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externalLinks/externalLink175.xml" ContentType="application/vnd.openxmlformats-officedocument.spreadsheetml.externalLink+xml"/>
  <Override PartName="/xl/externalLinks/externalLink176.xml" ContentType="application/vnd.openxmlformats-officedocument.spreadsheetml.externalLink+xml"/>
  <Override PartName="/xl/externalLinks/externalLink177.xml" ContentType="application/vnd.openxmlformats-officedocument.spreadsheetml.externalLink+xml"/>
  <Override PartName="/xl/externalLinks/externalLink178.xml" ContentType="application/vnd.openxmlformats-officedocument.spreadsheetml.externalLink+xml"/>
  <Override PartName="/xl/externalLinks/externalLink179.xml" ContentType="application/vnd.openxmlformats-officedocument.spreadsheetml.externalLink+xml"/>
  <Override PartName="/xl/externalLinks/externalLink180.xml" ContentType="application/vnd.openxmlformats-officedocument.spreadsheetml.externalLink+xml"/>
  <Override PartName="/xl/externalLinks/externalLink18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6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7.xml" ContentType="application/vnd.openxmlformats-officedocument.drawing+xml"/>
  <Override PartName="/xl/tables/table1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5/Febrero/Consolidado/"/>
    </mc:Choice>
  </mc:AlternateContent>
  <xr:revisionPtr revIDLastSave="88" documentId="13_ncr:1_{81179BE1-86ED-442C-8788-67FDDAF381AA}" xr6:coauthVersionLast="47" xr6:coauthVersionMax="47" xr10:uidLastSave="{2C56AAD8-43E7-49DB-A73A-56EA8D518F62}"/>
  <bookViews>
    <workbookView xWindow="-120" yWindow="-120" windowWidth="29040" windowHeight="15720" xr2:uid="{00000000-000D-0000-FFFF-FFFF00000000}"/>
  </bookViews>
  <sheets>
    <sheet name="Tabla 1" sheetId="2" r:id="rId1"/>
    <sheet name="Tabla 2" sheetId="3" r:id="rId2"/>
    <sheet name="Ilustración 1" sheetId="18" r:id="rId3"/>
    <sheet name="Tabla 3" sheetId="4" r:id="rId4"/>
    <sheet name="Ilustración 2" sheetId="5" r:id="rId5"/>
    <sheet name="Ilustración 3" sheetId="6" r:id="rId6"/>
    <sheet name="Mapa 1" sheetId="13" r:id="rId7"/>
    <sheet name="Ilustración 4" sheetId="19" r:id="rId8"/>
    <sheet name="Ilustración 5" sheetId="8" r:id="rId9"/>
    <sheet name="Tabla 4" sheetId="9" r:id="rId10"/>
    <sheet name="Ilustración 6" sheetId="10" r:id="rId11"/>
    <sheet name="Tabla 5" sheetId="11" r:id="rId12"/>
    <sheet name="Tabla 6" sheetId="12" r:id="rId13"/>
    <sheet name="Anexo 1" sheetId="14" r:id="rId14"/>
    <sheet name="Anexo 2" sheetId="15" r:id="rId15"/>
    <sheet name="Anexo 3" sheetId="16" r:id="rId16"/>
    <sheet name="Anexo 4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  <externalReference r:id="rId181"/>
    <externalReference r:id="rId182"/>
    <externalReference r:id="rId183"/>
    <externalReference r:id="rId184"/>
    <externalReference r:id="rId185"/>
    <externalReference r:id="rId186"/>
    <externalReference r:id="rId187"/>
    <externalReference r:id="rId188"/>
    <externalReference r:id="rId189"/>
    <externalReference r:id="rId190"/>
    <externalReference r:id="rId191"/>
    <externalReference r:id="rId192"/>
    <externalReference r:id="rId193"/>
    <externalReference r:id="rId194"/>
    <externalReference r:id="rId195"/>
    <externalReference r:id="rId196"/>
    <externalReference r:id="rId197"/>
    <externalReference r:id="rId198"/>
  </externalReferences>
  <definedNames>
    <definedName name="\0" localSheetId="6">#REF!</definedName>
    <definedName name="\0" localSheetId="0">#REF!</definedName>
    <definedName name="\0" localSheetId="1">#REF!</definedName>
    <definedName name="\0" localSheetId="3">#REF!</definedName>
    <definedName name="\0" localSheetId="9">#REF!</definedName>
    <definedName name="\0">#REF!</definedName>
    <definedName name="\A" localSheetId="6">#REF!</definedName>
    <definedName name="\A" localSheetId="0">#REF!</definedName>
    <definedName name="\A" localSheetId="1">#REF!</definedName>
    <definedName name="\A" localSheetId="3">#REF!</definedName>
    <definedName name="\A">#REF!</definedName>
    <definedName name="\B" localSheetId="6">#REF!</definedName>
    <definedName name="\B" localSheetId="0">#REF!</definedName>
    <definedName name="\B" localSheetId="1">#REF!</definedName>
    <definedName name="\B" localSheetId="3">#REF!</definedName>
    <definedName name="\B">#REF!</definedName>
    <definedName name="\bmiii">[1]Q6!$E$32:$AH$32</definedName>
    <definedName name="\C" localSheetId="6">#REF!</definedName>
    <definedName name="\C" localSheetId="0">#REF!</definedName>
    <definedName name="\C" localSheetId="1">#REF!</definedName>
    <definedName name="\C" localSheetId="3">#REF!</definedName>
    <definedName name="\C" localSheetId="9">#REF!</definedName>
    <definedName name="\C">#REF!</definedName>
    <definedName name="\cc" localSheetId="6">[2]Debt!#REF!</definedName>
    <definedName name="\cc" localSheetId="0">[2]Debt!#REF!</definedName>
    <definedName name="\cc" localSheetId="1">[2]Debt!#REF!</definedName>
    <definedName name="\cc" localSheetId="3">[2]Debt!#REF!</definedName>
    <definedName name="\cc" localSheetId="9">[2]Debt!#REF!</definedName>
    <definedName name="\cc">[2]Debt!#REF!</definedName>
    <definedName name="\D" localSheetId="6">#REF!</definedName>
    <definedName name="\D" localSheetId="0">#REF!</definedName>
    <definedName name="\D" localSheetId="1">#REF!</definedName>
    <definedName name="\D" localSheetId="3">#REF!</definedName>
    <definedName name="\D" localSheetId="9">#REF!</definedName>
    <definedName name="\D">#REF!</definedName>
    <definedName name="\E" localSheetId="6">#REF!</definedName>
    <definedName name="\E" localSheetId="0">#REF!</definedName>
    <definedName name="\E" localSheetId="1">#REF!</definedName>
    <definedName name="\E" localSheetId="3">#REF!</definedName>
    <definedName name="\E" localSheetId="9">#REF!</definedName>
    <definedName name="\E">#REF!</definedName>
    <definedName name="\F" localSheetId="6">#REF!</definedName>
    <definedName name="\F" localSheetId="0">#REF!</definedName>
    <definedName name="\F" localSheetId="1">#REF!</definedName>
    <definedName name="\F" localSheetId="3">#REF!</definedName>
    <definedName name="\F" localSheetId="9">#REF!</definedName>
    <definedName name="\F">#REF!</definedName>
    <definedName name="\G" localSheetId="6">#REF!</definedName>
    <definedName name="\G" localSheetId="0">#REF!</definedName>
    <definedName name="\G" localSheetId="1">#REF!</definedName>
    <definedName name="\G">#REF!</definedName>
    <definedName name="\gg" localSheetId="6">[2]Debt!#REF!</definedName>
    <definedName name="\gg">[2]Debt!#REF!</definedName>
    <definedName name="\H" localSheetId="6">#REF!</definedName>
    <definedName name="\H" localSheetId="0">#REF!</definedName>
    <definedName name="\H" localSheetId="1">#REF!</definedName>
    <definedName name="\H" localSheetId="3">#REF!</definedName>
    <definedName name="\H" localSheetId="9">#REF!</definedName>
    <definedName name="\H">#REF!</definedName>
    <definedName name="\I" localSheetId="6">#REF!</definedName>
    <definedName name="\I" localSheetId="0">#REF!</definedName>
    <definedName name="\I" localSheetId="1">#REF!</definedName>
    <definedName name="\I" localSheetId="3">#REF!</definedName>
    <definedName name="\I" localSheetId="9">#REF!</definedName>
    <definedName name="\I">#REF!</definedName>
    <definedName name="\J" localSheetId="6">#REF!</definedName>
    <definedName name="\J" localSheetId="0">#REF!</definedName>
    <definedName name="\J" localSheetId="1">#REF!</definedName>
    <definedName name="\J" localSheetId="3">#REF!</definedName>
    <definedName name="\J" localSheetId="9">#REF!</definedName>
    <definedName name="\J">#REF!</definedName>
    <definedName name="\K" localSheetId="6">#REF!</definedName>
    <definedName name="\K" localSheetId="0">#REF!</definedName>
    <definedName name="\K" localSheetId="1">#REF!</definedName>
    <definedName name="\K">#REF!</definedName>
    <definedName name="\kk" localSheetId="6">[2]Debt!#REF!</definedName>
    <definedName name="\kk">[2]Debt!#REF!</definedName>
    <definedName name="\L" localSheetId="6">#REF!</definedName>
    <definedName name="\L" localSheetId="0">#REF!</definedName>
    <definedName name="\L" localSheetId="1">#REF!</definedName>
    <definedName name="\L" localSheetId="3">#REF!</definedName>
    <definedName name="\L" localSheetId="9">#REF!</definedName>
    <definedName name="\L">#REF!</definedName>
    <definedName name="\M" localSheetId="6">#REF!</definedName>
    <definedName name="\M" localSheetId="0">#REF!</definedName>
    <definedName name="\M" localSheetId="1">#REF!</definedName>
    <definedName name="\M" localSheetId="3">#REF!</definedName>
    <definedName name="\M" localSheetId="9">#REF!</definedName>
    <definedName name="\M">#REF!</definedName>
    <definedName name="\N" localSheetId="6">#REF!</definedName>
    <definedName name="\N" localSheetId="0">#REF!</definedName>
    <definedName name="\N" localSheetId="1">#REF!</definedName>
    <definedName name="\N" localSheetId="3">#REF!</definedName>
    <definedName name="\N" localSheetId="9">#REF!</definedName>
    <definedName name="\N">#REF!</definedName>
    <definedName name="\Ñ" localSheetId="6">#REF!</definedName>
    <definedName name="\Ñ" localSheetId="1">#REF!</definedName>
    <definedName name="\Ñ">#REF!</definedName>
    <definedName name="\O" localSheetId="6">#REF!</definedName>
    <definedName name="\O" localSheetId="0">#REF!</definedName>
    <definedName name="\O" localSheetId="1">#REF!</definedName>
    <definedName name="\O">#REF!</definedName>
    <definedName name="\P" localSheetId="6">#REF!</definedName>
    <definedName name="\P" localSheetId="0">#REF!</definedName>
    <definedName name="\P" localSheetId="1">#REF!</definedName>
    <definedName name="\P">#REF!</definedName>
    <definedName name="\Q" localSheetId="6">#REF!</definedName>
    <definedName name="\Q" localSheetId="0">#REF!</definedName>
    <definedName name="\Q" localSheetId="1">#REF!</definedName>
    <definedName name="\Q">#REF!</definedName>
    <definedName name="\R" localSheetId="6">#REF!</definedName>
    <definedName name="\R" localSheetId="0">#REF!</definedName>
    <definedName name="\R" localSheetId="1">#REF!</definedName>
    <definedName name="\R">#REF!</definedName>
    <definedName name="\S" localSheetId="6">#REF!</definedName>
    <definedName name="\S" localSheetId="0">#REF!</definedName>
    <definedName name="\S" localSheetId="1">#REF!</definedName>
    <definedName name="\S">#REF!</definedName>
    <definedName name="\T" localSheetId="6">#REF!</definedName>
    <definedName name="\T" localSheetId="0">#REF!</definedName>
    <definedName name="\T" localSheetId="1">#REF!</definedName>
    <definedName name="\T">#REF!</definedName>
    <definedName name="\T1" localSheetId="6">#REF!</definedName>
    <definedName name="\T1" localSheetId="1">#REF!</definedName>
    <definedName name="\T1">#REF!</definedName>
    <definedName name="\T2">[3]BOP!#REF!</definedName>
    <definedName name="\tt">[2]Debt!#REF!</definedName>
    <definedName name="\U" localSheetId="6">#REF!</definedName>
    <definedName name="\U" localSheetId="0">#REF!</definedName>
    <definedName name="\U" localSheetId="1">#REF!</definedName>
    <definedName name="\U" localSheetId="3">#REF!</definedName>
    <definedName name="\U" localSheetId="9">#REF!</definedName>
    <definedName name="\U">#REF!</definedName>
    <definedName name="\V" localSheetId="6">#REF!</definedName>
    <definedName name="\V" localSheetId="0">#REF!</definedName>
    <definedName name="\V" localSheetId="1">#REF!</definedName>
    <definedName name="\V" localSheetId="3">#REF!</definedName>
    <definedName name="\V" localSheetId="9">#REF!</definedName>
    <definedName name="\V">#REF!</definedName>
    <definedName name="\W" localSheetId="6">#REF!</definedName>
    <definedName name="\W" localSheetId="0">#REF!</definedName>
    <definedName name="\W" localSheetId="1">#REF!</definedName>
    <definedName name="\W" localSheetId="3">#REF!</definedName>
    <definedName name="\W" localSheetId="9">#REF!</definedName>
    <definedName name="\W">#REF!</definedName>
    <definedName name="\X" localSheetId="6">#REF!</definedName>
    <definedName name="\X" localSheetId="0">#REF!</definedName>
    <definedName name="\X" localSheetId="1">#REF!</definedName>
    <definedName name="\X">#REF!</definedName>
    <definedName name="\Y" localSheetId="6">#REF!</definedName>
    <definedName name="\Y" localSheetId="0">#REF!</definedName>
    <definedName name="\Y" localSheetId="1">#REF!</definedName>
    <definedName name="\Y">#REF!</definedName>
    <definedName name="\Z" localSheetId="6">#REF!</definedName>
    <definedName name="\Z" localSheetId="0">#REF!</definedName>
    <definedName name="\Z" localSheetId="1">#REF!</definedName>
    <definedName name="\Z">#REF!</definedName>
    <definedName name="_._IMPUESTOS_SOBRE_COMBUSTIBLES_Y_GAS_NATURAL">[4]C!$B$27:$N$27</definedName>
    <definedName name="_._IMPUESTOS_SOBRE_ENERGIA_ELECTRICA">[4]C!$B$28:$N$28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asd1" localSheetId="6">[5]!____________asd1</definedName>
    <definedName name="____________asd1" localSheetId="0">[6]!____________asd1</definedName>
    <definedName name="____________asd1" localSheetId="1">[6]!____________asd1</definedName>
    <definedName name="____________asd1" localSheetId="11">[5]!____________asd1</definedName>
    <definedName name="____________asd1">[6]!____________asd1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tnt1" localSheetId="6">[5]!____________tnt1</definedName>
    <definedName name="____________tnt1" localSheetId="0">[6]!____________tnt1</definedName>
    <definedName name="____________tnt1" localSheetId="1">[6]!____________tnt1</definedName>
    <definedName name="____________tnt1" localSheetId="11">[5]!____________tnt1</definedName>
    <definedName name="____________tnt1">[6]!____________tnt1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asd1" localSheetId="6">[5]!__________asd1</definedName>
    <definedName name="__________asd1" localSheetId="0">[6]!__________asd1</definedName>
    <definedName name="__________asd1" localSheetId="1">[6]!__________asd1</definedName>
    <definedName name="__________asd1" localSheetId="11">[5]!__________asd1</definedName>
    <definedName name="__________asd1">[6]!__________asd1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tnt1" localSheetId="6">[5]!__________tnt1</definedName>
    <definedName name="__________tnt1" localSheetId="0">[6]!__________tnt1</definedName>
    <definedName name="__________tnt1" localSheetId="1">[6]!__________tnt1</definedName>
    <definedName name="__________tnt1" localSheetId="11">[5]!__________tnt1</definedName>
    <definedName name="__________tnt1">[6]!__________tnt1</definedName>
    <definedName name="_________asd1" localSheetId="6">[5]!_________asd1</definedName>
    <definedName name="_________asd1" localSheetId="0">[6]!_________asd1</definedName>
    <definedName name="_________asd1" localSheetId="1">[6]!_________asd1</definedName>
    <definedName name="_________asd1" localSheetId="11">[5]!_________asd1</definedName>
    <definedName name="_________asd1">[6]!_________asd1</definedName>
    <definedName name="_________ROS1">#N/A</definedName>
    <definedName name="_________ROS2">#N/A</definedName>
    <definedName name="_________ROS3">#N/A</definedName>
    <definedName name="_________ROS4">#N/A</definedName>
    <definedName name="_________tAB4">'[7]shared data'!$A$1:$G$71</definedName>
    <definedName name="_________tnt1" localSheetId="6">[5]!_________tnt1</definedName>
    <definedName name="_________tnt1" localSheetId="0">[6]!_________tnt1</definedName>
    <definedName name="_________tnt1" localSheetId="1">[6]!_________tnt1</definedName>
    <definedName name="_________tnt1" localSheetId="11">[5]!_________tnt1</definedName>
    <definedName name="_________tnt1">[6]!_________tnt1</definedName>
    <definedName name="________asd1" localSheetId="6">[5]!________asd1</definedName>
    <definedName name="________asd1" localSheetId="0">[6]!________asd1</definedName>
    <definedName name="________asd1" localSheetId="1">[6]!________asd1</definedName>
    <definedName name="________asd1" localSheetId="11">[5]!________asd1</definedName>
    <definedName name="________asd1">[6]!________asd1</definedName>
    <definedName name="________ROS1">#N/A</definedName>
    <definedName name="________ROS2">#N/A</definedName>
    <definedName name="________ROS3">#N/A</definedName>
    <definedName name="________ROS4">#N/A</definedName>
    <definedName name="________tAB4">'[7]shared data'!$A$1:$G$71</definedName>
    <definedName name="________tnt1" localSheetId="6">[5]!________tnt1</definedName>
    <definedName name="________tnt1" localSheetId="0">[6]!________tnt1</definedName>
    <definedName name="________tnt1" localSheetId="1">[6]!________tnt1</definedName>
    <definedName name="________tnt1" localSheetId="11">[5]!________tnt1</definedName>
    <definedName name="________tnt1">[6]!________tnt1</definedName>
    <definedName name="_______asd1" localSheetId="6">[5]!_______asd1</definedName>
    <definedName name="_______asd1" localSheetId="0">[6]!_______asd1</definedName>
    <definedName name="_______asd1" localSheetId="1">[6]!_______asd1</definedName>
    <definedName name="_______asd1" localSheetId="11">[5]!_______asd1</definedName>
    <definedName name="_______asd1">[6]!_______asd1</definedName>
    <definedName name="_______FAL4" localSheetId="6">#REF!</definedName>
    <definedName name="_______FAL4" localSheetId="0">#REF!</definedName>
    <definedName name="_______FAL4" localSheetId="1">#REF!</definedName>
    <definedName name="_______FAL4" localSheetId="3">#REF!</definedName>
    <definedName name="_______FAL4" localSheetId="9">#REF!</definedName>
    <definedName name="_______FAL4">#REF!</definedName>
    <definedName name="_______FAL6" localSheetId="6">#REF!</definedName>
    <definedName name="_______FAL6" localSheetId="0">#REF!</definedName>
    <definedName name="_______FAL6" localSheetId="1">#REF!</definedName>
    <definedName name="_______FAL6" localSheetId="3">#REF!</definedName>
    <definedName name="_______FAL6" localSheetId="9">#REF!</definedName>
    <definedName name="_______FAL6">#REF!</definedName>
    <definedName name="_______FAL7" localSheetId="6">#REF!</definedName>
    <definedName name="_______FAL7" localSheetId="0">#REF!</definedName>
    <definedName name="_______FAL7" localSheetId="1">#REF!</definedName>
    <definedName name="_______FAL7" localSheetId="3">#REF!</definedName>
    <definedName name="_______FAL7" localSheetId="9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_tAB4">'[7]shared data'!$A$1:$G$71</definedName>
    <definedName name="_______tnt1" localSheetId="6">[5]!_______tnt1</definedName>
    <definedName name="_______tnt1" localSheetId="0">[6]!_______tnt1</definedName>
    <definedName name="_______tnt1" localSheetId="1">[6]!_______tnt1</definedName>
    <definedName name="_______tnt1" localSheetId="11">[5]!_______tnt1</definedName>
    <definedName name="_______tnt1">[6]!_______tnt1</definedName>
    <definedName name="______asd1" localSheetId="6">[5]!______asd1</definedName>
    <definedName name="______asd1" localSheetId="0">[6]!______asd1</definedName>
    <definedName name="______asd1" localSheetId="1">[6]!______asd1</definedName>
    <definedName name="______asd1" localSheetId="11">[5]!______asd1</definedName>
    <definedName name="______asd1">[6]!______asd1</definedName>
    <definedName name="______AUS1" localSheetId="6">#REF!</definedName>
    <definedName name="______AUS1" localSheetId="0">#REF!</definedName>
    <definedName name="______AUS1" localSheetId="1">#REF!</definedName>
    <definedName name="______AUS1" localSheetId="3">#REF!</definedName>
    <definedName name="______AUS1" localSheetId="9">#REF!</definedName>
    <definedName name="______AUS1">#REF!</definedName>
    <definedName name="______DEG1" localSheetId="6">#REF!</definedName>
    <definedName name="______DEG1" localSheetId="0">#REF!</definedName>
    <definedName name="______DEG1" localSheetId="1">#REF!</definedName>
    <definedName name="______DEG1" localSheetId="3">#REF!</definedName>
    <definedName name="______DEG1" localSheetId="9">#REF!</definedName>
    <definedName name="______DEG1">#REF!</definedName>
    <definedName name="______DKR1" localSheetId="6">#REF!</definedName>
    <definedName name="______DKR1" localSheetId="0">#REF!</definedName>
    <definedName name="______DKR1" localSheetId="1">#REF!</definedName>
    <definedName name="______DKR1" localSheetId="3">#REF!</definedName>
    <definedName name="______DKR1" localSheetId="9">#REF!</definedName>
    <definedName name="______DKR1">#REF!</definedName>
    <definedName name="______ECU1" localSheetId="6">#REF!</definedName>
    <definedName name="______ECU1" localSheetId="0">#REF!</definedName>
    <definedName name="______ECU1" localSheetId="1">#REF!</definedName>
    <definedName name="______ECU1">#REF!</definedName>
    <definedName name="______ESC1" localSheetId="6">#REF!</definedName>
    <definedName name="______ESC1" localSheetId="0">#REF!</definedName>
    <definedName name="______ESC1" localSheetId="1">#REF!</definedName>
    <definedName name="______ESC1">#REF!</definedName>
    <definedName name="______FAL2" localSheetId="6">#REF!</definedName>
    <definedName name="______FAL2" localSheetId="0">#REF!</definedName>
    <definedName name="______FAL2" localSheetId="1">#REF!</definedName>
    <definedName name="______FAL2">#REF!</definedName>
    <definedName name="______FAL3" localSheetId="6">#REF!</definedName>
    <definedName name="______FAL3" localSheetId="0">#REF!</definedName>
    <definedName name="______FAL3" localSheetId="1">#REF!</definedName>
    <definedName name="______FAL3">#REF!</definedName>
    <definedName name="______FAL4" localSheetId="6">#REF!</definedName>
    <definedName name="______FAL4" localSheetId="0">#REF!</definedName>
    <definedName name="______FAL4" localSheetId="1">#REF!</definedName>
    <definedName name="______FAL4">#REF!</definedName>
    <definedName name="______FAL5" localSheetId="6">#REF!</definedName>
    <definedName name="______FAL5" localSheetId="0">#REF!</definedName>
    <definedName name="______FAL5" localSheetId="1">#REF!</definedName>
    <definedName name="______FAL5">#REF!</definedName>
    <definedName name="______FAL6" localSheetId="6">#REF!</definedName>
    <definedName name="______FAL6" localSheetId="0">#REF!</definedName>
    <definedName name="______FAL6" localSheetId="1">#REF!</definedName>
    <definedName name="______FAL6">#REF!</definedName>
    <definedName name="______FAL7" localSheetId="6">#REF!</definedName>
    <definedName name="______FAL7" localSheetId="0">#REF!</definedName>
    <definedName name="______FAL7" localSheetId="1">#REF!</definedName>
    <definedName name="______FAL7">#REF!</definedName>
    <definedName name="______FMK1" localSheetId="6">#REF!</definedName>
    <definedName name="______FMK1" localSheetId="0">#REF!</definedName>
    <definedName name="______FMK1" localSheetId="1">#REF!</definedName>
    <definedName name="______FMK1">#REF!</definedName>
    <definedName name="______IKR1" localSheetId="6">#REF!</definedName>
    <definedName name="______IKR1" localSheetId="0">#REF!</definedName>
    <definedName name="______IKR1" localSheetId="1">#REF!</definedName>
    <definedName name="______IKR1">#REF!</definedName>
    <definedName name="______IRP1" localSheetId="6">#REF!</definedName>
    <definedName name="______IRP1" localSheetId="0">#REF!</definedName>
    <definedName name="______IRP1" localSheetId="1">#REF!</definedName>
    <definedName name="______IRP1">#REF!</definedName>
    <definedName name="______LIT1" localSheetId="6">#REF!</definedName>
    <definedName name="______LIT1" localSheetId="0">#REF!</definedName>
    <definedName name="______LIT1" localSheetId="1">#REF!</definedName>
    <definedName name="______LIT1">#REF!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6">#REF!</definedName>
    <definedName name="______MEX1" localSheetId="0">#REF!</definedName>
    <definedName name="______MEX1" localSheetId="1">#REF!</definedName>
    <definedName name="______MEX1" localSheetId="3">#REF!</definedName>
    <definedName name="______MEX1" localSheetId="9">#REF!</definedName>
    <definedName name="______MEX1">#REF!</definedName>
    <definedName name="______PTA1" localSheetId="6">#REF!</definedName>
    <definedName name="______PTA1" localSheetId="0">#REF!</definedName>
    <definedName name="______PTA1" localSheetId="1">#REF!</definedName>
    <definedName name="______PTA1" localSheetId="3">#REF!</definedName>
    <definedName name="______PTA1" localSheetId="9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6">#REF!</definedName>
    <definedName name="______SAR1" localSheetId="0">#REF!</definedName>
    <definedName name="______SAR1" localSheetId="1">#REF!</definedName>
    <definedName name="______SAR1" localSheetId="3">#REF!</definedName>
    <definedName name="______SAR1" localSheetId="9">#REF!</definedName>
    <definedName name="______SAR1">#REF!</definedName>
    <definedName name="______SRT11" localSheetId="7" hidden="1">{"Minpmon",#N/A,FALSE,"Monthinput"}</definedName>
    <definedName name="______SRT11" localSheetId="8" hidden="1">{"Minpmon",#N/A,FALSE,"Monthinput"}</definedName>
    <definedName name="______SRT11" localSheetId="6" hidden="1">{"Minpmon",#N/A,FALSE,"Monthinput"}</definedName>
    <definedName name="______SRT11" localSheetId="0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9" hidden="1">{"Minpmon",#N/A,FALSE,"Monthinput"}</definedName>
    <definedName name="______SRT11" localSheetId="11" hidden="1">{"Minpmon",#N/A,FALSE,"Monthinput"}</definedName>
    <definedName name="______SRT11" hidden="1">{"Minpmon",#N/A,FALSE,"Monthinput"}</definedName>
    <definedName name="______tAB4">'[7]shared data'!$A$1:$G$71</definedName>
    <definedName name="______tnt1" localSheetId="6">[5]!______tnt1</definedName>
    <definedName name="______tnt1" localSheetId="0">[6]!______tnt1</definedName>
    <definedName name="______tnt1" localSheetId="1">[6]!______tnt1</definedName>
    <definedName name="______tnt1" localSheetId="11">[5]!______tnt1</definedName>
    <definedName name="______tnt1">[6]!______tnt1</definedName>
    <definedName name="_____asd1">#N/A</definedName>
    <definedName name="_____AUS1" localSheetId="6">#REF!</definedName>
    <definedName name="_____AUS1" localSheetId="0">#REF!</definedName>
    <definedName name="_____AUS1" localSheetId="1">#REF!</definedName>
    <definedName name="_____AUS1" localSheetId="3">#REF!</definedName>
    <definedName name="_____AUS1" localSheetId="9">#REF!</definedName>
    <definedName name="_____AUS1">#REF!</definedName>
    <definedName name="_____DEG1" localSheetId="6">#REF!</definedName>
    <definedName name="_____DEG1" localSheetId="0">#REF!</definedName>
    <definedName name="_____DEG1" localSheetId="1">#REF!</definedName>
    <definedName name="_____DEG1" localSheetId="3">#REF!</definedName>
    <definedName name="_____DEG1" localSheetId="9">#REF!</definedName>
    <definedName name="_____DEG1">#REF!</definedName>
    <definedName name="_____DKR1" localSheetId="6">#REF!</definedName>
    <definedName name="_____DKR1" localSheetId="0">#REF!</definedName>
    <definedName name="_____DKR1" localSheetId="1">#REF!</definedName>
    <definedName name="_____DKR1" localSheetId="3">#REF!</definedName>
    <definedName name="_____DKR1" localSheetId="9">#REF!</definedName>
    <definedName name="_____DKR1">#REF!</definedName>
    <definedName name="_____ECU1" localSheetId="6">#REF!</definedName>
    <definedName name="_____ECU1" localSheetId="0">#REF!</definedName>
    <definedName name="_____ECU1" localSheetId="1">#REF!</definedName>
    <definedName name="_____ECU1">#REF!</definedName>
    <definedName name="_____ESC1" localSheetId="6">#REF!</definedName>
    <definedName name="_____ESC1" localSheetId="0">#REF!</definedName>
    <definedName name="_____ESC1" localSheetId="1">#REF!</definedName>
    <definedName name="_____ESC1">#REF!</definedName>
    <definedName name="_____FAL2" localSheetId="6">#REF!</definedName>
    <definedName name="_____FAL2" localSheetId="0">#REF!</definedName>
    <definedName name="_____FAL2" localSheetId="1">#REF!</definedName>
    <definedName name="_____FAL2">#REF!</definedName>
    <definedName name="_____FAL3" localSheetId="6">#REF!</definedName>
    <definedName name="_____FAL3" localSheetId="0">#REF!</definedName>
    <definedName name="_____FAL3" localSheetId="1">#REF!</definedName>
    <definedName name="_____FAL3">#REF!</definedName>
    <definedName name="_____FAL4" localSheetId="6">#REF!</definedName>
    <definedName name="_____FAL4" localSheetId="0">#REF!</definedName>
    <definedName name="_____FAL4" localSheetId="1">#REF!</definedName>
    <definedName name="_____FAL4">#REF!</definedName>
    <definedName name="_____FAL5" localSheetId="6">#REF!</definedName>
    <definedName name="_____FAL5" localSheetId="0">#REF!</definedName>
    <definedName name="_____FAL5" localSheetId="1">#REF!</definedName>
    <definedName name="_____FAL5">#REF!</definedName>
    <definedName name="_____FAL6" localSheetId="6">#REF!</definedName>
    <definedName name="_____FAL6" localSheetId="0">#REF!</definedName>
    <definedName name="_____FAL6" localSheetId="1">#REF!</definedName>
    <definedName name="_____FAL6">#REF!</definedName>
    <definedName name="_____FAL7" localSheetId="6">#REF!</definedName>
    <definedName name="_____FAL7" localSheetId="0">#REF!</definedName>
    <definedName name="_____FAL7" localSheetId="1">#REF!</definedName>
    <definedName name="_____FAL7">#REF!</definedName>
    <definedName name="_____FMK1" localSheetId="6">#REF!</definedName>
    <definedName name="_____FMK1" localSheetId="0">#REF!</definedName>
    <definedName name="_____FMK1" localSheetId="1">#REF!</definedName>
    <definedName name="_____FMK1">#REF!</definedName>
    <definedName name="_____IKR1" localSheetId="6">#REF!</definedName>
    <definedName name="_____IKR1" localSheetId="0">#REF!</definedName>
    <definedName name="_____IKR1" localSheetId="1">#REF!</definedName>
    <definedName name="_____IKR1">#REF!</definedName>
    <definedName name="_____IRP1" localSheetId="6">#REF!</definedName>
    <definedName name="_____IRP1" localSheetId="0">#REF!</definedName>
    <definedName name="_____IRP1" localSheetId="1">#REF!</definedName>
    <definedName name="_____IRP1">#REF!</definedName>
    <definedName name="_____LIT1" localSheetId="6">#REF!</definedName>
    <definedName name="_____LIT1" localSheetId="0">#REF!</definedName>
    <definedName name="_____LIT1" localSheetId="1">#REF!</definedName>
    <definedName name="_____LIT1">#REF!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6">#REF!</definedName>
    <definedName name="_____MEX1" localSheetId="0">#REF!</definedName>
    <definedName name="_____MEX1" localSheetId="1">#REF!</definedName>
    <definedName name="_____MEX1" localSheetId="3">#REF!</definedName>
    <definedName name="_____MEX1" localSheetId="9">#REF!</definedName>
    <definedName name="_____MEX1">#REF!</definedName>
    <definedName name="_____PTA1" localSheetId="6">#REF!</definedName>
    <definedName name="_____PTA1" localSheetId="0">#REF!</definedName>
    <definedName name="_____PTA1" localSheetId="1">#REF!</definedName>
    <definedName name="_____PTA1" localSheetId="3">#REF!</definedName>
    <definedName name="_____PTA1" localSheetId="9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6">#REF!</definedName>
    <definedName name="_____SAR1" localSheetId="0">#REF!</definedName>
    <definedName name="_____SAR1" localSheetId="1">#REF!</definedName>
    <definedName name="_____SAR1" localSheetId="3">#REF!</definedName>
    <definedName name="_____SAR1" localSheetId="9">#REF!</definedName>
    <definedName name="_____SAR1">#REF!</definedName>
    <definedName name="_____SRT11" localSheetId="7" hidden="1">{"Minpmon",#N/A,FALSE,"Monthinput"}</definedName>
    <definedName name="_____SRT11" localSheetId="8" hidden="1">{"Minpmon",#N/A,FALSE,"Monthinput"}</definedName>
    <definedName name="_____SRT11" localSheetId="6" hidden="1">{"Minpmon",#N/A,FALSE,"Monthinput"}</definedName>
    <definedName name="_____SRT11" localSheetId="0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9" hidden="1">{"Minpmon",#N/A,FALSE,"Monthinput"}</definedName>
    <definedName name="_____SRT11" localSheetId="11" hidden="1">{"Minpmon",#N/A,FALSE,"Monthinput"}</definedName>
    <definedName name="_____SRT11" hidden="1">{"Minpmon",#N/A,FALSE,"Monthinput"}</definedName>
    <definedName name="_____tAB4">'[7]shared data'!$A$1:$G$71</definedName>
    <definedName name="_____tnt1">#N/A</definedName>
    <definedName name="_____TOT58" localSheetId="6">[8]GROWTH!#REF!</definedName>
    <definedName name="_____TOT58" localSheetId="0">[8]GROWTH!#REF!</definedName>
    <definedName name="_____TOT58" localSheetId="1">[8]GROWTH!#REF!</definedName>
    <definedName name="_____TOT58" localSheetId="3">[8]GROWTH!#REF!</definedName>
    <definedName name="_____TOT58" localSheetId="9">[8]GROWTH!#REF!</definedName>
    <definedName name="_____TOT58">[8]GROWTH!#REF!</definedName>
    <definedName name="____asd1">#N/A</definedName>
    <definedName name="____AUS1" localSheetId="6">#REF!</definedName>
    <definedName name="____AUS1" localSheetId="0">#REF!</definedName>
    <definedName name="____AUS1" localSheetId="1">#REF!</definedName>
    <definedName name="____AUS1" localSheetId="3">#REF!</definedName>
    <definedName name="____AUS1" localSheetId="9">#REF!</definedName>
    <definedName name="____AUS1">#REF!</definedName>
    <definedName name="____DEG1" localSheetId="6">#REF!</definedName>
    <definedName name="____DEG1" localSheetId="0">#REF!</definedName>
    <definedName name="____DEG1" localSheetId="1">#REF!</definedName>
    <definedName name="____DEG1" localSheetId="3">#REF!</definedName>
    <definedName name="____DEG1" localSheetId="9">#REF!</definedName>
    <definedName name="____DEG1">#REF!</definedName>
    <definedName name="____DKR1" localSheetId="6">#REF!</definedName>
    <definedName name="____DKR1" localSheetId="0">#REF!</definedName>
    <definedName name="____DKR1" localSheetId="1">#REF!</definedName>
    <definedName name="____DKR1" localSheetId="3">#REF!</definedName>
    <definedName name="____DKR1" localSheetId="9">#REF!</definedName>
    <definedName name="____DKR1">#REF!</definedName>
    <definedName name="____ECU1" localSheetId="6">#REF!</definedName>
    <definedName name="____ECU1" localSheetId="0">#REF!</definedName>
    <definedName name="____ECU1" localSheetId="1">#REF!</definedName>
    <definedName name="____ECU1">#REF!</definedName>
    <definedName name="____ESC1" localSheetId="6">#REF!</definedName>
    <definedName name="____ESC1" localSheetId="0">#REF!</definedName>
    <definedName name="____ESC1" localSheetId="1">#REF!</definedName>
    <definedName name="____ESC1">#REF!</definedName>
    <definedName name="____FAL2" localSheetId="6">#REF!</definedName>
    <definedName name="____FAL2" localSheetId="0">#REF!</definedName>
    <definedName name="____FAL2" localSheetId="1">#REF!</definedName>
    <definedName name="____FAL2">#REF!</definedName>
    <definedName name="____FAL3" localSheetId="6">#REF!</definedName>
    <definedName name="____FAL3" localSheetId="0">#REF!</definedName>
    <definedName name="____FAL3" localSheetId="1">#REF!</definedName>
    <definedName name="____FAL3">#REF!</definedName>
    <definedName name="____FAL4" localSheetId="6">#REF!</definedName>
    <definedName name="____FAL4" localSheetId="0">#REF!</definedName>
    <definedName name="____FAL4" localSheetId="1">#REF!</definedName>
    <definedName name="____FAL4">#REF!</definedName>
    <definedName name="____FAL5" localSheetId="6">#REF!</definedName>
    <definedName name="____FAL5" localSheetId="0">#REF!</definedName>
    <definedName name="____FAL5" localSheetId="1">#REF!</definedName>
    <definedName name="____FAL5">#REF!</definedName>
    <definedName name="____FAL6" localSheetId="6">#REF!</definedName>
    <definedName name="____FAL6" localSheetId="0">#REF!</definedName>
    <definedName name="____FAL6" localSheetId="1">#REF!</definedName>
    <definedName name="____FAL6">#REF!</definedName>
    <definedName name="____FAL7" localSheetId="6">#REF!</definedName>
    <definedName name="____FAL7" localSheetId="0">#REF!</definedName>
    <definedName name="____FAL7" localSheetId="1">#REF!</definedName>
    <definedName name="____FAL7">#REF!</definedName>
    <definedName name="____FMK1" localSheetId="6">#REF!</definedName>
    <definedName name="____FMK1" localSheetId="0">#REF!</definedName>
    <definedName name="____FMK1" localSheetId="1">#REF!</definedName>
    <definedName name="____FMK1">#REF!</definedName>
    <definedName name="____IKR1" localSheetId="6">#REF!</definedName>
    <definedName name="____IKR1" localSheetId="0">#REF!</definedName>
    <definedName name="____IKR1" localSheetId="1">#REF!</definedName>
    <definedName name="____IKR1">#REF!</definedName>
    <definedName name="____IRP1" localSheetId="6">#REF!</definedName>
    <definedName name="____IRP1" localSheetId="0">#REF!</definedName>
    <definedName name="____IRP1" localSheetId="1">#REF!</definedName>
    <definedName name="____IRP1">#REF!</definedName>
    <definedName name="____LIT1" localSheetId="6">#REF!</definedName>
    <definedName name="____LIT1" localSheetId="0">#REF!</definedName>
    <definedName name="____LIT1" localSheetId="1">#REF!</definedName>
    <definedName name="____LIT1">#REF!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6">#REF!</definedName>
    <definedName name="____MEX1" localSheetId="0">#REF!</definedName>
    <definedName name="____MEX1" localSheetId="1">#REF!</definedName>
    <definedName name="____MEX1" localSheetId="3">#REF!</definedName>
    <definedName name="____MEX1" localSheetId="9">#REF!</definedName>
    <definedName name="____MEX1">#REF!</definedName>
    <definedName name="____PTA1" localSheetId="6">#REF!</definedName>
    <definedName name="____PTA1" localSheetId="0">#REF!</definedName>
    <definedName name="____PTA1" localSheetId="1">#REF!</definedName>
    <definedName name="____PTA1" localSheetId="3">#REF!</definedName>
    <definedName name="____PTA1" localSheetId="9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6">#REF!</definedName>
    <definedName name="____SAR1" localSheetId="0">#REF!</definedName>
    <definedName name="____SAR1" localSheetId="1">#REF!</definedName>
    <definedName name="____SAR1" localSheetId="3">#REF!</definedName>
    <definedName name="____SAR1" localSheetId="9">#REF!</definedName>
    <definedName name="____SAR1">#REF!</definedName>
    <definedName name="____SRT11" localSheetId="7" hidden="1">{"Minpmon",#N/A,FALSE,"Monthinput"}</definedName>
    <definedName name="____SRT11" localSheetId="8" hidden="1">{"Minpmon",#N/A,FALSE,"Monthinput"}</definedName>
    <definedName name="____SRT11" localSheetId="6" hidden="1">{"Minpmon",#N/A,FALSE,"Monthinput"}</definedName>
    <definedName name="____SRT11" localSheetId="0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9" hidden="1">{"Minpmon",#N/A,FALSE,"Monthinput"}</definedName>
    <definedName name="____SRT11" localSheetId="11" hidden="1">{"Minpmon",#N/A,FALSE,"Monthinput"}</definedName>
    <definedName name="____SRT11" hidden="1">{"Minpmon",#N/A,FALSE,"Monthinput"}</definedName>
    <definedName name="____tAB4">'[7]shared data'!$A$1:$G$71</definedName>
    <definedName name="____tnt1">#N/A</definedName>
    <definedName name="____TOT58" localSheetId="6">[8]GROWTH!#REF!</definedName>
    <definedName name="____TOT58" localSheetId="0">[8]GROWTH!#REF!</definedName>
    <definedName name="____TOT58" localSheetId="1">[8]GROWTH!#REF!</definedName>
    <definedName name="____TOT58" localSheetId="3">[8]GROWTH!#REF!</definedName>
    <definedName name="____TOT58" localSheetId="9">[8]GROWTH!#REF!</definedName>
    <definedName name="____TOT58">[8]GROWTH!#REF!</definedName>
    <definedName name="___asd1">#N/A</definedName>
    <definedName name="___AUS1" localSheetId="6">#REF!</definedName>
    <definedName name="___AUS1" localSheetId="0">#REF!</definedName>
    <definedName name="___AUS1" localSheetId="1">#REF!</definedName>
    <definedName name="___AUS1" localSheetId="3">#REF!</definedName>
    <definedName name="___AUS1" localSheetId="9">#REF!</definedName>
    <definedName name="___AUS1">#REF!</definedName>
    <definedName name="___DEG1" localSheetId="6">#REF!</definedName>
    <definedName name="___DEG1" localSheetId="0">#REF!</definedName>
    <definedName name="___DEG1" localSheetId="1">#REF!</definedName>
    <definedName name="___DEG1" localSheetId="3">#REF!</definedName>
    <definedName name="___DEG1" localSheetId="9">#REF!</definedName>
    <definedName name="___DEG1">#REF!</definedName>
    <definedName name="___DKR1" localSheetId="6">#REF!</definedName>
    <definedName name="___DKR1" localSheetId="0">#REF!</definedName>
    <definedName name="___DKR1" localSheetId="1">#REF!</definedName>
    <definedName name="___DKR1" localSheetId="3">#REF!</definedName>
    <definedName name="___DKR1" localSheetId="9">#REF!</definedName>
    <definedName name="___DKR1">#REF!</definedName>
    <definedName name="___ECU1" localSheetId="6">#REF!</definedName>
    <definedName name="___ECU1" localSheetId="0">#REF!</definedName>
    <definedName name="___ECU1" localSheetId="1">#REF!</definedName>
    <definedName name="___ECU1">#REF!</definedName>
    <definedName name="___ESC1" localSheetId="6">#REF!</definedName>
    <definedName name="___ESC1" localSheetId="0">#REF!</definedName>
    <definedName name="___ESC1" localSheetId="1">#REF!</definedName>
    <definedName name="___ESC1">#REF!</definedName>
    <definedName name="___F" hidden="1">'[9]Fax a enviar'!#REF!</definedName>
    <definedName name="___FAL2" localSheetId="6">#REF!</definedName>
    <definedName name="___FAL2" localSheetId="0">#REF!</definedName>
    <definedName name="___FAL2" localSheetId="1">#REF!</definedName>
    <definedName name="___FAL2" localSheetId="3">#REF!</definedName>
    <definedName name="___FAL2" localSheetId="9">#REF!</definedName>
    <definedName name="___FAL2">#REF!</definedName>
    <definedName name="___FAL3" localSheetId="6">#REF!</definedName>
    <definedName name="___FAL3" localSheetId="0">#REF!</definedName>
    <definedName name="___FAL3" localSheetId="1">#REF!</definedName>
    <definedName name="___FAL3" localSheetId="3">#REF!</definedName>
    <definedName name="___FAL3" localSheetId="9">#REF!</definedName>
    <definedName name="___FAL3">#REF!</definedName>
    <definedName name="___FAL4" localSheetId="6">#REF!</definedName>
    <definedName name="___FAL4" localSheetId="0">#REF!</definedName>
    <definedName name="___FAL4" localSheetId="1">#REF!</definedName>
    <definedName name="___FAL4" localSheetId="3">#REF!</definedName>
    <definedName name="___FAL4" localSheetId="9">#REF!</definedName>
    <definedName name="___FAL4">#REF!</definedName>
    <definedName name="___FAL5" localSheetId="6">#REF!</definedName>
    <definedName name="___FAL5" localSheetId="0">#REF!</definedName>
    <definedName name="___FAL5" localSheetId="1">#REF!</definedName>
    <definedName name="___FAL5">#REF!</definedName>
    <definedName name="___FAL6" localSheetId="6">#REF!</definedName>
    <definedName name="___FAL6" localSheetId="0">#REF!</definedName>
    <definedName name="___FAL6" localSheetId="1">#REF!</definedName>
    <definedName name="___FAL6">#REF!</definedName>
    <definedName name="___FAL7" localSheetId="6">#REF!</definedName>
    <definedName name="___FAL7" localSheetId="0">#REF!</definedName>
    <definedName name="___FAL7" localSheetId="1">#REF!</definedName>
    <definedName name="___FAL7">#REF!</definedName>
    <definedName name="___FMK1" localSheetId="6">#REF!</definedName>
    <definedName name="___FMK1" localSheetId="0">#REF!</definedName>
    <definedName name="___FMK1" localSheetId="1">#REF!</definedName>
    <definedName name="___FMK1">#REF!</definedName>
    <definedName name="___IKR1" localSheetId="6">#REF!</definedName>
    <definedName name="___IKR1" localSheetId="0">#REF!</definedName>
    <definedName name="___IKR1" localSheetId="1">#REF!</definedName>
    <definedName name="___IKR1">#REF!</definedName>
    <definedName name="___IRP1" localSheetId="6">#REF!</definedName>
    <definedName name="___IRP1" localSheetId="0">#REF!</definedName>
    <definedName name="___IRP1" localSheetId="1">#REF!</definedName>
    <definedName name="___IRP1">#REF!</definedName>
    <definedName name="___LIT1" localSheetId="6">#REF!</definedName>
    <definedName name="___LIT1" localSheetId="0">#REF!</definedName>
    <definedName name="___LIT1" localSheetId="1">#REF!</definedName>
    <definedName name="___LIT1">#REF!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6">#REF!</definedName>
    <definedName name="___MEX1" localSheetId="0">#REF!</definedName>
    <definedName name="___MEX1" localSheetId="1">#REF!</definedName>
    <definedName name="___MEX1" localSheetId="3">#REF!</definedName>
    <definedName name="___MEX1" localSheetId="9">#REF!</definedName>
    <definedName name="___MEX1">#REF!</definedName>
    <definedName name="___PTA1" localSheetId="6">#REF!</definedName>
    <definedName name="___PTA1" localSheetId="0">#REF!</definedName>
    <definedName name="___PTA1" localSheetId="1">#REF!</definedName>
    <definedName name="___PTA1" localSheetId="3">#REF!</definedName>
    <definedName name="___PTA1" localSheetId="9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6">#REF!</definedName>
    <definedName name="___SAR1" localSheetId="0">#REF!</definedName>
    <definedName name="___SAR1" localSheetId="1">#REF!</definedName>
    <definedName name="___SAR1" localSheetId="3">#REF!</definedName>
    <definedName name="___SAR1" localSheetId="9">#REF!</definedName>
    <definedName name="___SAR1">#REF!</definedName>
    <definedName name="___SRT11" localSheetId="7" hidden="1">{"Minpmon",#N/A,FALSE,"Monthinput"}</definedName>
    <definedName name="___SRT11" localSheetId="8" hidden="1">{"Minpmon",#N/A,FALSE,"Monthinput"}</definedName>
    <definedName name="___SRT11" localSheetId="6" hidden="1">{"Minpmon",#N/A,FALSE,"Monthinput"}</definedName>
    <definedName name="___SRT11" localSheetId="0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9" hidden="1">{"Minpmon",#N/A,FALSE,"Monthinput"}</definedName>
    <definedName name="___SRT11" localSheetId="11" hidden="1">{"Minpmon",#N/A,FALSE,"Monthinput"}</definedName>
    <definedName name="___SRT11" hidden="1">{"Minpmon",#N/A,FALSE,"Monthinput"}</definedName>
    <definedName name="___tAB4">'[7]shared data'!$A$1:$G$71</definedName>
    <definedName name="___tnt1">#N/A</definedName>
    <definedName name="___TOT58" localSheetId="6">[8]GROWTH!#REF!</definedName>
    <definedName name="___TOT58" localSheetId="0">[8]GROWTH!#REF!</definedName>
    <definedName name="___TOT58" localSheetId="1">[8]GROWTH!#REF!</definedName>
    <definedName name="___TOT58" localSheetId="3">[8]GROWTH!#REF!</definedName>
    <definedName name="___TOT58" localSheetId="9">[8]GROWTH!#REF!</definedName>
    <definedName name="___TOT58">[8]GROWTH!#REF!</definedName>
    <definedName name="__10FA_L" localSheetId="6">#REF!</definedName>
    <definedName name="__10FA_L" localSheetId="0">#REF!</definedName>
    <definedName name="__10FA_L" localSheetId="1">#REF!</definedName>
    <definedName name="__10FA_L" localSheetId="3">#REF!</definedName>
    <definedName name="__10FA_L" localSheetId="9">#REF!</definedName>
    <definedName name="__10FA_L">#REF!</definedName>
    <definedName name="__11GAZ_LIABS" localSheetId="6">#REF!</definedName>
    <definedName name="__11GAZ_LIABS" localSheetId="0">#REF!</definedName>
    <definedName name="__11GAZ_LIABS" localSheetId="1">#REF!</definedName>
    <definedName name="__11GAZ_LIABS" localSheetId="3">#REF!</definedName>
    <definedName name="__11GAZ_LIABS" localSheetId="9">#REF!</definedName>
    <definedName name="__11GAZ_LIABS">#REF!</definedName>
    <definedName name="__123Graph_A" localSheetId="6" hidden="1">[10]C!#REF!</definedName>
    <definedName name="__123Graph_A" localSheetId="0" hidden="1">#REF!</definedName>
    <definedName name="__123Graph_A" localSheetId="1" hidden="1">#REF!</definedName>
    <definedName name="__123Graph_A" localSheetId="3" hidden="1">[10]C!#REF!</definedName>
    <definedName name="__123Graph_A" localSheetId="9" hidden="1">[10]C!#REF!</definedName>
    <definedName name="__123Graph_A" hidden="1">[10]C!#REF!</definedName>
    <definedName name="__123Graph_AChart1" localSheetId="6" hidden="1">[11]IN_Cable!#REF!</definedName>
    <definedName name="__123Graph_AChart1" localSheetId="3" hidden="1">[11]IN_Cable!#REF!</definedName>
    <definedName name="__123Graph_AChart1" localSheetId="9" hidden="1">[11]IN_Cable!#REF!</definedName>
    <definedName name="__123Graph_AChart1" hidden="1">[11]IN_Cable!#REF!</definedName>
    <definedName name="__123Graph_AChart2" hidden="1">[11]IN_Cable!#REF!</definedName>
    <definedName name="__123Graph_AChart3" hidden="1">[11]IN_Cable!#REF!</definedName>
    <definedName name="__123Graph_AChart4" hidden="1">[11]IN_Cable!#REF!</definedName>
    <definedName name="__123Graph_AChart5" hidden="1">[11]IN_Cable!#REF!</definedName>
    <definedName name="__123Graph_AChart6" hidden="1">[11]IN_Cable!#REF!</definedName>
    <definedName name="__123Graph_AChart7" hidden="1">[11]IN_Cable!#REF!</definedName>
    <definedName name="__123Graph_ACurrent" hidden="1">[11]IN_Cable!#REF!</definedName>
    <definedName name="__123Graph_ADEBT" localSheetId="6" hidden="1">#REF!</definedName>
    <definedName name="__123Graph_ADEBT" localSheetId="0" hidden="1">#REF!</definedName>
    <definedName name="__123Graph_ADEBT" localSheetId="1" hidden="1">#REF!</definedName>
    <definedName name="__123Graph_ADEBT" localSheetId="3" hidden="1">#REF!</definedName>
    <definedName name="__123Graph_ADEBT" localSheetId="9" hidden="1">#REF!</definedName>
    <definedName name="__123Graph_ADEBT" hidden="1">#REF!</definedName>
    <definedName name="__123Graph_ADIFFERENTIAL" localSheetId="6" hidden="1">[12]TAB25b!#REF!</definedName>
    <definedName name="__123Graph_ADIFFERENTIAL" localSheetId="0" hidden="1">#REF!</definedName>
    <definedName name="__123Graph_ADIFFERENTIAL" localSheetId="1" hidden="1">#REF!</definedName>
    <definedName name="__123Graph_ADIFFERENTIAL" localSheetId="9" hidden="1">[12]TAB25b!#REF!</definedName>
    <definedName name="__123Graph_ADIFFERENTIAL" hidden="1">[12]TAB25b!#REF!</definedName>
    <definedName name="__123Graph_AINTEREST" localSheetId="0" hidden="1">#REF!</definedName>
    <definedName name="__123Graph_AINTEREST" localSheetId="1" hidden="1">#REF!</definedName>
    <definedName name="__123Graph_AINTEREST" hidden="1">[12]TAB25b!#REF!</definedName>
    <definedName name="__123Graph_AREER" localSheetId="0" hidden="1">[13]ER!#REF!</definedName>
    <definedName name="__123Graph_AREER" localSheetId="1" hidden="1">[13]ER!#REF!</definedName>
    <definedName name="__123Graph_AREER" hidden="1">[13]ER!#REF!</definedName>
    <definedName name="__123Graph_ASPREAD" localSheetId="0" hidden="1">#REF!</definedName>
    <definedName name="__123Graph_ASPREAD" localSheetId="1" hidden="1">#REF!</definedName>
    <definedName name="__123Graph_ASPREAD" hidden="1">[12]TAB25b!#REF!</definedName>
    <definedName name="__123Graph_B" localSheetId="0" hidden="1">#REF!</definedName>
    <definedName name="__123Graph_B" localSheetId="1" hidden="1">#REF!</definedName>
    <definedName name="__123Graph_B" hidden="1">[14]FLUJO!$B$7929:$C$7929</definedName>
    <definedName name="__123Graph_BChart1" localSheetId="6" hidden="1">#REF!</definedName>
    <definedName name="__123Graph_BChart1" localSheetId="0" hidden="1">#REF!</definedName>
    <definedName name="__123Graph_BChart1" localSheetId="1" hidden="1">#REF!</definedName>
    <definedName name="__123Graph_BChart1" localSheetId="3" hidden="1">#REF!</definedName>
    <definedName name="__123Graph_BChart1" localSheetId="9" hidden="1">#REF!</definedName>
    <definedName name="__123Graph_BChart1" hidden="1">#REF!</definedName>
    <definedName name="__123Graph_BChart2" localSheetId="6" hidden="1">#REF!</definedName>
    <definedName name="__123Graph_BChart2" localSheetId="1" hidden="1">#REF!</definedName>
    <definedName name="__123Graph_BChart2" localSheetId="3" hidden="1">#REF!</definedName>
    <definedName name="__123Graph_BChart2" localSheetId="9" hidden="1">#REF!</definedName>
    <definedName name="__123Graph_BChart2" hidden="1">#REF!</definedName>
    <definedName name="__123Graph_BChart3" localSheetId="6" hidden="1">#REF!</definedName>
    <definedName name="__123Graph_BChart3" localSheetId="1" hidden="1">#REF!</definedName>
    <definedName name="__123Graph_BChart3" localSheetId="3" hidden="1">#REF!</definedName>
    <definedName name="__123Graph_BChart3" localSheetId="9" hidden="1">#REF!</definedName>
    <definedName name="__123Graph_BChart3" hidden="1">#REF!</definedName>
    <definedName name="__123Graph_BChart4" localSheetId="6" hidden="1">#REF!</definedName>
    <definedName name="__123Graph_BChart4" localSheetId="1" hidden="1">#REF!</definedName>
    <definedName name="__123Graph_BChart4" hidden="1">#REF!</definedName>
    <definedName name="__123Graph_BChart5" localSheetId="6" hidden="1">#REF!</definedName>
    <definedName name="__123Graph_BChart5" localSheetId="1" hidden="1">#REF!</definedName>
    <definedName name="__123Graph_BChart5" hidden="1">#REF!</definedName>
    <definedName name="__123Graph_BChart6" localSheetId="6" hidden="1">#REF!</definedName>
    <definedName name="__123Graph_BChart6" localSheetId="1" hidden="1">#REF!</definedName>
    <definedName name="__123Graph_BChart6" hidden="1">#REF!</definedName>
    <definedName name="__123Graph_BChart7" localSheetId="6" hidden="1">#REF!</definedName>
    <definedName name="__123Graph_BChart7" localSheetId="1" hidden="1">#REF!</definedName>
    <definedName name="__123Graph_BChart7" hidden="1">#REF!</definedName>
    <definedName name="__123Graph_BCurrent" localSheetId="0" hidden="1">#REF!</definedName>
    <definedName name="__123Graph_BCurrent" localSheetId="1" hidden="1">#REF!</definedName>
    <definedName name="__123Graph_BCurrent" hidden="1">[15]G!#REF!</definedName>
    <definedName name="__123Graph_BDEBT" localSheetId="6" hidden="1">#REF!</definedName>
    <definedName name="__123Graph_BDEBT" localSheetId="0" hidden="1">#REF!</definedName>
    <definedName name="__123Graph_BDEBT" localSheetId="1" hidden="1">#REF!</definedName>
    <definedName name="__123Graph_BDEBT" localSheetId="3" hidden="1">#REF!</definedName>
    <definedName name="__123Graph_BDEBT" localSheetId="9" hidden="1">#REF!</definedName>
    <definedName name="__123Graph_BDEBT" hidden="1">#REF!</definedName>
    <definedName name="__123Graph_BINTEREST" localSheetId="6" hidden="1">[12]TAB25b!#REF!</definedName>
    <definedName name="__123Graph_BINTEREST" localSheetId="0" hidden="1">#REF!</definedName>
    <definedName name="__123Graph_BINTEREST" localSheetId="1" hidden="1">#REF!</definedName>
    <definedName name="__123Graph_BINTEREST" localSheetId="9" hidden="1">[12]TAB25b!#REF!</definedName>
    <definedName name="__123Graph_BINTEREST" hidden="1">[12]TAB25b!#REF!</definedName>
    <definedName name="__123Graph_BREER" localSheetId="0" hidden="1">[13]ER!#REF!</definedName>
    <definedName name="__123Graph_BREER" localSheetId="1" hidden="1">[13]ER!#REF!</definedName>
    <definedName name="__123Graph_BREER" hidden="1">[13]ER!#REF!</definedName>
    <definedName name="__123Graph_C" localSheetId="0" hidden="1">#REF!</definedName>
    <definedName name="__123Graph_C" localSheetId="1" hidden="1">#REF!</definedName>
    <definedName name="__123Graph_C" hidden="1">[14]FLUJO!$B$7936:$C$7936</definedName>
    <definedName name="__123Graph_CCurrent" localSheetId="6" hidden="1">'[16]Base Original'!#REF!</definedName>
    <definedName name="__123Graph_CCurrent" localSheetId="0" hidden="1">#REF!</definedName>
    <definedName name="__123Graph_CCurrent" localSheetId="1" hidden="1">#REF!</definedName>
    <definedName name="__123Graph_CCurrent" localSheetId="3" hidden="1">'[16]Base Original'!#REF!</definedName>
    <definedName name="__123Graph_CCurrent" localSheetId="9" hidden="1">'[16]Base Original'!#REF!</definedName>
    <definedName name="__123Graph_CCurrent" hidden="1">'[16]Base Original'!#REF!</definedName>
    <definedName name="__123Graph_CREER" localSheetId="6" hidden="1">[13]ER!#REF!</definedName>
    <definedName name="__123Graph_CREER" localSheetId="0" hidden="1">#REF!</definedName>
    <definedName name="__123Graph_CREER" localSheetId="1" hidden="1">#REF!</definedName>
    <definedName name="__123Graph_CREER" localSheetId="3" hidden="1">[13]ER!#REF!</definedName>
    <definedName name="__123Graph_CREER" localSheetId="9" hidden="1">[13]ER!#REF!</definedName>
    <definedName name="__123Graph_CREER" hidden="1">[13]ER!#REF!</definedName>
    <definedName name="__123Graph_D" hidden="1">[14]FLUJO!$B$7942:$C$7942</definedName>
    <definedName name="__123Graph_DCurrent" localSheetId="6" hidden="1">'[16]Base Original'!#REF!</definedName>
    <definedName name="__123Graph_DCurrent" localSheetId="0" hidden="1">#REF!</definedName>
    <definedName name="__123Graph_DCurrent" localSheetId="1" hidden="1">#REF!</definedName>
    <definedName name="__123Graph_DCurrent" localSheetId="3" hidden="1">'[16]Base Original'!#REF!</definedName>
    <definedName name="__123Graph_DCurrent" localSheetId="9" hidden="1">'[16]Base Original'!#REF!</definedName>
    <definedName name="__123Graph_DCurrent" hidden="1">'[16]Base Original'!#REF!</definedName>
    <definedName name="__123Graph_E" localSheetId="6" hidden="1">[10]C!#REF!</definedName>
    <definedName name="__123Graph_E" localSheetId="0" hidden="1">#REF!</definedName>
    <definedName name="__123Graph_E" localSheetId="1" hidden="1">#REF!</definedName>
    <definedName name="__123Graph_E" localSheetId="3" hidden="1">[10]C!#REF!</definedName>
    <definedName name="__123Graph_E" localSheetId="9" hidden="1">[10]C!#REF!</definedName>
    <definedName name="__123Graph_E" hidden="1">[10]C!#REF!</definedName>
    <definedName name="__123Graph_ECurrent" localSheetId="6" hidden="1">'[16]Base Original'!#REF!</definedName>
    <definedName name="__123Graph_ECurrent" localSheetId="0" hidden="1">#REF!</definedName>
    <definedName name="__123Graph_ECurrent" localSheetId="1" hidden="1">#REF!</definedName>
    <definedName name="__123Graph_ECurrent" localSheetId="3" hidden="1">'[16]Base Original'!#REF!</definedName>
    <definedName name="__123Graph_ECurrent" localSheetId="9" hidden="1">'[16]Base Original'!#REF!</definedName>
    <definedName name="__123Graph_ECurrent" hidden="1">'[16]Base Original'!#REF!</definedName>
    <definedName name="__123Graph_F" localSheetId="6" hidden="1">[10]C!#REF!</definedName>
    <definedName name="__123Graph_F" localSheetId="0" hidden="1">#REF!</definedName>
    <definedName name="__123Graph_F" localSheetId="1" hidden="1">#REF!</definedName>
    <definedName name="__123Graph_F" localSheetId="3" hidden="1">[10]C!#REF!</definedName>
    <definedName name="__123Graph_F" localSheetId="9" hidden="1">[10]C!#REF!</definedName>
    <definedName name="__123Graph_F" hidden="1">[10]C!#REF!</definedName>
    <definedName name="__123Graph_FCurrent" localSheetId="6" hidden="1">[17]Base!#REF!</definedName>
    <definedName name="__123Graph_FCurrent" localSheetId="0" hidden="1">[17]Base!#REF!</definedName>
    <definedName name="__123Graph_FCurrent" localSheetId="1" hidden="1">[17]Base!#REF!</definedName>
    <definedName name="__123Graph_FCurrent" localSheetId="3" hidden="1">[17]Base!#REF!</definedName>
    <definedName name="__123Graph_FCurrent" localSheetId="9" hidden="1">[17]Base!#REF!</definedName>
    <definedName name="__123Graph_FCurrent" hidden="1">[17]Base!#REF!</definedName>
    <definedName name="__123Graph_X" hidden="1">[14]FLUJO!$B$7906:$C$7906</definedName>
    <definedName name="__123Graph_XDIFFERENTIAL" localSheetId="6" hidden="1">[12]TAB25b!#REF!</definedName>
    <definedName name="__123Graph_XDIFFERENTIAL" localSheetId="0" hidden="1">#REF!</definedName>
    <definedName name="__123Graph_XDIFFERENTIAL" localSheetId="1" hidden="1">#REF!</definedName>
    <definedName name="__123Graph_XDIFFERENTIAL" localSheetId="3" hidden="1">[12]TAB25b!#REF!</definedName>
    <definedName name="__123Graph_XDIFFERENTIAL" localSheetId="9" hidden="1">[12]TAB25b!#REF!</definedName>
    <definedName name="__123Graph_XDIFFERENTIAL" hidden="1">[12]TAB25b!#REF!</definedName>
    <definedName name="__123Graph_XSPREAD" localSheetId="6" hidden="1">[12]TAB25b!#REF!</definedName>
    <definedName name="__123Graph_XSPREAD" localSheetId="0" hidden="1">#REF!</definedName>
    <definedName name="__123Graph_XSPREAD" localSheetId="1" hidden="1">#REF!</definedName>
    <definedName name="__123Graph_XSPREAD" localSheetId="3" hidden="1">[12]TAB25b!#REF!</definedName>
    <definedName name="__123Graph_XSPREAD" localSheetId="9" hidden="1">[12]TAB25b!#REF!</definedName>
    <definedName name="__123Graph_XSPREAD" hidden="1">[12]TAB25b!#REF!</definedName>
    <definedName name="__12INT_RESERVES" localSheetId="6">#REF!</definedName>
    <definedName name="__12INT_RESERVES" localSheetId="0">#REF!</definedName>
    <definedName name="__12INT_RESERVES" localSheetId="1">#REF!</definedName>
    <definedName name="__12INT_RESERVES" localSheetId="3">#REF!</definedName>
    <definedName name="__12INT_RESERVES" localSheetId="9">#REF!</definedName>
    <definedName name="__12INT_RESERVES">#REF!</definedName>
    <definedName name="__1r" localSheetId="6">#REF!</definedName>
    <definedName name="__1r" localSheetId="0">#REF!</definedName>
    <definedName name="__1r" localSheetId="1">#REF!</definedName>
    <definedName name="__1r" localSheetId="3">#REF!</definedName>
    <definedName name="__1r" localSheetId="9">#REF!</definedName>
    <definedName name="__1r">#REF!</definedName>
    <definedName name="__2Macros_Import_.qbop" localSheetId="7">[18]!'[Macros Import].qbop'</definedName>
    <definedName name="__2Macros_Import_.qbop" localSheetId="0">#REF!</definedName>
    <definedName name="__2Macros_Import_.qbop" localSheetId="1">#REF!</definedName>
    <definedName name="__2Macros_Import_.qbop">[18]!'[Macros Import].qbop'</definedName>
    <definedName name="__3__123Graph_ACPI_ER_LOG" localSheetId="6" hidden="1">[13]ER!#REF!</definedName>
    <definedName name="__3__123Graph_ACPI_ER_LOG" localSheetId="0" hidden="1">#REF!</definedName>
    <definedName name="__3__123Graph_ACPI_ER_LOG" localSheetId="1" hidden="1">#REF!</definedName>
    <definedName name="__3__123Graph_ACPI_ER_LOG" localSheetId="3" hidden="1">[13]ER!#REF!</definedName>
    <definedName name="__3__123Graph_ACPI_ER_LOG" localSheetId="9" hidden="1">[13]ER!#REF!</definedName>
    <definedName name="__3__123Graph_ACPI_ER_LOG" hidden="1">[13]ER!#REF!</definedName>
    <definedName name="__4__123Graph_BCPI_ER_LOG" localSheetId="6" hidden="1">[13]ER!#REF!</definedName>
    <definedName name="__4__123Graph_BCPI_ER_LOG" localSheetId="0" hidden="1">[13]ER!#REF!</definedName>
    <definedName name="__4__123Graph_BCPI_ER_LOG" localSheetId="1" hidden="1">[13]ER!#REF!</definedName>
    <definedName name="__4__123Graph_BCPI_ER_LOG" localSheetId="3" hidden="1">[13]ER!#REF!</definedName>
    <definedName name="__4__123Graph_BCPI_ER_LOG" localSheetId="9" hidden="1">[13]ER!#REF!</definedName>
    <definedName name="__4__123Graph_BCPI_ER_LOG" hidden="1">[13]ER!#REF!</definedName>
    <definedName name="__5__123Graph_BIBA_IBRD" localSheetId="6" hidden="1">[13]WB!#REF!</definedName>
    <definedName name="__5__123Graph_BIBA_IBRD" localSheetId="0" hidden="1">[13]WB!#REF!</definedName>
    <definedName name="__5__123Graph_BIBA_IBRD" localSheetId="1" hidden="1">[13]WB!#REF!</definedName>
    <definedName name="__5__123Graph_BIBA_IBRD" localSheetId="3" hidden="1">[13]WB!#REF!</definedName>
    <definedName name="__5__123Graph_BIBA_IBRD" localSheetId="9" hidden="1">[13]WB!#REF!</definedName>
    <definedName name="__5__123Graph_BIBA_IBRD" hidden="1">[13]WB!#REF!</definedName>
    <definedName name="__6B.2_B.3" localSheetId="6">#REF!</definedName>
    <definedName name="__6B.2_B.3" localSheetId="0">#REF!</definedName>
    <definedName name="__6B.2_B.3" localSheetId="1">#REF!</definedName>
    <definedName name="__6B.2_B.3" localSheetId="3">#REF!</definedName>
    <definedName name="__6B.2_B.3" localSheetId="9">#REF!</definedName>
    <definedName name="__6B.2_B.3">#REF!</definedName>
    <definedName name="__7B.4___5" localSheetId="6">#REF!</definedName>
    <definedName name="__7B.4___5" localSheetId="0">#REF!</definedName>
    <definedName name="__7B.4___5" localSheetId="1">#REF!</definedName>
    <definedName name="__7B.4___5" localSheetId="3">#REF!</definedName>
    <definedName name="__7B.4___5" localSheetId="9">#REF!</definedName>
    <definedName name="__7B.4___5">#REF!</definedName>
    <definedName name="__8CONSOL_B2" localSheetId="6">#REF!</definedName>
    <definedName name="__8CONSOL_B2" localSheetId="0">#REF!</definedName>
    <definedName name="__8CONSOL_B2" localSheetId="1">#REF!</definedName>
    <definedName name="__8CONSOL_B2" localSheetId="3">#REF!</definedName>
    <definedName name="__8CONSOL_B2" localSheetId="9">#REF!</definedName>
    <definedName name="__8CONSOL_B2">#REF!</definedName>
    <definedName name="__9CONSOL_DEPOSITS" localSheetId="6">'[19]A 11'!#REF!</definedName>
    <definedName name="__9CONSOL_DEPOSITS" localSheetId="0">#REF!</definedName>
    <definedName name="__9CONSOL_DEPOSITS" localSheetId="1">#REF!</definedName>
    <definedName name="__9CONSOL_DEPOSITS" localSheetId="3">'[19]A 11'!#REF!</definedName>
    <definedName name="__9CONSOL_DEPOSITS" localSheetId="9">'[19]A 11'!#REF!</definedName>
    <definedName name="__9CONSOL_DEPOSITS">'[19]A 11'!#REF!</definedName>
    <definedName name="__asd1" localSheetId="6">[5]!__asd1</definedName>
    <definedName name="__asd1" localSheetId="0">[6]!__asd1</definedName>
    <definedName name="__asd1" localSheetId="1">[6]!__asd1</definedName>
    <definedName name="__asd1" localSheetId="11">[5]!__asd1</definedName>
    <definedName name="__asd1">[6]!__asd1</definedName>
    <definedName name="__AUS1" localSheetId="6">#REF!</definedName>
    <definedName name="__AUS1" localSheetId="0">#REF!</definedName>
    <definedName name="__AUS1" localSheetId="1">#REF!</definedName>
    <definedName name="__AUS1" localSheetId="3">#REF!</definedName>
    <definedName name="__AUS1" localSheetId="9">#REF!</definedName>
    <definedName name="__AUS1">#REF!</definedName>
    <definedName name="__BOP2" localSheetId="6">[20]BoP!#REF!</definedName>
    <definedName name="__BOP2" localSheetId="0">#REF!</definedName>
    <definedName name="__BOP2" localSheetId="1">#REF!</definedName>
    <definedName name="__BOP2" localSheetId="3">[20]BoP!#REF!</definedName>
    <definedName name="__BOP2" localSheetId="9">[20]BoP!#REF!</definedName>
    <definedName name="__BOP2">[20]BoP!#REF!</definedName>
    <definedName name="__DEG1" localSheetId="6">#REF!</definedName>
    <definedName name="__DEG1" localSheetId="0">#REF!</definedName>
    <definedName name="__DEG1" localSheetId="1">#REF!</definedName>
    <definedName name="__DEG1" localSheetId="3">#REF!</definedName>
    <definedName name="__DEG1" localSheetId="9">#REF!</definedName>
    <definedName name="__DEG1">#REF!</definedName>
    <definedName name="__DKR1" localSheetId="6">#REF!</definedName>
    <definedName name="__DKR1" localSheetId="0">#REF!</definedName>
    <definedName name="__DKR1" localSheetId="1">#REF!</definedName>
    <definedName name="__DKR1" localSheetId="3">#REF!</definedName>
    <definedName name="__DKR1" localSheetId="9">#REF!</definedName>
    <definedName name="__DKR1">#REF!</definedName>
    <definedName name="__ECU1" localSheetId="6">#REF!</definedName>
    <definedName name="__ECU1" localSheetId="0">#REF!</definedName>
    <definedName name="__ECU1" localSheetId="1">#REF!</definedName>
    <definedName name="__ECU1" localSheetId="3">#REF!</definedName>
    <definedName name="__ECU1" localSheetId="9">#REF!</definedName>
    <definedName name="__ECU1">#REF!</definedName>
    <definedName name="__END94" localSheetId="6">#REF!</definedName>
    <definedName name="__END94" localSheetId="1">#REF!</definedName>
    <definedName name="__END94">#REF!</definedName>
    <definedName name="__ESC1" localSheetId="6">#REF!</definedName>
    <definedName name="__ESC1" localSheetId="0">#REF!</definedName>
    <definedName name="__ESC1" localSheetId="1">#REF!</definedName>
    <definedName name="__ESC1">#REF!</definedName>
    <definedName name="__F" hidden="1">'[9]Fax a enviar'!#REF!</definedName>
    <definedName name="__FAL2" localSheetId="6">#REF!</definedName>
    <definedName name="__FAL2" localSheetId="0">#REF!</definedName>
    <definedName name="__FAL2" localSheetId="1">#REF!</definedName>
    <definedName name="__FAL2" localSheetId="3">#REF!</definedName>
    <definedName name="__FAL2" localSheetId="9">#REF!</definedName>
    <definedName name="__FAL2">#REF!</definedName>
    <definedName name="__FAL3" localSheetId="6">#REF!</definedName>
    <definedName name="__FAL3" localSheetId="0">#REF!</definedName>
    <definedName name="__FAL3" localSheetId="1">#REF!</definedName>
    <definedName name="__FAL3" localSheetId="3">#REF!</definedName>
    <definedName name="__FAL3" localSheetId="9">#REF!</definedName>
    <definedName name="__FAL3">#REF!</definedName>
    <definedName name="__FAL4" localSheetId="6">#REF!</definedName>
    <definedName name="__FAL4" localSheetId="0">#REF!</definedName>
    <definedName name="__FAL4" localSheetId="1">#REF!</definedName>
    <definedName name="__FAL4" localSheetId="3">#REF!</definedName>
    <definedName name="__FAL4" localSheetId="9">#REF!</definedName>
    <definedName name="__FAL4">#REF!</definedName>
    <definedName name="__FAL5" localSheetId="6">#REF!</definedName>
    <definedName name="__FAL5" localSheetId="0">#REF!</definedName>
    <definedName name="__FAL5" localSheetId="1">#REF!</definedName>
    <definedName name="__FAL5">#REF!</definedName>
    <definedName name="__FAL6" localSheetId="6">#REF!</definedName>
    <definedName name="__FAL6" localSheetId="0">#REF!</definedName>
    <definedName name="__FAL6" localSheetId="1">#REF!</definedName>
    <definedName name="__FAL6">#REF!</definedName>
    <definedName name="__FAL7" localSheetId="6">#REF!</definedName>
    <definedName name="__FAL7" localSheetId="0">#REF!</definedName>
    <definedName name="__FAL7" localSheetId="1">#REF!</definedName>
    <definedName name="__FAL7">#REF!</definedName>
    <definedName name="__FMK1" localSheetId="6">#REF!</definedName>
    <definedName name="__FMK1" localSheetId="0">#REF!</definedName>
    <definedName name="__FMK1" localSheetId="1">#REF!</definedName>
    <definedName name="__FMK1">#REF!</definedName>
    <definedName name="__IKR1" localSheetId="6">#REF!</definedName>
    <definedName name="__IKR1" localSheetId="0">#REF!</definedName>
    <definedName name="__IKR1" localSheetId="1">#REF!</definedName>
    <definedName name="__IKR1">#REF!</definedName>
    <definedName name="__IRP1" localSheetId="6">#REF!</definedName>
    <definedName name="__IRP1" localSheetId="0">#REF!</definedName>
    <definedName name="__IRP1" localSheetId="1">#REF!</definedName>
    <definedName name="__IRP1">#REF!</definedName>
    <definedName name="__LIT1" localSheetId="6">#REF!</definedName>
    <definedName name="__LIT1" localSheetId="0">#REF!</definedName>
    <definedName name="__LIT1" localSheetId="1">#REF!</definedName>
    <definedName name="__LIT1">#REF!</definedName>
    <definedName name="__MEX1" localSheetId="6">#REF!</definedName>
    <definedName name="__MEX1" localSheetId="0">#REF!</definedName>
    <definedName name="__MEX1" localSheetId="1">#REF!</definedName>
    <definedName name="__MEX1">#REF!</definedName>
    <definedName name="__PTA1" localSheetId="6">#REF!</definedName>
    <definedName name="__PTA1" localSheetId="0">#REF!</definedName>
    <definedName name="__PTA1" localSheetId="1">#REF!</definedName>
    <definedName name="__PTA1">#REF!</definedName>
    <definedName name="__RES2">[20]RES!#REF!</definedName>
    <definedName name="__ROS1">#N/A</definedName>
    <definedName name="__ROS2">#N/A</definedName>
    <definedName name="__ROS3">#N/A</definedName>
    <definedName name="__ROS4">#N/A</definedName>
    <definedName name="__SAR1" localSheetId="6">#REF!</definedName>
    <definedName name="__SAR1" localSheetId="0">#REF!</definedName>
    <definedName name="__SAR1" localSheetId="1">#REF!</definedName>
    <definedName name="__SAR1" localSheetId="3">#REF!</definedName>
    <definedName name="__SAR1" localSheetId="9">#REF!</definedName>
    <definedName name="__SAR1">#REF!</definedName>
    <definedName name="__SUM2" localSheetId="6">#REF!</definedName>
    <definedName name="__SUM2" localSheetId="0">#REF!</definedName>
    <definedName name="__SUM2" localSheetId="1">#REF!</definedName>
    <definedName name="__SUM2" localSheetId="3">#REF!</definedName>
    <definedName name="__SUM2" localSheetId="9">#REF!</definedName>
    <definedName name="__SUM2">#REF!</definedName>
    <definedName name="__TAB1" localSheetId="6">#REF!</definedName>
    <definedName name="__TAB1" localSheetId="1">#REF!</definedName>
    <definedName name="__TAB1" localSheetId="3">#REF!</definedName>
    <definedName name="__TAB1" localSheetId="9">#REF!</definedName>
    <definedName name="__TAB1">#REF!</definedName>
    <definedName name="__Tab19" localSheetId="6">#REF!</definedName>
    <definedName name="__Tab19" localSheetId="1">#REF!</definedName>
    <definedName name="__Tab19">#REF!</definedName>
    <definedName name="__Tab20" localSheetId="6">#REF!</definedName>
    <definedName name="__Tab20" localSheetId="1">#REF!</definedName>
    <definedName name="__Tab20">#REF!</definedName>
    <definedName name="__Tab21" localSheetId="6">#REF!</definedName>
    <definedName name="__Tab21" localSheetId="1">#REF!</definedName>
    <definedName name="__Tab21">#REF!</definedName>
    <definedName name="__Tab22" localSheetId="6">#REF!</definedName>
    <definedName name="__Tab22" localSheetId="1">#REF!</definedName>
    <definedName name="__Tab22">#REF!</definedName>
    <definedName name="__Tab23" localSheetId="6">#REF!</definedName>
    <definedName name="__Tab23" localSheetId="1">#REF!</definedName>
    <definedName name="__Tab23">#REF!</definedName>
    <definedName name="__Tab24" localSheetId="6">#REF!</definedName>
    <definedName name="__Tab24" localSheetId="1">#REF!</definedName>
    <definedName name="__Tab24">#REF!</definedName>
    <definedName name="__Tab26" localSheetId="6">#REF!</definedName>
    <definedName name="__Tab26" localSheetId="1">#REF!</definedName>
    <definedName name="__Tab26">#REF!</definedName>
    <definedName name="__Tab27" localSheetId="6">#REF!</definedName>
    <definedName name="__Tab27" localSheetId="1">#REF!</definedName>
    <definedName name="__Tab27">#REF!</definedName>
    <definedName name="__Tab28" localSheetId="6">#REF!</definedName>
    <definedName name="__Tab28" localSheetId="1">#REF!</definedName>
    <definedName name="__Tab28">#REF!</definedName>
    <definedName name="__Tab29" localSheetId="6">#REF!</definedName>
    <definedName name="__Tab29" localSheetId="1">#REF!</definedName>
    <definedName name="__Tab29">#REF!</definedName>
    <definedName name="__Tab30" localSheetId="6">#REF!</definedName>
    <definedName name="__Tab30" localSheetId="1">#REF!</definedName>
    <definedName name="__Tab30">#REF!</definedName>
    <definedName name="__Tab31" localSheetId="6">#REF!</definedName>
    <definedName name="__Tab31" localSheetId="1">#REF!</definedName>
    <definedName name="__Tab31">#REF!</definedName>
    <definedName name="__Tab32" localSheetId="6">#REF!</definedName>
    <definedName name="__Tab32" localSheetId="1">#REF!</definedName>
    <definedName name="__Tab32">#REF!</definedName>
    <definedName name="__Tab33" localSheetId="6">#REF!</definedName>
    <definedName name="__Tab33" localSheetId="1">#REF!</definedName>
    <definedName name="__Tab33">#REF!</definedName>
    <definedName name="__Tab34" localSheetId="6">#REF!</definedName>
    <definedName name="__Tab34" localSheetId="1">#REF!</definedName>
    <definedName name="__Tab34">#REF!</definedName>
    <definedName name="__Tab35" localSheetId="6">#REF!</definedName>
    <definedName name="__Tab35" localSheetId="1">#REF!</definedName>
    <definedName name="__Tab35">#REF!</definedName>
    <definedName name="__tAB4">'[7]shared data'!$A$1:$G$71</definedName>
    <definedName name="__tnt1" localSheetId="6">[5]!__tnt1</definedName>
    <definedName name="__tnt1" localSheetId="0">[6]!__tnt1</definedName>
    <definedName name="__tnt1" localSheetId="1">[6]!__tnt1</definedName>
    <definedName name="__tnt1" localSheetId="11">[5]!__tnt1</definedName>
    <definedName name="__tnt1">[6]!__tnt1</definedName>
    <definedName name="__TOT58" localSheetId="6">[8]GROWTH!#REF!</definedName>
    <definedName name="__TOT58" localSheetId="0">#REF!</definedName>
    <definedName name="__TOT58" localSheetId="1">#REF!</definedName>
    <definedName name="__TOT58" localSheetId="3">[8]GROWTH!#REF!</definedName>
    <definedName name="__TOT58" localSheetId="9">[8]GROWTH!#REF!</definedName>
    <definedName name="__TOT58">[8]GROWTH!#REF!</definedName>
    <definedName name="__WB2" localSheetId="6">#REF!</definedName>
    <definedName name="__WB2" localSheetId="0">#REF!</definedName>
    <definedName name="__WB2" localSheetId="1">#REF!</definedName>
    <definedName name="__WB2" localSheetId="3">#REF!</definedName>
    <definedName name="__WB2" localSheetId="9">#REF!</definedName>
    <definedName name="__WB2">#REF!</definedName>
    <definedName name="__YR0110">'[3]Imp:DSA output'!$O$9:$R$464</definedName>
    <definedName name="__YR89">'[3]Imp:DSA output'!$C$9:$C$464</definedName>
    <definedName name="__YR90">'[3]Imp:DSA output'!$D$9:$D$464</definedName>
    <definedName name="__YR91">'[3]Imp:DSA output'!$E$9:$E$464</definedName>
    <definedName name="__YR92">'[3]Imp:DSA output'!$F$9:$F$464</definedName>
    <definedName name="__YR93">'[3]Imp:DSA output'!$G$9:$G$464</definedName>
    <definedName name="__YR94">'[3]Imp:DSA output'!$H$9:$H$464</definedName>
    <definedName name="__YR95">'[3]Imp:DSA output'!$I$9:$I$464</definedName>
    <definedName name="_1">#N/A</definedName>
    <definedName name="_10__123Graph_AWB_ADJ_PRJ" hidden="1">[21]WB!$Q$255:$AK$255</definedName>
    <definedName name="_10_0GRÁFICO_N_10.2" localSheetId="6">[22]Afiliados!#REF!</definedName>
    <definedName name="_10_0GRÁFICO_N_10.2" localSheetId="0">[22]Afiliados!#REF!</definedName>
    <definedName name="_10_0GRÁFICO_N_10.2" localSheetId="1">[22]Afiliados!#REF!</definedName>
    <definedName name="_10_0GRÁFICO_N_10.2" localSheetId="3">[22]Afiliados!#REF!</definedName>
    <definedName name="_10_0GRÁFICO_N_10.2" localSheetId="9">[22]Afiliados!#REF!</definedName>
    <definedName name="_10_0GRÁFICO_N_10.2">[22]Afiliados!#REF!</definedName>
    <definedName name="_10FA_L" localSheetId="6">#REF!</definedName>
    <definedName name="_10FA_L" localSheetId="0">#REF!</definedName>
    <definedName name="_10FA_L" localSheetId="1">#REF!</definedName>
    <definedName name="_10FA_L" localSheetId="3">#REF!</definedName>
    <definedName name="_10FA_L" localSheetId="9">#REF!</definedName>
    <definedName name="_10FA_L">#REF!</definedName>
    <definedName name="_11__123Graph_AFIG_D" localSheetId="6" hidden="1">#REF!</definedName>
    <definedName name="_11__123Graph_AFIG_D" localSheetId="0" hidden="1">#REF!</definedName>
    <definedName name="_11__123Graph_AFIG_D" localSheetId="1" hidden="1">#REF!</definedName>
    <definedName name="_11__123Graph_AFIG_D" localSheetId="3" hidden="1">#REF!</definedName>
    <definedName name="_11__123Graph_AFIG_D" localSheetId="9" hidden="1">#REF!</definedName>
    <definedName name="_11__123Graph_AFIG_D" hidden="1">#REF!</definedName>
    <definedName name="_11__123Graph_BCPI_ER_LOG" localSheetId="6" hidden="1">[21]ER!#REF!</definedName>
    <definedName name="_11__123Graph_BCPI_ER_LOG" localSheetId="3" hidden="1">[21]ER!#REF!</definedName>
    <definedName name="_11__123Graph_BCPI_ER_LOG" localSheetId="9" hidden="1">[21]ER!#REF!</definedName>
    <definedName name="_11__123Graph_BCPI_ER_LOG" hidden="1">[21]ER!#REF!</definedName>
    <definedName name="_11absorc" localSheetId="6">[23]Programa!#REF!</definedName>
    <definedName name="_11absorc" localSheetId="0">[24]Programa!#REF!</definedName>
    <definedName name="_11absorc" localSheetId="1">[24]Programa!#REF!</definedName>
    <definedName name="_11absorc" localSheetId="3">[23]Programa!#REF!</definedName>
    <definedName name="_11absorc" localSheetId="9">[23]Programa!#REF!</definedName>
    <definedName name="_11absorc" localSheetId="11">[23]Programa!#REF!</definedName>
    <definedName name="_11absorc">[24]Programa!#REF!</definedName>
    <definedName name="_11GAZ_LIABS" localSheetId="6">#REF!</definedName>
    <definedName name="_11GAZ_LIABS" localSheetId="0">#REF!</definedName>
    <definedName name="_11GAZ_LIABS" localSheetId="1">#REF!</definedName>
    <definedName name="_11GAZ_LIABS" localSheetId="3">#REF!</definedName>
    <definedName name="_11GAZ_LIABS" localSheetId="9">#REF!</definedName>
    <definedName name="_11GAZ_LIABS">#REF!</definedName>
    <definedName name="_12__123Graph_AIBA_IBRD" hidden="1">[21]WB!$Q$62:$AK$62</definedName>
    <definedName name="_12__123Graph_BIBA_IBRD" localSheetId="6" hidden="1">[21]WB!#REF!</definedName>
    <definedName name="_12__123Graph_BIBA_IBRD" localSheetId="0" hidden="1">[21]WB!#REF!</definedName>
    <definedName name="_12__123Graph_BIBA_IBRD" localSheetId="1" hidden="1">[21]WB!#REF!</definedName>
    <definedName name="_12__123Graph_BIBA_IBRD" localSheetId="3" hidden="1">[21]WB!#REF!</definedName>
    <definedName name="_12__123Graph_BIBA_IBRD" localSheetId="9" hidden="1">[21]WB!#REF!</definedName>
    <definedName name="_12__123Graph_BIBA_IBRD" hidden="1">[21]WB!#REF!</definedName>
    <definedName name="_12c" localSheetId="6">[23]Programa!#REF!</definedName>
    <definedName name="_12c" localSheetId="0">[24]Programa!#REF!</definedName>
    <definedName name="_12c" localSheetId="1">[24]Programa!#REF!</definedName>
    <definedName name="_12c" localSheetId="3">[23]Programa!#REF!</definedName>
    <definedName name="_12c" localSheetId="9">[23]Programa!#REF!</definedName>
    <definedName name="_12c" localSheetId="11">[23]Programa!#REF!</definedName>
    <definedName name="_12c">[24]Programa!#REF!</definedName>
    <definedName name="_12INT_RESERVES" localSheetId="6">#REF!</definedName>
    <definedName name="_12INT_RESERVES" localSheetId="0">#REF!</definedName>
    <definedName name="_12INT_RESERVES" localSheetId="1">#REF!</definedName>
    <definedName name="_12INT_RESERVES" localSheetId="3">#REF!</definedName>
    <definedName name="_12INT_RESERVES" localSheetId="9">#REF!</definedName>
    <definedName name="_12INT_RESERVES">#REF!</definedName>
    <definedName name="_15Macros_Import_.qbop" localSheetId="7">[18]!'[Macros Import].qbop'</definedName>
    <definedName name="_15Macros_Import_.qbop" localSheetId="0">#REF!</definedName>
    <definedName name="_15Macros_Import_.qbop" localSheetId="1">#REF!</definedName>
    <definedName name="_15Macros_Import_.qbop">[18]!'[Macros Import].qbop'</definedName>
    <definedName name="_16__123Graph_ATERMS_OF_TRADE" localSheetId="6" hidden="1">#REF!</definedName>
    <definedName name="_16__123Graph_ATERMS_OF_TRADE" localSheetId="0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9" hidden="1">#REF!</definedName>
    <definedName name="_16__123Graph_ATERMS_OF_TRADE" hidden="1">#REF!</definedName>
    <definedName name="_16__123Graph_BWB_ADJ_PRJ" hidden="1">[21]WB!$Q$257:$AK$257</definedName>
    <definedName name="_17__123Graph_AWB_ADJ_PRJ" hidden="1">[21]WB!$Q$255:$AK$255</definedName>
    <definedName name="_19__123Graph_BCPI_ER_LOG" localSheetId="6" hidden="1">[21]ER!#REF!</definedName>
    <definedName name="_19__123Graph_BCPI_ER_LOG" localSheetId="0" hidden="1">#REF!</definedName>
    <definedName name="_19__123Graph_BCPI_ER_LOG" localSheetId="1" hidden="1">#REF!</definedName>
    <definedName name="_19__123Graph_BCPI_ER_LOG" localSheetId="9" hidden="1">[21]ER!#REF!</definedName>
    <definedName name="_19__123Graph_BCPI_ER_LOG" hidden="1">[21]ER!#REF!</definedName>
    <definedName name="_1981" localSheetId="6">#REF!</definedName>
    <definedName name="_1981" localSheetId="0">#REF!</definedName>
    <definedName name="_1981" localSheetId="1">#REF!</definedName>
    <definedName name="_1981" localSheetId="3">#REF!</definedName>
    <definedName name="_1981" localSheetId="9">#REF!</definedName>
    <definedName name="_1981">#REF!</definedName>
    <definedName name="_1982" localSheetId="6">#REF!</definedName>
    <definedName name="_1982" localSheetId="0">#REF!</definedName>
    <definedName name="_1982" localSheetId="1">#REF!</definedName>
    <definedName name="_1982" localSheetId="3">#REF!</definedName>
    <definedName name="_1982" localSheetId="9">#REF!</definedName>
    <definedName name="_1982">#REF!</definedName>
    <definedName name="_1983" localSheetId="6">#REF!</definedName>
    <definedName name="_1983" localSheetId="0">#REF!</definedName>
    <definedName name="_1983" localSheetId="1">#REF!</definedName>
    <definedName name="_1983" localSheetId="3">#REF!</definedName>
    <definedName name="_1983" localSheetId="9">#REF!</definedName>
    <definedName name="_1983">#REF!</definedName>
    <definedName name="_1984" localSheetId="6">#REF!</definedName>
    <definedName name="_1984" localSheetId="1">#REF!</definedName>
    <definedName name="_1984">#REF!</definedName>
    <definedName name="_1985" localSheetId="6">#REF!</definedName>
    <definedName name="_1985" localSheetId="1">#REF!</definedName>
    <definedName name="_1985">#REF!</definedName>
    <definedName name="_1986" localSheetId="6">#REF!</definedName>
    <definedName name="_1986" localSheetId="1">#REF!</definedName>
    <definedName name="_1986">#REF!</definedName>
    <definedName name="_1987">#N/A</definedName>
    <definedName name="_1988" localSheetId="6">#REF!</definedName>
    <definedName name="_1988" localSheetId="0">#REF!</definedName>
    <definedName name="_1988" localSheetId="1">#REF!</definedName>
    <definedName name="_1988" localSheetId="3">#REF!</definedName>
    <definedName name="_1988" localSheetId="9">#REF!</definedName>
    <definedName name="_1988">#REF!</definedName>
    <definedName name="_1989" localSheetId="6">#REF!</definedName>
    <definedName name="_1989" localSheetId="1">#REF!</definedName>
    <definedName name="_1989" localSheetId="3">#REF!</definedName>
    <definedName name="_1989" localSheetId="9">#REF!</definedName>
    <definedName name="_1989">#REF!</definedName>
    <definedName name="_1990" localSheetId="6">#REF!</definedName>
    <definedName name="_1990" localSheetId="1">#REF!</definedName>
    <definedName name="_1990" localSheetId="3">#REF!</definedName>
    <definedName name="_1990" localSheetId="9">#REF!</definedName>
    <definedName name="_1990">#REF!</definedName>
    <definedName name="_1991" localSheetId="6">#REF!</definedName>
    <definedName name="_1991" localSheetId="1">#REF!</definedName>
    <definedName name="_1991">#REF!</definedName>
    <definedName name="_1992" localSheetId="6">#REF!</definedName>
    <definedName name="_1992" localSheetId="1">#REF!</definedName>
    <definedName name="_1992">#REF!</definedName>
    <definedName name="_1993" localSheetId="6">#REF!</definedName>
    <definedName name="_1993" localSheetId="1">#REF!</definedName>
    <definedName name="_1993">#REF!</definedName>
    <definedName name="_1994" localSheetId="6">#REF!</definedName>
    <definedName name="_1994" localSheetId="1">#REF!</definedName>
    <definedName name="_1994">#REF!</definedName>
    <definedName name="_1995" localSheetId="6">#REF!</definedName>
    <definedName name="_1995" localSheetId="1">#REF!</definedName>
    <definedName name="_1995">#REF!</definedName>
    <definedName name="_1996" localSheetId="6">#REF!</definedName>
    <definedName name="_1996" localSheetId="1">#REF!</definedName>
    <definedName name="_1996">#REF!</definedName>
    <definedName name="_1997" localSheetId="6">#REF!</definedName>
    <definedName name="_1997" localSheetId="1">#REF!</definedName>
    <definedName name="_1997">#REF!</definedName>
    <definedName name="_1998" localSheetId="6">#REF!</definedName>
    <definedName name="_1998" localSheetId="1">#REF!</definedName>
    <definedName name="_1998">#REF!</definedName>
    <definedName name="_1999" localSheetId="6">#REF!</definedName>
    <definedName name="_1999" localSheetId="1">#REF!</definedName>
    <definedName name="_1999">#REF!</definedName>
    <definedName name="_1IMPRESION" localSheetId="6">#REF!</definedName>
    <definedName name="_1IMPRESION" localSheetId="0">#REF!</definedName>
    <definedName name="_1IMPRESION" localSheetId="1">#REF!</definedName>
    <definedName name="_1IMPRESION">#REF!</definedName>
    <definedName name="_1Macros_Import_.qbop">#N/A</definedName>
    <definedName name="_1r" localSheetId="6">#REF!</definedName>
    <definedName name="_1r" localSheetId="0">#REF!</definedName>
    <definedName name="_1r" localSheetId="1">#REF!</definedName>
    <definedName name="_1r" localSheetId="3">#REF!</definedName>
    <definedName name="_1r" localSheetId="9">#REF!</definedName>
    <definedName name="_1r">#REF!</definedName>
    <definedName name="_2">#N/A</definedName>
    <definedName name="_2__123Graph_ACPI_ER_LOG" localSheetId="6" hidden="1">[21]ER!#REF!</definedName>
    <definedName name="_2__123Graph_ACPI_ER_LOG" localSheetId="0" hidden="1">[21]ER!#REF!</definedName>
    <definedName name="_2__123Graph_ACPI_ER_LOG" localSheetId="1" hidden="1">[21]ER!#REF!</definedName>
    <definedName name="_2__123Graph_ACPI_ER_LOG" localSheetId="9" hidden="1">[21]ER!#REF!</definedName>
    <definedName name="_2__123Graph_ACPI_ER_LOG" hidden="1">[21]ER!#REF!</definedName>
    <definedName name="_2__123Graph_AFIG_D" localSheetId="6" hidden="1">#REF!</definedName>
    <definedName name="_2__123Graph_AFIG_D" localSheetId="0" hidden="1">#REF!</definedName>
    <definedName name="_2__123Graph_AFIG_D" localSheetId="1" hidden="1">#REF!</definedName>
    <definedName name="_2__123Graph_AFIG_D" localSheetId="3" hidden="1">#REF!</definedName>
    <definedName name="_2__123Graph_AFIG_D" localSheetId="9" hidden="1">#REF!</definedName>
    <definedName name="_2__123Graph_AFIG_D" hidden="1">#REF!</definedName>
    <definedName name="_20__123Graph_BIBA_IBRD" localSheetId="6" hidden="1">[21]WB!#REF!</definedName>
    <definedName name="_20__123Graph_BIBA_IBRD" localSheetId="0" hidden="1">#REF!</definedName>
    <definedName name="_20__123Graph_BIBA_IBRD" localSheetId="1" hidden="1">#REF!</definedName>
    <definedName name="_20__123Graph_BIBA_IBRD" localSheetId="9" hidden="1">[21]WB!#REF!</definedName>
    <definedName name="_20__123Graph_BIBA_IBRD" hidden="1">[21]WB!#REF!</definedName>
    <definedName name="_20__123Graph_XREALEX_WAGE" localSheetId="6" hidden="1">[25]PRIVATE!#REF!</definedName>
    <definedName name="_20__123Graph_XREALEX_WAGE" localSheetId="0" hidden="1">[25]PRIVATE!#REF!</definedName>
    <definedName name="_20__123Graph_XREALEX_WAGE" localSheetId="1" hidden="1">[25]PRIVATE!#REF!</definedName>
    <definedName name="_20__123Graph_XREALEX_WAGE" hidden="1">[25]PRIVATE!#REF!</definedName>
    <definedName name="_2000" localSheetId="6">#REF!</definedName>
    <definedName name="_2000" localSheetId="0">#REF!</definedName>
    <definedName name="_2000" localSheetId="1">#REF!</definedName>
    <definedName name="_2000" localSheetId="3">#REF!</definedName>
    <definedName name="_2000" localSheetId="9">#REF!</definedName>
    <definedName name="_2000">#REF!</definedName>
    <definedName name="_2001" localSheetId="6">#REF!</definedName>
    <definedName name="_2001" localSheetId="0">#REF!</definedName>
    <definedName name="_2001" localSheetId="1">#REF!</definedName>
    <definedName name="_2001" localSheetId="3">#REF!</definedName>
    <definedName name="_2001" localSheetId="9">#REF!</definedName>
    <definedName name="_2001">#REF!</definedName>
    <definedName name="_2002" localSheetId="6">#REF!</definedName>
    <definedName name="_2002" localSheetId="0">#REF!</definedName>
    <definedName name="_2002" localSheetId="1">#REF!</definedName>
    <definedName name="_2002" localSheetId="3">#REF!</definedName>
    <definedName name="_2002" localSheetId="9">#REF!</definedName>
    <definedName name="_2002">#REF!</definedName>
    <definedName name="_2003" localSheetId="6">#REF!</definedName>
    <definedName name="_2003" localSheetId="1">#REF!</definedName>
    <definedName name="_2003">#REF!</definedName>
    <definedName name="_24__123Graph_BTERMS_OF_TRADE" localSheetId="6" hidden="1">#REF!</definedName>
    <definedName name="_24__123Graph_BTERMS_OF_TRADE" localSheetId="0" hidden="1">#REF!</definedName>
    <definedName name="_24__123Graph_BTERMS_OF_TRADE" localSheetId="1" hidden="1">#REF!</definedName>
    <definedName name="_24__123Graph_BTERMS_OF_TRADE" hidden="1">#REF!</definedName>
    <definedName name="_24Macros_Import_.qbop" localSheetId="7">[26]!'[Macros Import].qbop'</definedName>
    <definedName name="_24Macros_Import_.qbop" localSheetId="0">#REF!</definedName>
    <definedName name="_24Macros_Import_.qbop" localSheetId="1">#REF!</definedName>
    <definedName name="_24Macros_Import_.qbop">[26]!'[Macros Import].qbop'</definedName>
    <definedName name="_25__123Graph_ACPI_ER_LOG" localSheetId="6" hidden="1">[27]ER!#REF!</definedName>
    <definedName name="_25__123Graph_ACPI_ER_LOG" localSheetId="0" hidden="1">#REF!</definedName>
    <definedName name="_25__123Graph_ACPI_ER_LOG" localSheetId="1" hidden="1">#REF!</definedName>
    <definedName name="_25__123Graph_ACPI_ER_LOG" localSheetId="3" hidden="1">[27]ER!#REF!</definedName>
    <definedName name="_25__123Graph_ACPI_ER_LOG" localSheetId="9" hidden="1">[27]ER!#REF!</definedName>
    <definedName name="_25__123Graph_ACPI_ER_LOG" hidden="1">[27]ER!#REF!</definedName>
    <definedName name="_25__123Graph_BWB_ADJ_PRJ" hidden="1">[21]WB!$Q$257:$AK$257</definedName>
    <definedName name="_26__123Graph_BCPI_ER_LOG" localSheetId="6" hidden="1">[27]ER!#REF!</definedName>
    <definedName name="_26__123Graph_BCPI_ER_LOG" localSheetId="0" hidden="1">#REF!</definedName>
    <definedName name="_26__123Graph_BCPI_ER_LOG" localSheetId="1" hidden="1">#REF!</definedName>
    <definedName name="_26__123Graph_BCPI_ER_LOG" localSheetId="3" hidden="1">[27]ER!#REF!</definedName>
    <definedName name="_26__123Graph_BCPI_ER_LOG" localSheetId="9" hidden="1">[27]ER!#REF!</definedName>
    <definedName name="_26__123Graph_BCPI_ER_LOG" hidden="1">[27]ER!#REF!</definedName>
    <definedName name="_27__123Graph_ACPI_ER_LOG" localSheetId="6" hidden="1">[13]ER!#REF!</definedName>
    <definedName name="_27__123Graph_ACPI_ER_LOG" localSheetId="3" hidden="1">[13]ER!#REF!</definedName>
    <definedName name="_27__123Graph_ACPI_ER_LOG" localSheetId="9" hidden="1">[13]ER!#REF!</definedName>
    <definedName name="_27__123Graph_ACPI_ER_LOG" hidden="1">[13]ER!#REF!</definedName>
    <definedName name="_27__123Graph_BIBA_IBRD" localSheetId="6" hidden="1">[27]WB!#REF!</definedName>
    <definedName name="_27__123Graph_BIBA_IBRD" localSheetId="3" hidden="1">[27]WB!#REF!</definedName>
    <definedName name="_27__123Graph_BIBA_IBRD" localSheetId="9" hidden="1">[27]WB!#REF!</definedName>
    <definedName name="_27__123Graph_BIBA_IBRD" hidden="1">[27]WB!#REF!</definedName>
    <definedName name="_27_0CUADRO_N__4." localSheetId="6">[28]monthly!#REF!</definedName>
    <definedName name="_27_0CUADRO_N__4." localSheetId="3">[28]monthly!#REF!</definedName>
    <definedName name="_27_0CUADRO_N__4." localSheetId="9">[28]monthly!#REF!</definedName>
    <definedName name="_27_0CUADRO_N__4.">[28]monthly!#REF!</definedName>
    <definedName name="_28B.2_B.3" localSheetId="6">#REF!</definedName>
    <definedName name="_28B.2_B.3" localSheetId="0">#REF!</definedName>
    <definedName name="_28B.2_B.3" localSheetId="1">#REF!</definedName>
    <definedName name="_28B.2_B.3" localSheetId="3">#REF!</definedName>
    <definedName name="_28B.2_B.3" localSheetId="9">#REF!</definedName>
    <definedName name="_28B.2_B.3">#REF!</definedName>
    <definedName name="_29__123Graph_XFIG_D" localSheetId="6" hidden="1">#REF!</definedName>
    <definedName name="_29__123Graph_XFIG_D" localSheetId="0" hidden="1">#REF!</definedName>
    <definedName name="_29__123Graph_XFIG_D" localSheetId="1" hidden="1">#REF!</definedName>
    <definedName name="_29__123Graph_XFIG_D" localSheetId="3" hidden="1">#REF!</definedName>
    <definedName name="_29__123Graph_XFIG_D" localSheetId="9" hidden="1">#REF!</definedName>
    <definedName name="_29__123Graph_XFIG_D" hidden="1">#REF!</definedName>
    <definedName name="_29B.4___5" localSheetId="6">#REF!</definedName>
    <definedName name="_29B.4___5" localSheetId="1">#REF!</definedName>
    <definedName name="_29B.4___5" localSheetId="3">#REF!</definedName>
    <definedName name="_29B.4___5" localSheetId="9">#REF!</definedName>
    <definedName name="_29B.4___5">#REF!</definedName>
    <definedName name="_2IMPRESION" localSheetId="6">#REF!</definedName>
    <definedName name="_2IMPRESION" localSheetId="1">#REF!</definedName>
    <definedName name="_2IMPRESION">#REF!</definedName>
    <definedName name="_2Macros_Import_.qbop" localSheetId="7">[29]!'[Macros Import].qbop'</definedName>
    <definedName name="_2Macros_Import_.qbop" localSheetId="0">#REF!</definedName>
    <definedName name="_2Macros_Import_.qbop" localSheetId="1">#REF!</definedName>
    <definedName name="_2Macros_Import_.qbop">[29]!'[Macros Import].qbop'</definedName>
    <definedName name="_3">#N/A</definedName>
    <definedName name="_3.__No_club_de_París__Después_del_30_Jun_84" localSheetId="6">#REF!</definedName>
    <definedName name="_3.__No_club_de_París__Después_del_30_Jun_84" localSheetId="0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9">#REF!</definedName>
    <definedName name="_3.__No_club_de_París__Después_del_30_Jun_84">#REF!</definedName>
    <definedName name="_3__123Graph_ACPI_ER_LOG" localSheetId="6" hidden="1">[13]ER!#REF!</definedName>
    <definedName name="_3__123Graph_ACPI_ER_LOG" localSheetId="0" hidden="1">#REF!</definedName>
    <definedName name="_3__123Graph_ACPI_ER_LOG" localSheetId="1" hidden="1">#REF!</definedName>
    <definedName name="_3__123Graph_ACPI_ER_LOG" localSheetId="3" hidden="1">[13]ER!#REF!</definedName>
    <definedName name="_3__123Graph_ACPI_ER_LOG" localSheetId="9" hidden="1">[13]ER!#REF!</definedName>
    <definedName name="_3__123Graph_ACPI_ER_LOG" hidden="1">[13]ER!#REF!</definedName>
    <definedName name="_3__123Graph_ATERMS_OF_TRADE" localSheetId="6" hidden="1">#REF!</definedName>
    <definedName name="_3__123Graph_ATERMS_OF_TRADE" localSheetId="0" hidden="1">#REF!</definedName>
    <definedName name="_3__123Graph_ATERMS_OF_TRADE" localSheetId="1" hidden="1">#REF!</definedName>
    <definedName name="_3__123Graph_ATERMS_OF_TRADE" localSheetId="3" hidden="1">#REF!</definedName>
    <definedName name="_3__123Graph_ATERMS_OF_TRADE" localSheetId="9" hidden="1">#REF!</definedName>
    <definedName name="_3__123Graph_ATERMS_OF_TRADE" hidden="1">#REF!</definedName>
    <definedName name="_30__123Graph_XREALEX_WAGE" localSheetId="6" hidden="1">[25]PRIVATE!#REF!</definedName>
    <definedName name="_30__123Graph_XREALEX_WAGE" localSheetId="0" hidden="1">#REF!</definedName>
    <definedName name="_30__123Graph_XREALEX_WAGE" localSheetId="1" hidden="1">#REF!</definedName>
    <definedName name="_30__123Graph_XREALEX_WAGE" localSheetId="3" hidden="1">[25]PRIVATE!#REF!</definedName>
    <definedName name="_30__123Graph_XREALEX_WAGE" localSheetId="9" hidden="1">[25]PRIVATE!#REF!</definedName>
    <definedName name="_30__123Graph_XREALEX_WAGE" hidden="1">[25]PRIVATE!#REF!</definedName>
    <definedName name="_30CONSOL_B2" localSheetId="6">#REF!</definedName>
    <definedName name="_30CONSOL_B2" localSheetId="0">#REF!</definedName>
    <definedName name="_30CONSOL_B2" localSheetId="1">#REF!</definedName>
    <definedName name="_30CONSOL_B2" localSheetId="3">#REF!</definedName>
    <definedName name="_30CONSOL_B2" localSheetId="9">#REF!</definedName>
    <definedName name="_30CONSOL_B2">#REF!</definedName>
    <definedName name="_31_0GRÁFICO_N_10.2" localSheetId="6">[28]monthly!#REF!</definedName>
    <definedName name="_31_0GRÁFICO_N_10.2" localSheetId="0">[28]monthly!#REF!</definedName>
    <definedName name="_31_0GRÁFICO_N_10.2" localSheetId="1">[28]monthly!#REF!</definedName>
    <definedName name="_31_0GRÁFICO_N_10.2" localSheetId="3">[28]monthly!#REF!</definedName>
    <definedName name="_31_0GRÁFICO_N_10.2" localSheetId="9">[28]monthly!#REF!</definedName>
    <definedName name="_31_0GRÁFICO_N_10.2">[28]monthly!#REF!</definedName>
    <definedName name="_31CONSOL_DEPOSITS" localSheetId="6">'[30]A 11'!#REF!</definedName>
    <definedName name="_31CONSOL_DEPOSITS" localSheetId="0">#REF!</definedName>
    <definedName name="_31CONSOL_DEPOSITS" localSheetId="1">#REF!</definedName>
    <definedName name="_31CONSOL_DEPOSITS" localSheetId="3">'[30]A 11'!#REF!</definedName>
    <definedName name="_31CONSOL_DEPOSITS" localSheetId="9">'[30]A 11'!#REF!</definedName>
    <definedName name="_31CONSOL_DEPOSITS">'[30]A 11'!#REF!</definedName>
    <definedName name="_32FA_L" localSheetId="6">#REF!</definedName>
    <definedName name="_32FA_L" localSheetId="0">#REF!</definedName>
    <definedName name="_32FA_L" localSheetId="1">#REF!</definedName>
    <definedName name="_32FA_L" localSheetId="3">#REF!</definedName>
    <definedName name="_32FA_L" localSheetId="9">#REF!</definedName>
    <definedName name="_32FA_L">#REF!</definedName>
    <definedName name="_33GAZ_LIABS" localSheetId="6">#REF!</definedName>
    <definedName name="_33GAZ_LIABS" localSheetId="0">#REF!</definedName>
    <definedName name="_33GAZ_LIABS" localSheetId="1">#REF!</definedName>
    <definedName name="_33GAZ_LIABS" localSheetId="3">#REF!</definedName>
    <definedName name="_33GAZ_LIABS" localSheetId="9">#REF!</definedName>
    <definedName name="_33GAZ_LIABS">#REF!</definedName>
    <definedName name="_34__123Graph_XTERMS_OF_TRADE" localSheetId="6" hidden="1">#REF!</definedName>
    <definedName name="_34__123Graph_XTERMS_OF_TRADE" localSheetId="0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localSheetId="9" hidden="1">#REF!</definedName>
    <definedName name="_34__123Graph_XTERMS_OF_TRADE" hidden="1">#REF!</definedName>
    <definedName name="_34INT_RESERVES" localSheetId="6">#REF!</definedName>
    <definedName name="_34INT_RESERVES" localSheetId="1">#REF!</definedName>
    <definedName name="_34INT_RESERVES">#REF!</definedName>
    <definedName name="_39__123Graph_BCPI_ER_LOG" hidden="1">[13]ER!#REF!</definedName>
    <definedName name="_4">#N/A</definedName>
    <definedName name="_4__123Graph_BCPI_ER_LOG" hidden="1">[13]ER!#REF!</definedName>
    <definedName name="_4__123Graph_BTERMS_OF_TRADE" localSheetId="6" hidden="1">#REF!</definedName>
    <definedName name="_4__123Graph_BTERMS_OF_TRADE" localSheetId="0" hidden="1">#REF!</definedName>
    <definedName name="_4__123Graph_BTERMS_OF_TRADE" localSheetId="1" hidden="1">#REF!</definedName>
    <definedName name="_4__123Graph_BTERMS_OF_TRADE" localSheetId="3" hidden="1">#REF!</definedName>
    <definedName name="_4__123Graph_BTERMS_OF_TRADE" localSheetId="9" hidden="1">#REF!</definedName>
    <definedName name="_4__123Graph_BTERMS_OF_TRADE" hidden="1">#REF!</definedName>
    <definedName name="_5">#N/A</definedName>
    <definedName name="_5__123Graph_BIBA_IBRD" localSheetId="6" hidden="1">[13]WB!#REF!</definedName>
    <definedName name="_5__123Graph_BIBA_IBRD" localSheetId="0" hidden="1">[13]WB!#REF!</definedName>
    <definedName name="_5__123Graph_BIBA_IBRD" localSheetId="1" hidden="1">[13]WB!#REF!</definedName>
    <definedName name="_5__123Graph_BIBA_IBRD" localSheetId="9" hidden="1">[13]WB!#REF!</definedName>
    <definedName name="_5__123Graph_BIBA_IBRD" hidden="1">[13]WB!#REF!</definedName>
    <definedName name="_5__123Graph_XFIG_D" localSheetId="6" hidden="1">#REF!</definedName>
    <definedName name="_5__123Graph_XFIG_D" localSheetId="0" hidden="1">#REF!</definedName>
    <definedName name="_5__123Graph_XFIG_D" localSheetId="1" hidden="1">#REF!</definedName>
    <definedName name="_5__123Graph_XFIG_D" localSheetId="3" hidden="1">#REF!</definedName>
    <definedName name="_5__123Graph_XFIG_D" localSheetId="9" hidden="1">#REF!</definedName>
    <definedName name="_5__123Graph_XFIG_D" hidden="1">#REF!</definedName>
    <definedName name="_51__123Graph_BIBA_IBRD" localSheetId="6" hidden="1">[13]WB!#REF!</definedName>
    <definedName name="_51__123Graph_BIBA_IBRD" localSheetId="0" hidden="1">[13]WB!#REF!</definedName>
    <definedName name="_51__123Graph_BIBA_IBRD" localSheetId="1" hidden="1">[13]WB!#REF!</definedName>
    <definedName name="_51__123Graph_BIBA_IBRD" localSheetId="9" hidden="1">[13]WB!#REF!</definedName>
    <definedName name="_51__123Graph_BIBA_IBRD" hidden="1">[13]WB!#REF!</definedName>
    <definedName name="_518" localSheetId="6">#REF!</definedName>
    <definedName name="_518" localSheetId="0">#REF!</definedName>
    <definedName name="_518" localSheetId="1">#REF!</definedName>
    <definedName name="_518" localSheetId="3">#REF!</definedName>
    <definedName name="_518" localSheetId="9">#REF!</definedName>
    <definedName name="_518">#REF!</definedName>
    <definedName name="_52B.2_B.3" localSheetId="6">#REF!</definedName>
    <definedName name="_52B.2_B.3" localSheetId="0">#REF!</definedName>
    <definedName name="_52B.2_B.3" localSheetId="1">#REF!</definedName>
    <definedName name="_52B.2_B.3" localSheetId="3">#REF!</definedName>
    <definedName name="_52B.2_B.3" localSheetId="9">#REF!</definedName>
    <definedName name="_52B.2_B.3">#REF!</definedName>
    <definedName name="_53B.4___5" localSheetId="6">#REF!</definedName>
    <definedName name="_53B.4___5" localSheetId="0">#REF!</definedName>
    <definedName name="_53B.4___5" localSheetId="1">#REF!</definedName>
    <definedName name="_53B.4___5" localSheetId="3">#REF!</definedName>
    <definedName name="_53B.4___5" localSheetId="9">#REF!</definedName>
    <definedName name="_53B.4___5">#REF!</definedName>
    <definedName name="_54CONSOL_B2" localSheetId="6">#REF!</definedName>
    <definedName name="_54CONSOL_B2" localSheetId="0">#REF!</definedName>
    <definedName name="_54CONSOL_B2" localSheetId="1">#REF!</definedName>
    <definedName name="_54CONSOL_B2">#REF!</definedName>
    <definedName name="_6">#N/A</definedName>
    <definedName name="_6__123Graph_AIBA_IBRD" hidden="1">[21]WB!$Q$62:$AK$62</definedName>
    <definedName name="_6__123Graph_XTERMS_OF_TRADE" localSheetId="6" hidden="1">#REF!</definedName>
    <definedName name="_6__123Graph_XTERMS_OF_TRADE" localSheetId="0" hidden="1">#REF!</definedName>
    <definedName name="_6__123Graph_XTERMS_OF_TRADE" localSheetId="1" hidden="1">#REF!</definedName>
    <definedName name="_6__123Graph_XTERMS_OF_TRADE" localSheetId="3" hidden="1">#REF!</definedName>
    <definedName name="_6__123Graph_XTERMS_OF_TRADE" localSheetId="9" hidden="1">#REF!</definedName>
    <definedName name="_6__123Graph_XTERMS_OF_TRADE" hidden="1">#REF!</definedName>
    <definedName name="_617" localSheetId="6">#REF!</definedName>
    <definedName name="_617" localSheetId="1">#REF!</definedName>
    <definedName name="_617" localSheetId="3">#REF!</definedName>
    <definedName name="_617" localSheetId="9">#REF!</definedName>
    <definedName name="_617">#REF!</definedName>
    <definedName name="_675" localSheetId="6">#REF!</definedName>
    <definedName name="_675" localSheetId="1">#REF!</definedName>
    <definedName name="_675" localSheetId="3">#REF!</definedName>
    <definedName name="_675" localSheetId="9">#REF!</definedName>
    <definedName name="_675">#REF!</definedName>
    <definedName name="_681" localSheetId="6">#REF!</definedName>
    <definedName name="_681" localSheetId="1">#REF!</definedName>
    <definedName name="_681">#REF!</definedName>
    <definedName name="_68CONSOL_DEPOSITS" localSheetId="6">'[19]A 11'!#REF!</definedName>
    <definedName name="_68CONSOL_DEPOSITS" localSheetId="0">#REF!</definedName>
    <definedName name="_68CONSOL_DEPOSITS" localSheetId="1">#REF!</definedName>
    <definedName name="_68CONSOL_DEPOSITS">'[19]A 11'!#REF!</definedName>
    <definedName name="_69FA_L" localSheetId="6">#REF!</definedName>
    <definedName name="_69FA_L" localSheetId="0">#REF!</definedName>
    <definedName name="_69FA_L" localSheetId="1">#REF!</definedName>
    <definedName name="_69FA_L" localSheetId="3">#REF!</definedName>
    <definedName name="_69FA_L" localSheetId="9">#REF!</definedName>
    <definedName name="_69FA_L">#REF!</definedName>
    <definedName name="_6B.2_B.3" localSheetId="6">#REF!</definedName>
    <definedName name="_6B.2_B.3" localSheetId="0">#REF!</definedName>
    <definedName name="_6B.2_B.3" localSheetId="1">#REF!</definedName>
    <definedName name="_6B.2_B.3" localSheetId="3">#REF!</definedName>
    <definedName name="_6B.2_B.3" localSheetId="9">#REF!</definedName>
    <definedName name="_6B.2_B.3">#REF!</definedName>
    <definedName name="_7">#N/A</definedName>
    <definedName name="_7__123Graph_ACPI_ER_LOG" localSheetId="6" hidden="1">[21]ER!#REF!</definedName>
    <definedName name="_7__123Graph_ACPI_ER_LOG" localSheetId="0" hidden="1">#REF!</definedName>
    <definedName name="_7__123Graph_ACPI_ER_LOG" localSheetId="1" hidden="1">#REF!</definedName>
    <definedName name="_7__123Graph_ACPI_ER_LOG" localSheetId="3" hidden="1">[21]ER!#REF!</definedName>
    <definedName name="_7__123Graph_ACPI_ER_LOG" localSheetId="9" hidden="1">[21]ER!#REF!</definedName>
    <definedName name="_7__123Graph_ACPI_ER_LOG" hidden="1">[21]ER!#REF!</definedName>
    <definedName name="_7_0absorc" localSheetId="6">[23]Programa!#REF!</definedName>
    <definedName name="_7_0absorc" localSheetId="0">[24]Programa!#REF!</definedName>
    <definedName name="_7_0absorc" localSheetId="1">[24]Programa!#REF!</definedName>
    <definedName name="_7_0absorc" localSheetId="3">[23]Programa!#REF!</definedName>
    <definedName name="_7_0absorc" localSheetId="9">[23]Programa!#REF!</definedName>
    <definedName name="_7_0absorc" localSheetId="11">[23]Programa!#REF!</definedName>
    <definedName name="_7_0absorc">[24]Programa!#REF!</definedName>
    <definedName name="_70GAZ_LIABS" localSheetId="6">#REF!</definedName>
    <definedName name="_70GAZ_LIABS" localSheetId="0">#REF!</definedName>
    <definedName name="_70GAZ_LIABS" localSheetId="1">#REF!</definedName>
    <definedName name="_70GAZ_LIABS" localSheetId="3">#REF!</definedName>
    <definedName name="_70GAZ_LIABS" localSheetId="9">#REF!</definedName>
    <definedName name="_70GAZ_LIABS">#REF!</definedName>
    <definedName name="_71INT_RESERVES" localSheetId="6">#REF!</definedName>
    <definedName name="_71INT_RESERVES" localSheetId="0">#REF!</definedName>
    <definedName name="_71INT_RESERVES" localSheetId="1">#REF!</definedName>
    <definedName name="_71INT_RESERVES" localSheetId="3">#REF!</definedName>
    <definedName name="_71INT_RESERVES" localSheetId="9">#REF!</definedName>
    <definedName name="_71INT_RESERVES">#REF!</definedName>
    <definedName name="_7B.4___5" localSheetId="6">#REF!</definedName>
    <definedName name="_7B.4___5" localSheetId="0">#REF!</definedName>
    <definedName name="_7B.4___5" localSheetId="1">#REF!</definedName>
    <definedName name="_7B.4___5" localSheetId="3">#REF!</definedName>
    <definedName name="_7B.4___5" localSheetId="9">#REF!</definedName>
    <definedName name="_7B.4___5">#REF!</definedName>
    <definedName name="_8">#N/A</definedName>
    <definedName name="_8_0c" localSheetId="6">[23]Programa!#REF!</definedName>
    <definedName name="_8_0c" localSheetId="0">[24]Programa!#REF!</definedName>
    <definedName name="_8_0c" localSheetId="1">[24]Programa!#REF!</definedName>
    <definedName name="_8_0c" localSheetId="3">[23]Programa!#REF!</definedName>
    <definedName name="_8_0c" localSheetId="9">[23]Programa!#REF!</definedName>
    <definedName name="_8_0c" localSheetId="11">[23]Programa!#REF!</definedName>
    <definedName name="_8_0c">[24]Programa!#REF!</definedName>
    <definedName name="_88" localSheetId="6">#REF!</definedName>
    <definedName name="_88" localSheetId="0">#REF!</definedName>
    <definedName name="_88" localSheetId="1">#REF!</definedName>
    <definedName name="_88" localSheetId="3">#REF!</definedName>
    <definedName name="_88" localSheetId="9">#REF!</definedName>
    <definedName name="_88">#REF!</definedName>
    <definedName name="_89" localSheetId="6">#REF!</definedName>
    <definedName name="_89" localSheetId="0">#REF!</definedName>
    <definedName name="_89" localSheetId="1">#REF!</definedName>
    <definedName name="_89" localSheetId="3">#REF!</definedName>
    <definedName name="_89" localSheetId="9">#REF!</definedName>
    <definedName name="_89">#REF!</definedName>
    <definedName name="_8CONSOL_B2" localSheetId="6">#REF!</definedName>
    <definedName name="_8CONSOL_B2" localSheetId="1">#REF!</definedName>
    <definedName name="_8CONSOL_B2" localSheetId="3">#REF!</definedName>
    <definedName name="_8CONSOL_B2" localSheetId="9">#REF!</definedName>
    <definedName name="_8CONSOL_B2">#REF!</definedName>
    <definedName name="_9_0CUADRO_N__4." localSheetId="6">[22]Afiliados!#REF!</definedName>
    <definedName name="_9_0CUADRO_N__4." localSheetId="3">[22]Afiliados!#REF!</definedName>
    <definedName name="_9_0CUADRO_N__4." localSheetId="9">[22]Afiliados!#REF!</definedName>
    <definedName name="_9_0CUADRO_N__4.">[22]Afiliados!#REF!</definedName>
    <definedName name="_9CONSOL_DEPOSITS" localSheetId="6">'[31]A 11'!#REF!</definedName>
    <definedName name="_9CONSOL_DEPOSITS" localSheetId="3">'[31]A 11'!#REF!</definedName>
    <definedName name="_9CONSOL_DEPOSITS" localSheetId="9">'[31]A 11'!#REF!</definedName>
    <definedName name="_9CONSOL_DEPOSITS">'[31]A 11'!#REF!</definedName>
    <definedName name="_aaV110" localSheetId="6">[32]QNEWLOR!#REF!</definedName>
    <definedName name="_aaV110" localSheetId="3">[32]QNEWLOR!#REF!</definedName>
    <definedName name="_aaV110" localSheetId="9">[32]QNEWLOR!#REF!</definedName>
    <definedName name="_aaV110">[32]QNEWLOR!#REF!</definedName>
    <definedName name="_aIV114" localSheetId="6">[32]QNEWLOR!#REF!</definedName>
    <definedName name="_aIV114" localSheetId="3">[32]QNEWLOR!#REF!</definedName>
    <definedName name="_aIV114" localSheetId="9">[32]QNEWLOR!#REF!</definedName>
    <definedName name="_aIV114">[32]QNEWLOR!#REF!</definedName>
    <definedName name="_aIV190">[32]QNEWLOR!#REF!</definedName>
    <definedName name="_AJU97" localSheetId="6">#REF!</definedName>
    <definedName name="_AJU97" localSheetId="0">#REF!</definedName>
    <definedName name="_AJU97" localSheetId="1">#REF!</definedName>
    <definedName name="_AJU97" localSheetId="3">#REF!</definedName>
    <definedName name="_AJU97" localSheetId="9">#REF!</definedName>
    <definedName name="_AJU97">#REF!</definedName>
    <definedName name="_AJU98" localSheetId="6">#REF!</definedName>
    <definedName name="_AJU98" localSheetId="1">#REF!</definedName>
    <definedName name="_AJU98" localSheetId="3">#REF!</definedName>
    <definedName name="_AJU98" localSheetId="9">#REF!</definedName>
    <definedName name="_AJU98">#REF!</definedName>
    <definedName name="_AJU99" localSheetId="6">#REF!</definedName>
    <definedName name="_AJU99" localSheetId="1">#REF!</definedName>
    <definedName name="_AJU99" localSheetId="3">#REF!</definedName>
    <definedName name="_AJU99" localSheetId="9">#REF!</definedName>
    <definedName name="_AJU99">#REF!</definedName>
    <definedName name="_ANO97" localSheetId="6">#REF!</definedName>
    <definedName name="_ANO97" localSheetId="1">#REF!</definedName>
    <definedName name="_ANO97">#REF!</definedName>
    <definedName name="_ANO98" localSheetId="6">#REF!</definedName>
    <definedName name="_ANO98" localSheetId="1">#REF!</definedName>
    <definedName name="_ANO98">#REF!</definedName>
    <definedName name="_ANO99" localSheetId="6">#REF!</definedName>
    <definedName name="_ANO99" localSheetId="1">#REF!</definedName>
    <definedName name="_ANO99">#REF!</definedName>
    <definedName name="_asd1">#N/A</definedName>
    <definedName name="_AUS1" localSheetId="6">#REF!</definedName>
    <definedName name="_AUS1" localSheetId="0">#REF!</definedName>
    <definedName name="_AUS1" localSheetId="1">#REF!</definedName>
    <definedName name="_AUS1" localSheetId="3">#REF!</definedName>
    <definedName name="_AUS1" localSheetId="9">#REF!</definedName>
    <definedName name="_AUS1">#REF!</definedName>
    <definedName name="_bla2" localSheetId="6" hidden="1">#REF!</definedName>
    <definedName name="_bla2" localSheetId="0" hidden="1">#REF!</definedName>
    <definedName name="_bla2" localSheetId="1" hidden="1">#REF!</definedName>
    <definedName name="_bla2" localSheetId="3" hidden="1">#REF!</definedName>
    <definedName name="_bla2" localSheetId="9" hidden="1">#REF!</definedName>
    <definedName name="_bla2" hidden="1">#REF!</definedName>
    <definedName name="_bla3" localSheetId="6" hidden="1">#REF!</definedName>
    <definedName name="_bla3" localSheetId="0" hidden="1">#REF!</definedName>
    <definedName name="_bla3" localSheetId="1" hidden="1">#REF!</definedName>
    <definedName name="_bla3" localSheetId="3" hidden="1">#REF!</definedName>
    <definedName name="_bla3" localSheetId="9" hidden="1">#REF!</definedName>
    <definedName name="_bla3" hidden="1">#REF!</definedName>
    <definedName name="_bla4" localSheetId="6" hidden="1">#REF!</definedName>
    <definedName name="_bla4" localSheetId="0" hidden="1">#REF!</definedName>
    <definedName name="_bla4" localSheetId="1" hidden="1">#REF!</definedName>
    <definedName name="_bla4" hidden="1">#REF!</definedName>
    <definedName name="_BOP1" localSheetId="6">#REF!</definedName>
    <definedName name="_BOP1" localSheetId="1">#REF!</definedName>
    <definedName name="_BOP1">#REF!</definedName>
    <definedName name="_BOP2">[33]BoP!#REF!</definedName>
    <definedName name="_bop3">[34]BOP!#REF!</definedName>
    <definedName name="_BTO2" localSheetId="6">#REF!</definedName>
    <definedName name="_BTO2" localSheetId="0">#REF!</definedName>
    <definedName name="_BTO2" localSheetId="1">#REF!</definedName>
    <definedName name="_BTO2" localSheetId="3">#REF!</definedName>
    <definedName name="_BTO2" localSheetId="9">#REF!</definedName>
    <definedName name="_BTO2">#REF!</definedName>
    <definedName name="_CEL96" localSheetId="6">#REF!</definedName>
    <definedName name="_CEL96" localSheetId="1">#REF!</definedName>
    <definedName name="_CEL96" localSheetId="3">#REF!</definedName>
    <definedName name="_CEL96" localSheetId="9">#REF!</definedName>
    <definedName name="_CEL96">#REF!</definedName>
    <definedName name="_cud21" localSheetId="6">#REF!</definedName>
    <definedName name="_cud21" localSheetId="1">#REF!</definedName>
    <definedName name="_cud21" localSheetId="3">#REF!</definedName>
    <definedName name="_cud21" localSheetId="9">#REF!</definedName>
    <definedName name="_cud21">#REF!</definedName>
    <definedName name="_D" localSheetId="6">#REF!</definedName>
    <definedName name="_D" localSheetId="0">#REF!</definedName>
    <definedName name="_D" localSheetId="1">#REF!</definedName>
    <definedName name="_D">#REF!</definedName>
    <definedName name="_dcc2000" localSheetId="6">#REF!</definedName>
    <definedName name="_dcc2000" localSheetId="1">#REF!</definedName>
    <definedName name="_dcc2000">#REF!</definedName>
    <definedName name="_dcc2001" localSheetId="6">#REF!</definedName>
    <definedName name="_dcc2001" localSheetId="1">#REF!</definedName>
    <definedName name="_dcc2001">#REF!</definedName>
    <definedName name="_dcc2002" localSheetId="6">#REF!</definedName>
    <definedName name="_dcc2002" localSheetId="1">#REF!</definedName>
    <definedName name="_dcc2002">#REF!</definedName>
    <definedName name="_dcc2003" localSheetId="6">#REF!</definedName>
    <definedName name="_dcc2003" localSheetId="1">#REF!</definedName>
    <definedName name="_dcc2003">#REF!</definedName>
    <definedName name="_dcc98" localSheetId="6">[23]Programa!#REF!</definedName>
    <definedName name="_dcc98" localSheetId="0">[24]Programa!#REF!</definedName>
    <definedName name="_dcc98" localSheetId="1">[24]Programa!#REF!</definedName>
    <definedName name="_dcc98" localSheetId="11">[23]Programa!#REF!</definedName>
    <definedName name="_dcc98">[24]Programa!#REF!</definedName>
    <definedName name="_dcc99" localSheetId="6">#REF!</definedName>
    <definedName name="_dcc99" localSheetId="0">#REF!</definedName>
    <definedName name="_dcc99" localSheetId="1">#REF!</definedName>
    <definedName name="_dcc99" localSheetId="3">#REF!</definedName>
    <definedName name="_dcc99" localSheetId="9">#REF!</definedName>
    <definedName name="_dcc99">#REF!</definedName>
    <definedName name="_DEG1" localSheetId="6">#REF!</definedName>
    <definedName name="_DEG1" localSheetId="0">#REF!</definedName>
    <definedName name="_DEG1" localSheetId="1">#REF!</definedName>
    <definedName name="_DEG1" localSheetId="3">#REF!</definedName>
    <definedName name="_DEG1" localSheetId="9">#REF!</definedName>
    <definedName name="_DEG1">#REF!</definedName>
    <definedName name="_dic96" localSheetId="6">#REF!</definedName>
    <definedName name="_dic96" localSheetId="1">#REF!</definedName>
    <definedName name="_dic96" localSheetId="3">#REF!</definedName>
    <definedName name="_dic96" localSheetId="9">#REF!</definedName>
    <definedName name="_dic96">#REF!</definedName>
    <definedName name="_DKR1" localSheetId="6">#REF!</definedName>
    <definedName name="_DKR1" localSheetId="0">#REF!</definedName>
    <definedName name="_DKR1" localSheetId="1">#REF!</definedName>
    <definedName name="_DKR1">#REF!</definedName>
    <definedName name="_DLX1.EMA" localSheetId="6">#REF!</definedName>
    <definedName name="_DLX1.EMA" localSheetId="0">#REF!</definedName>
    <definedName name="_DLX1.EMA" localSheetId="1">#REF!</definedName>
    <definedName name="_DLX1.EMA">#REF!</definedName>
    <definedName name="_DLX1.EMG" localSheetId="6">#REF!</definedName>
    <definedName name="_DLX1.EMG" localSheetId="0">#REF!</definedName>
    <definedName name="_DLX1.EMG" localSheetId="1">#REF!</definedName>
    <definedName name="_DLX1.EMG">#REF!</definedName>
    <definedName name="_DLX10.EMA" localSheetId="6">#REF!</definedName>
    <definedName name="_DLX10.EMA" localSheetId="0">#REF!</definedName>
    <definedName name="_DLX10.EMA" localSheetId="1">#REF!</definedName>
    <definedName name="_DLX10.EMA">#REF!</definedName>
    <definedName name="_DLX11.EMA" localSheetId="6">#REF!</definedName>
    <definedName name="_DLX11.EMA" localSheetId="0">#REF!</definedName>
    <definedName name="_DLX11.EMA" localSheetId="1">#REF!</definedName>
    <definedName name="_DLX11.EMA">#REF!</definedName>
    <definedName name="_DLX12.EMA" localSheetId="6">#REF!</definedName>
    <definedName name="_DLX12.EMA" localSheetId="0">#REF!</definedName>
    <definedName name="_DLX12.EMA" localSheetId="1">#REF!</definedName>
    <definedName name="_DLX12.EMA">#REF!</definedName>
    <definedName name="_DLX13.EMA" localSheetId="6">#REF!</definedName>
    <definedName name="_DLX13.EMA" localSheetId="0">#REF!</definedName>
    <definedName name="_DLX13.EMA" localSheetId="1">#REF!</definedName>
    <definedName name="_DLX13.EMA">#REF!</definedName>
    <definedName name="_DLX14.EMA" localSheetId="6">#REF!</definedName>
    <definedName name="_DLX14.EMA" localSheetId="0">#REF!</definedName>
    <definedName name="_DLX14.EMA" localSheetId="1">#REF!</definedName>
    <definedName name="_DLX14.EMA">#REF!</definedName>
    <definedName name="_DLX16.EMA" localSheetId="6">#REF!</definedName>
    <definedName name="_DLX16.EMA" localSheetId="0">#REF!</definedName>
    <definedName name="_DLX16.EMA" localSheetId="1">#REF!</definedName>
    <definedName name="_DLX16.EMA">#REF!</definedName>
    <definedName name="_DLX2.EMA" localSheetId="6">#REF!,#REF!</definedName>
    <definedName name="_DLX2.EMA" localSheetId="0">#REF!,#REF!</definedName>
    <definedName name="_DLX2.EMA" localSheetId="1">#REF!,#REF!</definedName>
    <definedName name="_DLX2.EMA" localSheetId="3">#REF!,#REF!</definedName>
    <definedName name="_DLX2.EMA" localSheetId="9">#REF!,#REF!</definedName>
    <definedName name="_DLX2.EMA">#REF!,#REF!</definedName>
    <definedName name="_DLX2.EMG" localSheetId="6">#REF!</definedName>
    <definedName name="_DLX2.EMG" localSheetId="0">#REF!</definedName>
    <definedName name="_DLX2.EMG" localSheetId="1">#REF!</definedName>
    <definedName name="_DLX2.EMG" localSheetId="3">#REF!</definedName>
    <definedName name="_DLX2.EMG" localSheetId="9">#REF!</definedName>
    <definedName name="_DLX2.EMG">#REF!</definedName>
    <definedName name="_DLX4.EMA" localSheetId="6">#REF!</definedName>
    <definedName name="_DLX4.EMA" localSheetId="0">#REF!</definedName>
    <definedName name="_DLX4.EMA" localSheetId="1">#REF!</definedName>
    <definedName name="_DLX4.EMA" localSheetId="3">#REF!</definedName>
    <definedName name="_DLX4.EMA" localSheetId="9">#REF!</definedName>
    <definedName name="_DLX4.EMA">#REF!</definedName>
    <definedName name="_DLX4.EMG" localSheetId="6">#REF!</definedName>
    <definedName name="_DLX4.EMG" localSheetId="0">#REF!</definedName>
    <definedName name="_DLX4.EMG" localSheetId="1">#REF!</definedName>
    <definedName name="_DLX4.EMG" localSheetId="3">#REF!</definedName>
    <definedName name="_DLX4.EMG" localSheetId="9">#REF!</definedName>
    <definedName name="_DLX4.EMG">#REF!</definedName>
    <definedName name="_DLX5.EMA" localSheetId="6">#REF!</definedName>
    <definedName name="_DLX5.EMA" localSheetId="0">#REF!</definedName>
    <definedName name="_DLX5.EMA" localSheetId="1">#REF!</definedName>
    <definedName name="_DLX5.EMA">#REF!</definedName>
    <definedName name="_DLX6.EMA" localSheetId="6">#REF!</definedName>
    <definedName name="_DLX6.EMA" localSheetId="0">#REF!</definedName>
    <definedName name="_DLX6.EMA" localSheetId="1">#REF!</definedName>
    <definedName name="_DLX6.EMA">#REF!</definedName>
    <definedName name="_DLX7.EMA" localSheetId="6">#REF!</definedName>
    <definedName name="_DLX7.EMA" localSheetId="0">#REF!</definedName>
    <definedName name="_DLX7.EMA" localSheetId="1">#REF!</definedName>
    <definedName name="_DLX7.EMA">#REF!</definedName>
    <definedName name="_DLX8.EMA" localSheetId="6">#REF!</definedName>
    <definedName name="_DLX8.EMA" localSheetId="0">#REF!</definedName>
    <definedName name="_DLX8.EMA" localSheetId="1">#REF!</definedName>
    <definedName name="_DLX8.EMA">#REF!</definedName>
    <definedName name="_DLX9.EMA" localSheetId="6">#REF!</definedName>
    <definedName name="_DLX9.EMA" localSheetId="0">#REF!</definedName>
    <definedName name="_DLX9.EMA" localSheetId="1">#REF!</definedName>
    <definedName name="_DLX9.EMA">#REF!</definedName>
    <definedName name="_ECU1" localSheetId="6">#REF!</definedName>
    <definedName name="_ECU1" localSheetId="0">#REF!</definedName>
    <definedName name="_ECU1" localSheetId="1">#REF!</definedName>
    <definedName name="_ECU1">#REF!</definedName>
    <definedName name="_emi2000" localSheetId="6">#REF!</definedName>
    <definedName name="_emi2000" localSheetId="1">#REF!</definedName>
    <definedName name="_emi2000">#REF!</definedName>
    <definedName name="_emi2001" localSheetId="6">#REF!</definedName>
    <definedName name="_emi2001" localSheetId="1">#REF!</definedName>
    <definedName name="_emi2001">#REF!</definedName>
    <definedName name="_emi2002" localSheetId="6">#REF!</definedName>
    <definedName name="_emi2002" localSheetId="1">#REF!</definedName>
    <definedName name="_emi2002">#REF!</definedName>
    <definedName name="_emi2003" localSheetId="6">#REF!</definedName>
    <definedName name="_emi2003" localSheetId="1">#REF!</definedName>
    <definedName name="_emi2003">#REF!</definedName>
    <definedName name="_emi98" localSheetId="6">#REF!</definedName>
    <definedName name="_emi98" localSheetId="1">#REF!</definedName>
    <definedName name="_emi98">#REF!</definedName>
    <definedName name="_emi99" localSheetId="6">#REF!</definedName>
    <definedName name="_emi99" localSheetId="1">#REF!</definedName>
    <definedName name="_emi99">#REF!</definedName>
    <definedName name="_END94" localSheetId="6">#REF!</definedName>
    <definedName name="_END94" localSheetId="1">#REF!</definedName>
    <definedName name="_END94">#REF!</definedName>
    <definedName name="_ESC1" localSheetId="6">#REF!</definedName>
    <definedName name="_ESC1" localSheetId="0">#REF!</definedName>
    <definedName name="_ESC1" localSheetId="1">#REF!</definedName>
    <definedName name="_ESC1">#REF!</definedName>
    <definedName name="_EX9596" localSheetId="6">#REF!</definedName>
    <definedName name="_EX9596" localSheetId="0">#REF!</definedName>
    <definedName name="_EX9596" localSheetId="1">#REF!</definedName>
    <definedName name="_EX9596">#REF!</definedName>
    <definedName name="_EXP5" localSheetId="6">#REF!</definedName>
    <definedName name="_EXP5" localSheetId="1">#REF!</definedName>
    <definedName name="_EXP5">#REF!</definedName>
    <definedName name="_EXP6" localSheetId="6">#REF!</definedName>
    <definedName name="_EXP6" localSheetId="1">#REF!</definedName>
    <definedName name="_EXP6">#REF!</definedName>
    <definedName name="_EXP7" localSheetId="6">#REF!</definedName>
    <definedName name="_EXP7" localSheetId="1">#REF!</definedName>
    <definedName name="_EXP7">#REF!</definedName>
    <definedName name="_EXP9" localSheetId="6">#REF!</definedName>
    <definedName name="_EXP9" localSheetId="1">#REF!</definedName>
    <definedName name="_EXP9">#REF!</definedName>
    <definedName name="_EXR1" localSheetId="6">#REF!</definedName>
    <definedName name="_EXR1" localSheetId="1">#REF!</definedName>
    <definedName name="_EXR1">#REF!</definedName>
    <definedName name="_EXR2" localSheetId="6">#REF!</definedName>
    <definedName name="_EXR2" localSheetId="1">#REF!</definedName>
    <definedName name="_EXR2">#REF!</definedName>
    <definedName name="_EXR3" localSheetId="6">#REF!</definedName>
    <definedName name="_EXR3" localSheetId="1">#REF!</definedName>
    <definedName name="_EXR3">#REF!</definedName>
    <definedName name="_F" localSheetId="6" hidden="1">'[35]Fax a enviar'!#REF!</definedName>
    <definedName name="_F" hidden="1">'[35]Fax a enviar'!#REF!</definedName>
    <definedName name="_FAL1" localSheetId="6">#REF!</definedName>
    <definedName name="_FAL1" localSheetId="0">#REF!</definedName>
    <definedName name="_FAL1" localSheetId="1">#REF!</definedName>
    <definedName name="_FAL1" localSheetId="3">#REF!</definedName>
    <definedName name="_FAL1" localSheetId="9">#REF!</definedName>
    <definedName name="_FAL1">#REF!</definedName>
    <definedName name="_FAL10" localSheetId="6">#REF!</definedName>
    <definedName name="_FAL10" localSheetId="1">#REF!</definedName>
    <definedName name="_FAL10" localSheetId="3">#REF!</definedName>
    <definedName name="_FAL10" localSheetId="9">#REF!</definedName>
    <definedName name="_FAL10">#REF!</definedName>
    <definedName name="_FAL11" localSheetId="6">#REF!</definedName>
    <definedName name="_FAL11" localSheetId="1">#REF!</definedName>
    <definedName name="_FAL11" localSheetId="3">#REF!</definedName>
    <definedName name="_FAL11" localSheetId="9">#REF!</definedName>
    <definedName name="_FAL11">#REF!</definedName>
    <definedName name="_FAL12" localSheetId="6">#REF!</definedName>
    <definedName name="_FAL12" localSheetId="1">#REF!</definedName>
    <definedName name="_FAL12">#REF!</definedName>
    <definedName name="_FAL2" localSheetId="6">#REF!</definedName>
    <definedName name="_FAL2" localSheetId="0">#REF!</definedName>
    <definedName name="_FAL2" localSheetId="1">#REF!</definedName>
    <definedName name="_FAL2">#REF!</definedName>
    <definedName name="_FAL3" localSheetId="6">#REF!</definedName>
    <definedName name="_FAL3" localSheetId="0">#REF!</definedName>
    <definedName name="_FAL3" localSheetId="1">#REF!</definedName>
    <definedName name="_FAL3">#REF!</definedName>
    <definedName name="_FAL4" localSheetId="6">#REF!</definedName>
    <definedName name="_FAL4" localSheetId="0">#REF!</definedName>
    <definedName name="_FAL4" localSheetId="1">#REF!</definedName>
    <definedName name="_FAL4">#REF!</definedName>
    <definedName name="_FAL5" localSheetId="6">#REF!</definedName>
    <definedName name="_FAL5" localSheetId="0">#REF!</definedName>
    <definedName name="_FAL5" localSheetId="1">#REF!</definedName>
    <definedName name="_FAL5">#REF!</definedName>
    <definedName name="_FAL6" localSheetId="6">#REF!</definedName>
    <definedName name="_FAL6" localSheetId="0">#REF!</definedName>
    <definedName name="_FAL6" localSheetId="1">#REF!</definedName>
    <definedName name="_FAL6">#REF!</definedName>
    <definedName name="_FAL7" localSheetId="6">#REF!</definedName>
    <definedName name="_FAL7" localSheetId="0">#REF!</definedName>
    <definedName name="_FAL7" localSheetId="1">#REF!</definedName>
    <definedName name="_FAL7">#REF!</definedName>
    <definedName name="_FAL8" localSheetId="6">#REF!</definedName>
    <definedName name="_FAL8" localSheetId="1">#REF!</definedName>
    <definedName name="_FAL8">#REF!</definedName>
    <definedName name="_FAL89" localSheetId="6">#REF!</definedName>
    <definedName name="_FAL89" localSheetId="0">#REF!</definedName>
    <definedName name="_FAL89" localSheetId="1">#REF!</definedName>
    <definedName name="_FAL89">#REF!</definedName>
    <definedName name="_FAL9" localSheetId="6">#REF!</definedName>
    <definedName name="_FAL9" localSheetId="1">#REF!</definedName>
    <definedName name="_FAL9">#REF!</definedName>
    <definedName name="_Fill" localSheetId="6" hidden="1">#REF!</definedName>
    <definedName name="_Fill" localSheetId="0" hidden="1">#REF!</definedName>
    <definedName name="_Fill" localSheetId="1" hidden="1">#REF!</definedName>
    <definedName name="_Fill" hidden="1">#REF!</definedName>
    <definedName name="_Fill1" localSheetId="6" hidden="1">#REF!</definedName>
    <definedName name="_Fill1" localSheetId="0" hidden="1">#REF!</definedName>
    <definedName name="_Fill1" localSheetId="1" hidden="1">#REF!</definedName>
    <definedName name="_Fill1" hidden="1">#REF!</definedName>
    <definedName name="_xlnm._FilterDatabase" hidden="1">[36]C!$P$428:$T$428</definedName>
    <definedName name="_FIS96" localSheetId="6">#REF!</definedName>
    <definedName name="_FIS96" localSheetId="0">#REF!</definedName>
    <definedName name="_FIS96" localSheetId="1">#REF!</definedName>
    <definedName name="_FIS96" localSheetId="3">#REF!</definedName>
    <definedName name="_FIS96" localSheetId="9">#REF!</definedName>
    <definedName name="_FIS96">#REF!</definedName>
    <definedName name="_FIV1" localSheetId="6">#REF!</definedName>
    <definedName name="_FIV1" localSheetId="1">#REF!</definedName>
    <definedName name="_FIV1" localSheetId="3">#REF!</definedName>
    <definedName name="_FIV1" localSheetId="9">#REF!</definedName>
    <definedName name="_FIV1">#REF!</definedName>
    <definedName name="_FMK1" localSheetId="6">#REF!</definedName>
    <definedName name="_FMK1" localSheetId="0">#REF!</definedName>
    <definedName name="_FMK1" localSheetId="1">#REF!</definedName>
    <definedName name="_FMK1" localSheetId="3">#REF!</definedName>
    <definedName name="_FMK1" localSheetId="9">#REF!</definedName>
    <definedName name="_FMK1">#REF!</definedName>
    <definedName name="_ftnref1" localSheetId="6">#REF!</definedName>
    <definedName name="_ftnref1" localSheetId="1">#REF!</definedName>
    <definedName name="_ftnref1">#REF!</definedName>
    <definedName name="_IKR1" localSheetId="6">#REF!</definedName>
    <definedName name="_IKR1" localSheetId="0">#REF!</definedName>
    <definedName name="_IKR1" localSheetId="1">#REF!</definedName>
    <definedName name="_IKR1">#REF!</definedName>
    <definedName name="_IMP10" localSheetId="6">#REF!</definedName>
    <definedName name="_IMP10" localSheetId="1">#REF!</definedName>
    <definedName name="_IMP10">#REF!</definedName>
    <definedName name="_IMP2" localSheetId="6">#REF!</definedName>
    <definedName name="_IMP2" localSheetId="1">#REF!</definedName>
    <definedName name="_IMP2">#REF!</definedName>
    <definedName name="_IMP4" localSheetId="6">#REF!</definedName>
    <definedName name="_IMP4" localSheetId="1">#REF!</definedName>
    <definedName name="_IMP4">#REF!</definedName>
    <definedName name="_IMP6" localSheetId="6">#REF!</definedName>
    <definedName name="_IMP6" localSheetId="1">#REF!</definedName>
    <definedName name="_IMP6">#REF!</definedName>
    <definedName name="_IMP7" localSheetId="6">#REF!</definedName>
    <definedName name="_IMP7" localSheetId="1">#REF!</definedName>
    <definedName name="_IMP7">#REF!</definedName>
    <definedName name="_IMP8" localSheetId="6">#REF!</definedName>
    <definedName name="_IMP8" localSheetId="1">#REF!</definedName>
    <definedName name="_IMP8">#REF!</definedName>
    <definedName name="_INE1" localSheetId="6">#REF!</definedName>
    <definedName name="_INE1" localSheetId="1">#REF!</definedName>
    <definedName name="_INE1">#REF!</definedName>
    <definedName name="_ipc2000" localSheetId="6">#REF!</definedName>
    <definedName name="_ipc2000" localSheetId="1">#REF!</definedName>
    <definedName name="_ipc2000">#REF!</definedName>
    <definedName name="_ipc2001" localSheetId="6">#REF!</definedName>
    <definedName name="_ipc2001" localSheetId="1">#REF!</definedName>
    <definedName name="_ipc2001">#REF!</definedName>
    <definedName name="_ipc2002" localSheetId="6">#REF!</definedName>
    <definedName name="_ipc2002" localSheetId="1">#REF!</definedName>
    <definedName name="_ipc2002">#REF!</definedName>
    <definedName name="_ipc2003" localSheetId="6">#REF!</definedName>
    <definedName name="_ipc2003" localSheetId="1">#REF!</definedName>
    <definedName name="_ipc2003">#REF!</definedName>
    <definedName name="_ipc98" localSheetId="6">#REF!</definedName>
    <definedName name="_ipc98" localSheetId="1">#REF!</definedName>
    <definedName name="_ipc98">#REF!</definedName>
    <definedName name="_ipc99" localSheetId="6">#REF!</definedName>
    <definedName name="_ipc99" localSheetId="1">#REF!</definedName>
    <definedName name="_ipc99">#REF!</definedName>
    <definedName name="_IRP1" localSheetId="6">#REF!</definedName>
    <definedName name="_IRP1" localSheetId="0">#REF!</definedName>
    <definedName name="_IRP1" localSheetId="1">#REF!</definedName>
    <definedName name="_IRP1">#REF!</definedName>
    <definedName name="_Jin2" localSheetId="6">[37]CCFF!#REF!</definedName>
    <definedName name="_Jin2">[37]CCFF!#REF!</definedName>
    <definedName name="_JR1" localSheetId="6">#REF!</definedName>
    <definedName name="_JR1" localSheetId="0">#REF!</definedName>
    <definedName name="_JR1" localSheetId="1">#REF!</definedName>
    <definedName name="_JR1" localSheetId="3">#REF!</definedName>
    <definedName name="_JR1" localSheetId="9">#REF!</definedName>
    <definedName name="_JR1">#REF!</definedName>
    <definedName name="_JR2" localSheetId="6">#REF!</definedName>
    <definedName name="_JR2" localSheetId="1">#REF!</definedName>
    <definedName name="_JR2" localSheetId="3">#REF!</definedName>
    <definedName name="_JR2" localSheetId="9">#REF!</definedName>
    <definedName name="_JR2">#REF!</definedName>
    <definedName name="_Key1" localSheetId="6" hidden="1">#REF!</definedName>
    <definedName name="_Key1" localSheetId="0" hidden="1">#REF!</definedName>
    <definedName name="_Key1" localSheetId="1" hidden="1">#REF!</definedName>
    <definedName name="_Key1" localSheetId="3" hidden="1">#REF!</definedName>
    <definedName name="_Key1" localSheetId="9" hidden="1">#REF!</definedName>
    <definedName name="_Key1" hidden="1">#REF!</definedName>
    <definedName name="_Key2" localSheetId="6" hidden="1">#REF!</definedName>
    <definedName name="_Key2" localSheetId="0" hidden="1">#REF!</definedName>
    <definedName name="_Key2" localSheetId="1" hidden="1">#REF!</definedName>
    <definedName name="_Key2" hidden="1">#REF!</definedName>
    <definedName name="_LIT1" localSheetId="6">#REF!</definedName>
    <definedName name="_LIT1" localSheetId="0">#REF!</definedName>
    <definedName name="_LIT1" localSheetId="1">#REF!</definedName>
    <definedName name="_LIT1">#REF!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" localSheetId="6">#REF!</definedName>
    <definedName name="_M" localSheetId="0">#REF!</definedName>
    <definedName name="_M" localSheetId="1">#REF!</definedName>
    <definedName name="_M" localSheetId="3">#REF!</definedName>
    <definedName name="_M" localSheetId="9">#REF!</definedName>
    <definedName name="_M">#REF!</definedName>
    <definedName name="_MAR1" localSheetId="6">#REF!</definedName>
    <definedName name="_MAR1" localSheetId="1">#REF!</definedName>
    <definedName name="_MAR1" localSheetId="3">#REF!</definedName>
    <definedName name="_MAR1" localSheetId="9">#REF!</definedName>
    <definedName name="_MAR1">#REF!</definedName>
    <definedName name="_MAR2" localSheetId="6">#REF!</definedName>
    <definedName name="_MAR2" localSheetId="1">#REF!</definedName>
    <definedName name="_MAR2" localSheetId="3">#REF!</definedName>
    <definedName name="_MAR2" localSheetId="9">#REF!</definedName>
    <definedName name="_MAR2">#REF!</definedName>
    <definedName name="_MAR3" localSheetId="6">#REF!</definedName>
    <definedName name="_MAR3" localSheetId="1">#REF!</definedName>
    <definedName name="_MAR3">#REF!</definedName>
    <definedName name="_MAR4" localSheetId="6">#REF!</definedName>
    <definedName name="_MAR4" localSheetId="1">#REF!</definedName>
    <definedName name="_MAR4">#REF!</definedName>
    <definedName name="_MAR5" localSheetId="6">#REF!</definedName>
    <definedName name="_MAR5" localSheetId="1">#REF!</definedName>
    <definedName name="_MAR5">#REF!</definedName>
    <definedName name="_MAR6" localSheetId="6">#REF!</definedName>
    <definedName name="_MAR6" localSheetId="1">#REF!</definedName>
    <definedName name="_MAR6">#REF!</definedName>
    <definedName name="_MatMult_A" localSheetId="6" hidden="1">'[38]Fax a enviar'!#REF!</definedName>
    <definedName name="_MatMult_A" hidden="1">'[38]Fax a enviar'!#REF!</definedName>
    <definedName name="_MatMult_AxB" localSheetId="6" hidden="1">'[38]Fax a enviar'!#REF!</definedName>
    <definedName name="_MatMult_AxB" hidden="1">'[38]Fax a enviar'!#REF!</definedName>
    <definedName name="_MatMult_B" hidden="1">'[38]Fax a enviar'!#REF!</definedName>
    <definedName name="_mcv2">[39]Q2!$E$63:$AH$63</definedName>
    <definedName name="_me98" localSheetId="6">[23]Programa!#REF!</definedName>
    <definedName name="_me98" localSheetId="0">[24]Programa!#REF!</definedName>
    <definedName name="_me98" localSheetId="1">[24]Programa!#REF!</definedName>
    <definedName name="_me98" localSheetId="3">[23]Programa!#REF!</definedName>
    <definedName name="_me98" localSheetId="9">[23]Programa!#REF!</definedName>
    <definedName name="_me98" localSheetId="11">[23]Programa!#REF!</definedName>
    <definedName name="_me98">[24]Programa!#REF!</definedName>
    <definedName name="_MEX1" localSheetId="6">#REF!</definedName>
    <definedName name="_MEX1" localSheetId="0">#REF!</definedName>
    <definedName name="_MEX1" localSheetId="1">#REF!</definedName>
    <definedName name="_MEX1" localSheetId="3">#REF!</definedName>
    <definedName name="_MEX1" localSheetId="9">#REF!</definedName>
    <definedName name="_MEX1">#REF!</definedName>
    <definedName name="_mk14" localSheetId="6">[40]NFPEntps!#REF!</definedName>
    <definedName name="_mk14" localSheetId="0">[41]NFPEntps!#REF!</definedName>
    <definedName name="_mk14" localSheetId="1">[41]NFPEntps!#REF!</definedName>
    <definedName name="_mk14" localSheetId="3">[40]NFPEntps!#REF!</definedName>
    <definedName name="_mk14" localSheetId="9">[40]NFPEntps!#REF!</definedName>
    <definedName name="_mk14" localSheetId="11">[40]NFPEntps!#REF!</definedName>
    <definedName name="_mk14">[41]NFPEntps!#REF!</definedName>
    <definedName name="_MTS2" localSheetId="6">'[42]Annual Tables'!#REF!</definedName>
    <definedName name="_MTS2" localSheetId="3">'[42]Annual Tables'!#REF!</definedName>
    <definedName name="_MTS2" localSheetId="9">'[42]Annual Tables'!#REF!</definedName>
    <definedName name="_MTS2">'[42]Annual Tables'!#REF!</definedName>
    <definedName name="_NA1" localSheetId="6">[43]raw!#REF!</definedName>
    <definedName name="_NA1" localSheetId="3">[43]raw!#REF!</definedName>
    <definedName name="_NA1" localSheetId="9">[43]raw!#REF!</definedName>
    <definedName name="_NA1">[43]raw!#REF!</definedName>
    <definedName name="_NA2" localSheetId="6">[43]raw!#REF!</definedName>
    <definedName name="_NA2" localSheetId="3">[43]raw!#REF!</definedName>
    <definedName name="_NA2" localSheetId="9">[43]raw!#REF!</definedName>
    <definedName name="_NA2">[43]raw!#REF!</definedName>
    <definedName name="_NA3" localSheetId="6">[43]raw!#REF!</definedName>
    <definedName name="_NA3" localSheetId="3">[43]raw!#REF!</definedName>
    <definedName name="_NA3" localSheetId="9">[43]raw!#REF!</definedName>
    <definedName name="_NA3">[43]raw!#REF!</definedName>
    <definedName name="_NB1">[43]raw!#REF!</definedName>
    <definedName name="_NB2">[43]raw!#REF!</definedName>
    <definedName name="_NB3" localSheetId="6">[44]raw!$A$513:$F$513</definedName>
    <definedName name="_NB3" localSheetId="0">[45]raw!$A$513:$F$513</definedName>
    <definedName name="_NB3" localSheetId="1">[45]raw!$A$513:$F$513</definedName>
    <definedName name="_NB3" localSheetId="11">[44]raw!$A$513:$F$513</definedName>
    <definedName name="_NB3">[45]raw!$A$513:$F$513</definedName>
    <definedName name="_NC1" localSheetId="6">[43]raw!#REF!</definedName>
    <definedName name="_NC1" localSheetId="0">[43]raw!#REF!</definedName>
    <definedName name="_NC1" localSheetId="1">[43]raw!#REF!</definedName>
    <definedName name="_NC1" localSheetId="3">[43]raw!#REF!</definedName>
    <definedName name="_NC1" localSheetId="9">[43]raw!#REF!</definedName>
    <definedName name="_NC1">[43]raw!#REF!</definedName>
    <definedName name="_NC3" localSheetId="6">[43]raw!#REF!</definedName>
    <definedName name="_NC3" localSheetId="0">[43]raw!#REF!</definedName>
    <definedName name="_NC3" localSheetId="1">[43]raw!#REF!</definedName>
    <definedName name="_NC3" localSheetId="3">[43]raw!#REF!</definedName>
    <definedName name="_NC3" localSheetId="9">[43]raw!#REF!</definedName>
    <definedName name="_NC3">[43]raw!#REF!</definedName>
    <definedName name="_NC4" localSheetId="6">[43]raw!#REF!</definedName>
    <definedName name="_NC4" localSheetId="0">[43]raw!#REF!</definedName>
    <definedName name="_NC4" localSheetId="1">[43]raw!#REF!</definedName>
    <definedName name="_NC4" localSheetId="3">[43]raw!#REF!</definedName>
    <definedName name="_NC4" localSheetId="9">[43]raw!#REF!</definedName>
    <definedName name="_NC4">[43]raw!#REF!</definedName>
    <definedName name="_npp2000" localSheetId="6">#REF!</definedName>
    <definedName name="_npp2000" localSheetId="0">#REF!</definedName>
    <definedName name="_npp2000" localSheetId="1">#REF!</definedName>
    <definedName name="_npp2000" localSheetId="3">#REF!</definedName>
    <definedName name="_npp2000" localSheetId="9">#REF!</definedName>
    <definedName name="_npp2000">#REF!</definedName>
    <definedName name="_npp2001" localSheetId="6">#REF!</definedName>
    <definedName name="_npp2001" localSheetId="1">#REF!</definedName>
    <definedName name="_npp2001" localSheetId="3">#REF!</definedName>
    <definedName name="_npp2001" localSheetId="9">#REF!</definedName>
    <definedName name="_npp2001">#REF!</definedName>
    <definedName name="_npp2002" localSheetId="6">#REF!</definedName>
    <definedName name="_npp2002" localSheetId="1">#REF!</definedName>
    <definedName name="_npp2002" localSheetId="3">#REF!</definedName>
    <definedName name="_npp2002" localSheetId="9">#REF!</definedName>
    <definedName name="_npp2002">#REF!</definedName>
    <definedName name="_npp2003" localSheetId="6">#REF!</definedName>
    <definedName name="_npp2003" localSheetId="1">#REF!</definedName>
    <definedName name="_npp2003">#REF!</definedName>
    <definedName name="_npp98" localSheetId="6">#REF!</definedName>
    <definedName name="_npp98" localSheetId="1">#REF!</definedName>
    <definedName name="_npp98">#REF!</definedName>
    <definedName name="_npp99" localSheetId="6">#REF!</definedName>
    <definedName name="_npp99" localSheetId="1">#REF!</definedName>
    <definedName name="_npp99">#REF!</definedName>
    <definedName name="_ORC98" localSheetId="6">#REF!</definedName>
    <definedName name="_ORC98" localSheetId="1">#REF!</definedName>
    <definedName name="_ORC98">#REF!</definedName>
    <definedName name="_Order1" localSheetId="0" hidden="1">255</definedName>
    <definedName name="_Order1" localSheetId="1" hidden="1">255</definedName>
    <definedName name="_Order1" hidden="1">255</definedName>
    <definedName name="_Order2" hidden="1">255</definedName>
    <definedName name="_os1">#N/A</definedName>
    <definedName name="_P" localSheetId="6">#REF!</definedName>
    <definedName name="_P" localSheetId="0">#REF!</definedName>
    <definedName name="_P" localSheetId="1">#REF!</definedName>
    <definedName name="_P" localSheetId="3">#REF!</definedName>
    <definedName name="_P" localSheetId="9">#REF!</definedName>
    <definedName name="_P">#REF!</definedName>
    <definedName name="_PAG2" localSheetId="6">[42]Index!#REF!</definedName>
    <definedName name="_PAG2" localSheetId="0">[42]Index!#REF!</definedName>
    <definedName name="_PAG2" localSheetId="1">[42]Index!#REF!</definedName>
    <definedName name="_PAG2" localSheetId="9">[42]Index!#REF!</definedName>
    <definedName name="_PAG2">[42]Index!#REF!</definedName>
    <definedName name="_PAG3" localSheetId="0">[42]Index!#REF!</definedName>
    <definedName name="_PAG3" localSheetId="1">[42]Index!#REF!</definedName>
    <definedName name="_PAG3">[42]Index!#REF!</definedName>
    <definedName name="_PAG4">[42]Index!#REF!</definedName>
    <definedName name="_PAG5">[42]Index!#REF!</definedName>
    <definedName name="_PAG6">[42]Index!#REF!</definedName>
    <definedName name="_PAG7" localSheetId="6">#REF!</definedName>
    <definedName name="_PAG7" localSheetId="0">#REF!</definedName>
    <definedName name="_PAG7" localSheetId="1">#REF!</definedName>
    <definedName name="_PAG7" localSheetId="3">#REF!</definedName>
    <definedName name="_PAG7" localSheetId="9">#REF!</definedName>
    <definedName name="_PAG7">#REF!</definedName>
    <definedName name="_Parse_Out" localSheetId="6" hidden="1">#REF!</definedName>
    <definedName name="_Parse_Out" localSheetId="0" hidden="1">#REF!</definedName>
    <definedName name="_Parse_Out" localSheetId="1" hidden="1">#REF!</definedName>
    <definedName name="_Parse_Out" localSheetId="3" hidden="1">#REF!</definedName>
    <definedName name="_Parse_Out" localSheetId="9" hidden="1">#REF!</definedName>
    <definedName name="_Parse_Out" hidden="1">#REF!</definedName>
    <definedName name="_pib2000" localSheetId="6">#REF!</definedName>
    <definedName name="_pib2000" localSheetId="1">#REF!</definedName>
    <definedName name="_pib2000" localSheetId="3">#REF!</definedName>
    <definedName name="_pib2000" localSheetId="9">#REF!</definedName>
    <definedName name="_pib2000">#REF!</definedName>
    <definedName name="_pib2001" localSheetId="6">#REF!</definedName>
    <definedName name="_pib2001" localSheetId="1">#REF!</definedName>
    <definedName name="_pib2001">#REF!</definedName>
    <definedName name="_pib2002" localSheetId="6">#REF!</definedName>
    <definedName name="_pib2002" localSheetId="1">#REF!</definedName>
    <definedName name="_pib2002">#REF!</definedName>
    <definedName name="_pib2003" localSheetId="6">#REF!</definedName>
    <definedName name="_pib2003" localSheetId="1">#REF!</definedName>
    <definedName name="_pib2003">#REF!</definedName>
    <definedName name="_pib98" localSheetId="6">[23]Programa!#REF!</definedName>
    <definedName name="_pib98" localSheetId="0">[24]Programa!#REF!</definedName>
    <definedName name="_pib98" localSheetId="1">[24]Programa!#REF!</definedName>
    <definedName name="_pib98" localSheetId="11">[23]Programa!#REF!</definedName>
    <definedName name="_pib98">[24]Programa!#REF!</definedName>
    <definedName name="_pib99" localSheetId="6">#REF!</definedName>
    <definedName name="_pib99" localSheetId="0">#REF!</definedName>
    <definedName name="_pib99" localSheetId="1">#REF!</definedName>
    <definedName name="_pib99" localSheetId="3">#REF!</definedName>
    <definedName name="_pib99" localSheetId="9">#REF!</definedName>
    <definedName name="_pib99">#REF!</definedName>
    <definedName name="_POR96" localSheetId="6">#REF!</definedName>
    <definedName name="_POR96" localSheetId="1">#REF!</definedName>
    <definedName name="_POR96" localSheetId="3">#REF!</definedName>
    <definedName name="_POR96" localSheetId="9">#REF!</definedName>
    <definedName name="_POR96">#REF!</definedName>
    <definedName name="_PRN96" localSheetId="6">#REF!</definedName>
    <definedName name="_PRN96" localSheetId="1">#REF!</definedName>
    <definedName name="_PRN96" localSheetId="3">#REF!</definedName>
    <definedName name="_PRN96" localSheetId="9">#REF!</definedName>
    <definedName name="_PRN96">#REF!</definedName>
    <definedName name="_PTA1" localSheetId="6">#REF!</definedName>
    <definedName name="_PTA1" localSheetId="0">#REF!</definedName>
    <definedName name="_PTA1" localSheetId="1">#REF!</definedName>
    <definedName name="_PTA1">#REF!</definedName>
    <definedName name="_qV196" localSheetId="6">[32]QNEWLOR!#REF!</definedName>
    <definedName name="_qV196">[32]QNEWLOR!#REF!</definedName>
    <definedName name="_red42" localSheetId="6">'[46]RED Table 41'!$A$7:$I$7</definedName>
    <definedName name="_red42" localSheetId="0">'[47]RED Table 41'!$A$7:$I$7</definedName>
    <definedName name="_red42" localSheetId="1">'[47]RED Table 41'!$A$7:$I$7</definedName>
    <definedName name="_red42" localSheetId="11">'[46]RED Table 41'!$A$7:$I$7</definedName>
    <definedName name="_red42">'[47]RED Table 41'!$A$7:$I$7</definedName>
    <definedName name="_ref2" localSheetId="6">#REF!</definedName>
    <definedName name="_ref2" localSheetId="0">#REF!</definedName>
    <definedName name="_ref2" localSheetId="1">#REF!</definedName>
    <definedName name="_ref2" localSheetId="3">#REF!</definedName>
    <definedName name="_ref2" localSheetId="9">#REF!</definedName>
    <definedName name="_ref2">#REF!</definedName>
    <definedName name="_Regression_Int" hidden="1">1</definedName>
    <definedName name="_Regression_Out" localSheetId="6" hidden="1">#REF!</definedName>
    <definedName name="_Regression_Out" localSheetId="0" hidden="1">#REF!</definedName>
    <definedName name="_Regression_Out" localSheetId="1" hidden="1">#REF!</definedName>
    <definedName name="_Regression_Out" localSheetId="3" hidden="1">#REF!</definedName>
    <definedName name="_Regression_Out" localSheetId="9" hidden="1">#REF!</definedName>
    <definedName name="_Regression_Out" hidden="1">#REF!</definedName>
    <definedName name="_Regression_X" localSheetId="6" hidden="1">#REF!</definedName>
    <definedName name="_Regression_X" localSheetId="0" hidden="1">#REF!</definedName>
    <definedName name="_Regression_X" localSheetId="1" hidden="1">#REF!</definedName>
    <definedName name="_Regression_X" localSheetId="3" hidden="1">#REF!</definedName>
    <definedName name="_Regression_X" localSheetId="9" hidden="1">#REF!</definedName>
    <definedName name="_Regression_X" hidden="1">#REF!</definedName>
    <definedName name="_Regression_Y" localSheetId="6" hidden="1">#REF!</definedName>
    <definedName name="_Regression_Y" localSheetId="0" hidden="1">#REF!</definedName>
    <definedName name="_Regression_Y" localSheetId="1" hidden="1">#REF!</definedName>
    <definedName name="_Regression_Y" localSheetId="3" hidden="1">#REF!</definedName>
    <definedName name="_Regression_Y" localSheetId="9" hidden="1">#REF!</definedName>
    <definedName name="_Regression_Y" hidden="1">#REF!</definedName>
    <definedName name="_RES2" localSheetId="6">[33]RES!#REF!</definedName>
    <definedName name="_RES2" localSheetId="3">[33]RES!#REF!</definedName>
    <definedName name="_RES2" localSheetId="9">[33]RES!#REF!</definedName>
    <definedName name="_RES2">[33]RES!#REF!</definedName>
    <definedName name="_rge1" localSheetId="6">#REF!</definedName>
    <definedName name="_rge1" localSheetId="0">#REF!</definedName>
    <definedName name="_rge1" localSheetId="1">#REF!</definedName>
    <definedName name="_rge1" localSheetId="3">#REF!</definedName>
    <definedName name="_rge1" localSheetId="9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 localSheetId="6">#REF!</definedName>
    <definedName name="_SAR1" localSheetId="0">#REF!</definedName>
    <definedName name="_SAR1" localSheetId="1">#REF!</definedName>
    <definedName name="_SAR1" localSheetId="3">#REF!</definedName>
    <definedName name="_SAR1" localSheetId="9">#REF!</definedName>
    <definedName name="_SAR1">#REF!</definedName>
    <definedName name="_sei2" localSheetId="6">#REF!</definedName>
    <definedName name="_sei2" localSheetId="1">#REF!</definedName>
    <definedName name="_sei2" localSheetId="3">#REF!</definedName>
    <definedName name="_sei2" localSheetId="9">#REF!</definedName>
    <definedName name="_sei2">#REF!</definedName>
    <definedName name="_sei98" localSheetId="6">#REF!</definedName>
    <definedName name="_sei98" localSheetId="1">#REF!</definedName>
    <definedName name="_sei98" localSheetId="3">#REF!</definedName>
    <definedName name="_sei98" localSheetId="9">#REF!</definedName>
    <definedName name="_sei98">#REF!</definedName>
    <definedName name="_Sort" localSheetId="6" hidden="1">#REF!</definedName>
    <definedName name="_Sort" localSheetId="0" hidden="1">#REF!</definedName>
    <definedName name="_Sort" localSheetId="1" hidden="1">#REF!</definedName>
    <definedName name="_Sort" hidden="1">#REF!</definedName>
    <definedName name="_SRN96" localSheetId="6">#REF!</definedName>
    <definedName name="_SRN96" localSheetId="1">#REF!</definedName>
    <definedName name="_SRN96">#REF!</definedName>
    <definedName name="_SRT11" localSheetId="7" hidden="1">{"Minpmon",#N/A,FALSE,"Monthinput"}</definedName>
    <definedName name="_SRT11" localSheetId="8" hidden="1">{"Minpmon",#N/A,FALSE,"Monthinput"}</definedName>
    <definedName name="_SRT11" localSheetId="6" hidden="1">{"Minpmon",#N/A,FALSE,"Monthinput"}</definedName>
    <definedName name="_SRT11" localSheetId="0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9" hidden="1">{"Minpmon",#N/A,FALSE,"Monthinput"}</definedName>
    <definedName name="_SRT11" localSheetId="11" hidden="1">{"Minpmon",#N/A,FALSE,"Monthinput"}</definedName>
    <definedName name="_SRT11" hidden="1">{"Minpmon",#N/A,FALSE,"Monthinput"}</definedName>
    <definedName name="_SRT111" localSheetId="7" hidden="1">{"Minpmon",#N/A,FALSE,"Monthinput"}</definedName>
    <definedName name="_SRT111" localSheetId="8" hidden="1">{"Minpmon",#N/A,FALSE,"Monthinput"}</definedName>
    <definedName name="_SRT111" localSheetId="6" hidden="1">{"Minpmon",#N/A,FALSE,"Monthinput"}</definedName>
    <definedName name="_SRT111" localSheetId="0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9" hidden="1">{"Minpmon",#N/A,FALSE,"Monthinput"}</definedName>
    <definedName name="_SRT111" localSheetId="11" hidden="1">{"Minpmon",#N/A,FALSE,"Monthinput"}</definedName>
    <definedName name="_SRT111" hidden="1">{"Minpmon",#N/A,FALSE,"Monthinput"}</definedName>
    <definedName name="_SUM2" localSheetId="6">#REF!</definedName>
    <definedName name="_SUM2" localSheetId="0">#REF!</definedName>
    <definedName name="_SUM2" localSheetId="1">#REF!</definedName>
    <definedName name="_SUM2" localSheetId="3">#REF!</definedName>
    <definedName name="_SUM2" localSheetId="9">#REF!</definedName>
    <definedName name="_SUM2">#REF!</definedName>
    <definedName name="_t7">[48]R7!$A$1:$G$31</definedName>
    <definedName name="_TAB1" localSheetId="6">#REF!</definedName>
    <definedName name="_TAB1" localSheetId="0">#REF!</definedName>
    <definedName name="_TAB1" localSheetId="1">#REF!</definedName>
    <definedName name="_TAB1" localSheetId="3">#REF!</definedName>
    <definedName name="_TAB1" localSheetId="9">#REF!</definedName>
    <definedName name="_TAB1">#REF!</definedName>
    <definedName name="_TAB10" localSheetId="6">[49]TC!#REF!</definedName>
    <definedName name="_TAB10" localSheetId="0">[49]TC!#REF!</definedName>
    <definedName name="_TAB10" localSheetId="1">[49]TC!#REF!</definedName>
    <definedName name="_TAB10" localSheetId="9">[49]TC!#REF!</definedName>
    <definedName name="_TAB10">[49]TC!#REF!</definedName>
    <definedName name="_TAB11" localSheetId="0">[49]TC!#REF!</definedName>
    <definedName name="_TAB11" localSheetId="1">[49]TC!#REF!</definedName>
    <definedName name="_TAB11">[49]TC!#REF!</definedName>
    <definedName name="_TAB12" localSheetId="6">#REF!</definedName>
    <definedName name="_TAB12" localSheetId="0">#REF!</definedName>
    <definedName name="_TAB12" localSheetId="1">#REF!</definedName>
    <definedName name="_TAB12" localSheetId="3">#REF!</definedName>
    <definedName name="_TAB12" localSheetId="9">#REF!</definedName>
    <definedName name="_TAB12">#REF!</definedName>
    <definedName name="_TAB13" localSheetId="6">[49]TC!#REF!</definedName>
    <definedName name="_TAB13" localSheetId="0">#REF!</definedName>
    <definedName name="_TAB13" localSheetId="1">#REF!</definedName>
    <definedName name="_TAB13" localSheetId="9">[49]TC!#REF!</definedName>
    <definedName name="_TAB13">[49]TC!#REF!</definedName>
    <definedName name="_TAB16" localSheetId="0">[49]Null1!#REF!</definedName>
    <definedName name="_TAB16" localSheetId="1">[49]Null1!#REF!</definedName>
    <definedName name="_TAB16">[49]Null1!#REF!</definedName>
    <definedName name="_TAB18" localSheetId="0">[49]TC!#REF!</definedName>
    <definedName name="_TAB18" localSheetId="1">[49]TC!#REF!</definedName>
    <definedName name="_TAB18">[49]TC!#REF!</definedName>
    <definedName name="_Tab19" localSheetId="6">#REF!</definedName>
    <definedName name="_Tab19" localSheetId="0">#REF!</definedName>
    <definedName name="_Tab19" localSheetId="1">#REF!</definedName>
    <definedName name="_Tab19" localSheetId="3">#REF!</definedName>
    <definedName name="_Tab19" localSheetId="9">#REF!</definedName>
    <definedName name="_Tab19">#REF!</definedName>
    <definedName name="_Tab2" localSheetId="6">#REF!</definedName>
    <definedName name="_Tab2" localSheetId="1">#REF!</definedName>
    <definedName name="_Tab2" localSheetId="3">#REF!</definedName>
    <definedName name="_Tab2" localSheetId="9">#REF!</definedName>
    <definedName name="_Tab2">#REF!</definedName>
    <definedName name="_Tab20" localSheetId="6">#REF!</definedName>
    <definedName name="_Tab20" localSheetId="1">#REF!</definedName>
    <definedName name="_Tab20" localSheetId="3">#REF!</definedName>
    <definedName name="_Tab20" localSheetId="9">#REF!</definedName>
    <definedName name="_Tab20">#REF!</definedName>
    <definedName name="_Tab21" localSheetId="6">#REF!</definedName>
    <definedName name="_Tab21" localSheetId="1">#REF!</definedName>
    <definedName name="_Tab21">#REF!</definedName>
    <definedName name="_Tab22" localSheetId="6">#REF!</definedName>
    <definedName name="_Tab22" localSheetId="1">#REF!</definedName>
    <definedName name="_Tab22">#REF!</definedName>
    <definedName name="_Tab23" localSheetId="6">#REF!</definedName>
    <definedName name="_Tab23" localSheetId="1">#REF!</definedName>
    <definedName name="_Tab23">#REF!</definedName>
    <definedName name="_Tab24" localSheetId="6">#REF!</definedName>
    <definedName name="_Tab24" localSheetId="1">#REF!</definedName>
    <definedName name="_Tab24">#REF!</definedName>
    <definedName name="_Tab26" localSheetId="6">#REF!</definedName>
    <definedName name="_Tab26" localSheetId="1">#REF!</definedName>
    <definedName name="_Tab26">#REF!</definedName>
    <definedName name="_Tab27" localSheetId="6">#REF!</definedName>
    <definedName name="_Tab27" localSheetId="1">#REF!</definedName>
    <definedName name="_Tab27">#REF!</definedName>
    <definedName name="_Tab28" localSheetId="6">#REF!</definedName>
    <definedName name="_Tab28" localSheetId="1">#REF!</definedName>
    <definedName name="_Tab28">#REF!</definedName>
    <definedName name="_Tab29" localSheetId="6">#REF!</definedName>
    <definedName name="_Tab29" localSheetId="1">#REF!</definedName>
    <definedName name="_Tab29">#REF!</definedName>
    <definedName name="_TAB3" localSheetId="6">[49]TC!#REF!</definedName>
    <definedName name="_TAB3">[49]TC!#REF!</definedName>
    <definedName name="_Tab30" localSheetId="6">#REF!</definedName>
    <definedName name="_Tab30" localSheetId="0">#REF!</definedName>
    <definedName name="_Tab30" localSheetId="1">#REF!</definedName>
    <definedName name="_Tab30" localSheetId="3">#REF!</definedName>
    <definedName name="_Tab30" localSheetId="9">#REF!</definedName>
    <definedName name="_Tab30">#REF!</definedName>
    <definedName name="_Tab31" localSheetId="6">#REF!</definedName>
    <definedName name="_Tab31" localSheetId="1">#REF!</definedName>
    <definedName name="_Tab31" localSheetId="3">#REF!</definedName>
    <definedName name="_Tab31" localSheetId="9">#REF!</definedName>
    <definedName name="_Tab31">#REF!</definedName>
    <definedName name="_Tab32" localSheetId="6">#REF!</definedName>
    <definedName name="_Tab32" localSheetId="1">#REF!</definedName>
    <definedName name="_Tab32" localSheetId="3">#REF!</definedName>
    <definedName name="_Tab32" localSheetId="9">#REF!</definedName>
    <definedName name="_Tab32">#REF!</definedName>
    <definedName name="_Tab33" localSheetId="6">#REF!</definedName>
    <definedName name="_Tab33" localSheetId="1">#REF!</definedName>
    <definedName name="_Tab33">#REF!</definedName>
    <definedName name="_Tab34" localSheetId="6">#REF!</definedName>
    <definedName name="_Tab34" localSheetId="1">#REF!</definedName>
    <definedName name="_Tab34">#REF!</definedName>
    <definedName name="_Tab35" localSheetId="6">#REF!</definedName>
    <definedName name="_Tab35" localSheetId="1">#REF!</definedName>
    <definedName name="_Tab35">#REF!</definedName>
    <definedName name="_Tab36" localSheetId="6">#REF!</definedName>
    <definedName name="_Tab36" localSheetId="1">#REF!</definedName>
    <definedName name="_Tab36">#REF!</definedName>
    <definedName name="_Tab37" localSheetId="6">#REF!</definedName>
    <definedName name="_Tab37" localSheetId="1">#REF!</definedName>
    <definedName name="_Tab37">#REF!</definedName>
    <definedName name="_Tab38" localSheetId="6">#REF!</definedName>
    <definedName name="_Tab38" localSheetId="1">#REF!</definedName>
    <definedName name="_Tab38">#REF!</definedName>
    <definedName name="_Tab39" localSheetId="6">#REF!</definedName>
    <definedName name="_Tab39" localSheetId="1">#REF!</definedName>
    <definedName name="_Tab39">#REF!</definedName>
    <definedName name="_tAB4">'[50]shared data'!$A$1:$G$71</definedName>
    <definedName name="_Tab40" localSheetId="6">#REF!</definedName>
    <definedName name="_Tab40" localSheetId="0">#REF!</definedName>
    <definedName name="_Tab40" localSheetId="1">#REF!</definedName>
    <definedName name="_Tab40" localSheetId="3">#REF!</definedName>
    <definedName name="_Tab40" localSheetId="9">#REF!</definedName>
    <definedName name="_Tab40">#REF!</definedName>
    <definedName name="_tab41" localSheetId="6">#REF!</definedName>
    <definedName name="_tab41" localSheetId="1">#REF!</definedName>
    <definedName name="_tab41" localSheetId="3">#REF!</definedName>
    <definedName name="_tab41" localSheetId="9">#REF!</definedName>
    <definedName name="_tab41">#REF!</definedName>
    <definedName name="_TAB5" localSheetId="6">[49]TC!#REF!</definedName>
    <definedName name="_TAB5" localSheetId="3">[49]TC!#REF!</definedName>
    <definedName name="_TAB5" localSheetId="9">[49]TC!#REF!</definedName>
    <definedName name="_TAB5">[49]TC!#REF!</definedName>
    <definedName name="_TAB6" localSheetId="6">[49]TC!#REF!</definedName>
    <definedName name="_TAB6" localSheetId="3">[49]TC!#REF!</definedName>
    <definedName name="_TAB6" localSheetId="9">[49]TC!#REF!</definedName>
    <definedName name="_TAB6">[49]TC!#REF!</definedName>
    <definedName name="_TAB7" localSheetId="6">#REF!</definedName>
    <definedName name="_TAB7" localSheetId="0">#REF!</definedName>
    <definedName name="_TAB7" localSheetId="1">#REF!</definedName>
    <definedName name="_TAB7" localSheetId="3">#REF!</definedName>
    <definedName name="_TAB7" localSheetId="9">#REF!</definedName>
    <definedName name="_TAB7">#REF!</definedName>
    <definedName name="_TAB8" localSheetId="6">[49]TC!#REF!</definedName>
    <definedName name="_TAB8" localSheetId="0">[49]TC!#REF!</definedName>
    <definedName name="_TAB8" localSheetId="1">[49]TC!#REF!</definedName>
    <definedName name="_TAB8" localSheetId="3">[49]TC!#REF!</definedName>
    <definedName name="_TAB8" localSheetId="9">[49]TC!#REF!</definedName>
    <definedName name="_TAB8">[49]TC!#REF!</definedName>
    <definedName name="_TAB9" localSheetId="6">[49]TC!#REF!</definedName>
    <definedName name="_TAB9" localSheetId="3">[49]TC!#REF!</definedName>
    <definedName name="_TAB9" localSheetId="9">[49]TC!#REF!</definedName>
    <definedName name="_TAB9">[49]TC!#REF!</definedName>
    <definedName name="_tbl1" localSheetId="6">#REF!</definedName>
    <definedName name="_tbl1" localSheetId="0">#REF!</definedName>
    <definedName name="_tbl1" localSheetId="1">#REF!</definedName>
    <definedName name="_tbl1" localSheetId="3">#REF!</definedName>
    <definedName name="_tbl1" localSheetId="9">#REF!</definedName>
    <definedName name="_tbl1">#REF!</definedName>
    <definedName name="_tnt1">#N/A</definedName>
    <definedName name="_Toc191191306_3" localSheetId="6">[51]anex7!#REF!</definedName>
    <definedName name="_Toc191191306_3" localSheetId="0">#REF!</definedName>
    <definedName name="_Toc191191306_3" localSheetId="1">#REF!</definedName>
    <definedName name="_Toc191191306_3" localSheetId="3">[51]anex7!#REF!</definedName>
    <definedName name="_Toc191191306_3" localSheetId="9">[51]anex7!#REF!</definedName>
    <definedName name="_Toc191191306_3">[51]anex7!#REF!</definedName>
    <definedName name="_TOT58" localSheetId="6">[8]GROWTH!#REF!</definedName>
    <definedName name="_TOT58" localSheetId="0">#REF!</definedName>
    <definedName name="_TOT58" localSheetId="1">#REF!</definedName>
    <definedName name="_TOT58" localSheetId="3">[8]GROWTH!#REF!</definedName>
    <definedName name="_TOT58" localSheetId="9">[8]GROWTH!#REF!</definedName>
    <definedName name="_TOT58">[8]GROWTH!#REF!</definedName>
    <definedName name="_UES96" localSheetId="6">#REF!</definedName>
    <definedName name="_UES96" localSheetId="0">#REF!</definedName>
    <definedName name="_UES96" localSheetId="1">#REF!</definedName>
    <definedName name="_UES96" localSheetId="3">#REF!</definedName>
    <definedName name="_UES96" localSheetId="9">#REF!</definedName>
    <definedName name="_UES96">#REF!</definedName>
    <definedName name="_VAO98" localSheetId="6">#REF!</definedName>
    <definedName name="_VAO98" localSheetId="1">#REF!</definedName>
    <definedName name="_VAO98" localSheetId="3">#REF!</definedName>
    <definedName name="_VAO98" localSheetId="9">#REF!</definedName>
    <definedName name="_VAO98">#REF!</definedName>
    <definedName name="_VAO99" localSheetId="6">#REF!</definedName>
    <definedName name="_VAO99" localSheetId="1">#REF!</definedName>
    <definedName name="_VAO99" localSheetId="3">#REF!</definedName>
    <definedName name="_VAO99" localSheetId="9">#REF!</definedName>
    <definedName name="_VAO99">#REF!</definedName>
    <definedName name="_WB2" localSheetId="6">#REF!</definedName>
    <definedName name="_WB2" localSheetId="0">#REF!</definedName>
    <definedName name="_WB2" localSheetId="1">#REF!</definedName>
    <definedName name="_WB2">#REF!</definedName>
    <definedName name="_WEO1" localSheetId="6">#REF!</definedName>
    <definedName name="_WEO1" localSheetId="1">#REF!</definedName>
    <definedName name="_WEO1">#REF!</definedName>
    <definedName name="_WEO2" localSheetId="6">#REF!</definedName>
    <definedName name="_WEO2" localSheetId="1">#REF!</definedName>
    <definedName name="_WEO2">#REF!</definedName>
    <definedName name="_xlchart.v5.0" hidden="1">'Mapa 1'!$A$4:$B$4</definedName>
    <definedName name="_xlchart.v5.1" hidden="1">'Mapa 1'!$A$5:$B$36</definedName>
    <definedName name="_xlchart.v5.2" hidden="1">'Mapa 1'!$C$4</definedName>
    <definedName name="_xlchart.v5.3" hidden="1">'Mapa 1'!$C$5:$C$36</definedName>
    <definedName name="_xlcn.WorksheetConnection_MUCI2020v3.xlsxTabla1" hidden="1">[52]!Tabla1[#Data]</definedName>
    <definedName name="_YR0110">'[3]Imp:DSA output'!$O$9:$R$464</definedName>
    <definedName name="_YR89">'[3]Imp:DSA output'!$C$9:$C$464</definedName>
    <definedName name="_YR90">'[3]Imp:DSA output'!$D$9:$D$464</definedName>
    <definedName name="_YR91">'[3]Imp:DSA output'!$E$9:$E$464</definedName>
    <definedName name="_YR92">'[3]Imp:DSA output'!$F$9:$F$464</definedName>
    <definedName name="_YR93">'[3]Imp:DSA output'!$G$9:$G$464</definedName>
    <definedName name="_YR94">'[3]Imp:DSA output'!$H$9:$H$464</definedName>
    <definedName name="_YR95">'[3]Imp:DSA output'!$I$9:$I$464</definedName>
    <definedName name="_Z" localSheetId="6">[3]Imp!#REF!</definedName>
    <definedName name="_Z" localSheetId="0">#REF!</definedName>
    <definedName name="_Z" localSheetId="1">#REF!</definedName>
    <definedName name="_Z" localSheetId="3">[3]Imp!#REF!</definedName>
    <definedName name="_Z" localSheetId="9">[3]Imp!#REF!</definedName>
    <definedName name="_Z">[3]Imp!#REF!</definedName>
    <definedName name="a" localSheetId="6" hidden="1">[21]WB!#REF!</definedName>
    <definedName name="a" localSheetId="0" hidden="1">#REF!</definedName>
    <definedName name="a" localSheetId="1" hidden="1">#REF!</definedName>
    <definedName name="a" localSheetId="3" hidden="1">[21]WB!#REF!</definedName>
    <definedName name="a" localSheetId="9" hidden="1">[21]WB!#REF!</definedName>
    <definedName name="a" hidden="1">[21]WB!#REF!</definedName>
    <definedName name="a\V104" localSheetId="6">[32]QNEWLOR!#REF!</definedName>
    <definedName name="a\V104" localSheetId="0">#REF!</definedName>
    <definedName name="a\V104" localSheetId="1">#REF!</definedName>
    <definedName name="a\V104" localSheetId="3">[32]QNEWLOR!#REF!</definedName>
    <definedName name="a\V104" localSheetId="9">[32]QNEWLOR!#REF!</definedName>
    <definedName name="a\V104">[32]QNEWLOR!#REF!</definedName>
    <definedName name="A_impresión_IM">'[53]ponder a y p '!$A$1:$N$50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7" hidden="1">{"Riqfin97",#N/A,FALSE,"Tran";"Riqfinpro",#N/A,FALSE,"Tran"}</definedName>
    <definedName name="aaa" localSheetId="8" hidden="1">{"Riqfin97",#N/A,FALSE,"Tran";"Riqfinpro",#N/A,FALSE,"Tran"}</definedName>
    <definedName name="aaa" localSheetId="6" hidden="1">{"Riqfin97",#N/A,FALSE,"Tran";"Riqfinpro",#N/A,FALSE,"Tran"}</definedName>
    <definedName name="aaa" localSheetId="0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9" hidden="1">{"Riqfin97",#N/A,FALSE,"Tran";"Riqfinpro",#N/A,FALSE,"Tran"}</definedName>
    <definedName name="aaa" localSheetId="11" hidden="1">{"Riqfin97",#N/A,FALSE,"Tran";"Riqfinpro",#N/A,FALSE,"Tran"}</definedName>
    <definedName name="aaa" hidden="1">{"Riqfin97",#N/A,FALSE,"Tran";"Riqfinpro",#N/A,FALSE,"Tran"}</definedName>
    <definedName name="aaaaaaaaaa">#N/A</definedName>
    <definedName name="ABR._89" localSheetId="6">#REF!</definedName>
    <definedName name="ABR._89" localSheetId="0">#REF!</definedName>
    <definedName name="ABR._89" localSheetId="1">#REF!</definedName>
    <definedName name="ABR._89" localSheetId="3">#REF!</definedName>
    <definedName name="ABR._89" localSheetId="9">#REF!</definedName>
    <definedName name="ABR._89">#REF!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6">#REF!</definedName>
    <definedName name="abv" localSheetId="0">#REF!</definedName>
    <definedName name="abv" localSheetId="1">#REF!</definedName>
    <definedName name="abv" localSheetId="3">#REF!</definedName>
    <definedName name="abv" localSheetId="9">#REF!</definedName>
    <definedName name="abv">#REF!</definedName>
    <definedName name="abx" localSheetId="6">#REF!</definedName>
    <definedName name="abx" localSheetId="0">#REF!</definedName>
    <definedName name="abx" localSheetId="1">#REF!</definedName>
    <definedName name="abx" localSheetId="3">#REF!</definedName>
    <definedName name="abx" localSheetId="9">#REF!</definedName>
    <definedName name="abx">#REF!</definedName>
    <definedName name="AccessDatabase" hidden="1">"\\De2kp-42538\BOLETIN\Claga\CLAGA2000.mdb"</definedName>
    <definedName name="ACENARIO" localSheetId="6">#REF!</definedName>
    <definedName name="ACENARIO" localSheetId="0">#REF!</definedName>
    <definedName name="ACENARIO" localSheetId="1">#REF!</definedName>
    <definedName name="ACENARIO" localSheetId="3">#REF!</definedName>
    <definedName name="ACENARIO" localSheetId="9">#REF!</definedName>
    <definedName name="ACENARIO">#REF!</definedName>
    <definedName name="acentral" localSheetId="6">#REF!</definedName>
    <definedName name="acentral" localSheetId="1">#REF!</definedName>
    <definedName name="acentral" localSheetId="3">#REF!</definedName>
    <definedName name="acentral" localSheetId="9">#REF!</definedName>
    <definedName name="acentral">#REF!</definedName>
    <definedName name="ACT" localSheetId="6">#REF!</definedName>
    <definedName name="ACT" localSheetId="1">#REF!</definedName>
    <definedName name="ACT" localSheetId="3">#REF!</definedName>
    <definedName name="ACT" localSheetId="9">#REF!</definedName>
    <definedName name="ACT">#REF!</definedName>
    <definedName name="Act.Inmv.Bruto">'[54]Ranking Bancario'!$AX$4:$BB$54</definedName>
    <definedName name="Act.Inmv.Neto">'[54]Ranking Bancario'!$AP$4:$AT$54</definedName>
    <definedName name="ACTIVATE" localSheetId="6">#REF!</definedName>
    <definedName name="ACTIVATE" localSheetId="0">#REF!</definedName>
    <definedName name="ACTIVATE" localSheetId="1">#REF!</definedName>
    <definedName name="ACTIVATE" localSheetId="3">#REF!</definedName>
    <definedName name="ACTIVATE" localSheetId="9">#REF!</definedName>
    <definedName name="ACTIVATE">#REF!</definedName>
    <definedName name="Actual" localSheetId="6">#REF!</definedName>
    <definedName name="Actual" localSheetId="0">#REF!</definedName>
    <definedName name="Actual" localSheetId="1">#REF!</definedName>
    <definedName name="Actual" localSheetId="3">#REF!</definedName>
    <definedName name="Actual" localSheetId="9">#REF!</definedName>
    <definedName name="Actual">#REF!</definedName>
    <definedName name="ACUMULADO">#N/A</definedName>
    <definedName name="ACwvu.PLA1." localSheetId="6" hidden="1">'[55]COP FED'!#REF!</definedName>
    <definedName name="ACwvu.PLA1." localSheetId="0" hidden="1">#REF!</definedName>
    <definedName name="ACwvu.PLA1." localSheetId="1" hidden="1">#REF!</definedName>
    <definedName name="ACwvu.PLA1." localSheetId="3" hidden="1">'[55]COP FED'!#REF!</definedName>
    <definedName name="ACwvu.PLA1." localSheetId="9" hidden="1">'[55]COP FED'!#REF!</definedName>
    <definedName name="ACwvu.PLA1." hidden="1">'[55]COP FED'!#REF!</definedName>
    <definedName name="ACwvu.PLA2." hidden="1">'[55]COP FED'!$A$1:$N$49</definedName>
    <definedName name="ad" localSheetId="7" hidden="1">{"Riqfin97",#N/A,FALSE,"Tran";"Riqfinpro",#N/A,FALSE,"Tran"}</definedName>
    <definedName name="ad" localSheetId="8" hidden="1">{"Riqfin97",#N/A,FALSE,"Tran";"Riqfinpro",#N/A,FALSE,"Tran"}</definedName>
    <definedName name="ad" localSheetId="6" hidden="1">{"Riqfin97",#N/A,FALSE,"Tran";"Riqfinpro",#N/A,FALSE,"Tran"}</definedName>
    <definedName name="ad" localSheetId="0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9" hidden="1">{"Riqfin97",#N/A,FALSE,"Tran";"Riqfinpro",#N/A,FALSE,"Tran"}</definedName>
    <definedName name="ad" localSheetId="11" hidden="1">{"Riqfin97",#N/A,FALSE,"Tran";"Riqfinpro",#N/A,FALSE,"Tran"}</definedName>
    <definedName name="ad" hidden="1">{"Riqfin97",#N/A,FALSE,"Tran";"Riqfinpro",#N/A,FALSE,"Tran"}</definedName>
    <definedName name="adaD" localSheetId="6">#REF!</definedName>
    <definedName name="adaD" localSheetId="0">#REF!</definedName>
    <definedName name="adaD" localSheetId="1">#REF!</definedName>
    <definedName name="adaD" localSheetId="3">#REF!</definedName>
    <definedName name="adaD" localSheetId="9">#REF!</definedName>
    <definedName name="adaD">#REF!</definedName>
    <definedName name="Adb">[56]CIRRs!$C$59</definedName>
    <definedName name="Adf">[56]CIRRs!$C$60</definedName>
    <definedName name="ADICIONAIS" localSheetId="6">#REF!</definedName>
    <definedName name="ADICIONAIS" localSheetId="0">#REF!</definedName>
    <definedName name="ADICIONAIS" localSheetId="1">#REF!</definedName>
    <definedName name="ADICIONAIS" localSheetId="3">#REF!</definedName>
    <definedName name="ADICIONAIS" localSheetId="9">#REF!</definedName>
    <definedName name="ADICIONAIS">#REF!</definedName>
    <definedName name="adrra" localSheetId="6">#REF!</definedName>
    <definedName name="adrra" localSheetId="0">#REF!</definedName>
    <definedName name="adrra" localSheetId="1">#REF!</definedName>
    <definedName name="adrra" localSheetId="3">#REF!</definedName>
    <definedName name="adrra" localSheetId="9">#REF!</definedName>
    <definedName name="adrra">#REF!</definedName>
    <definedName name="adsadrr" localSheetId="6" hidden="1">#REF!</definedName>
    <definedName name="adsadrr" localSheetId="0" hidden="1">#REF!</definedName>
    <definedName name="adsadrr" localSheetId="1" hidden="1">#REF!</definedName>
    <definedName name="adsadrr" localSheetId="3" hidden="1">#REF!</definedName>
    <definedName name="adsadrr" localSheetId="9" hidden="1">#REF!</definedName>
    <definedName name="adsadrr" hidden="1">#REF!</definedName>
    <definedName name="adsftreagtrgtqergt" localSheetId="6">[5]!adsftreagtrgtqergt</definedName>
    <definedName name="adsftreagtrgtqergt" localSheetId="0">[6]!adsftreagtrgtqergt</definedName>
    <definedName name="adsftreagtrgtqergt" localSheetId="1">[6]!adsftreagtrgtqergt</definedName>
    <definedName name="adsftreagtrgtqergt" localSheetId="11">[5]!adsftreagtrgtqergt</definedName>
    <definedName name="adsftreagtrgtqergt">[6]!adsftreagtrgtqergt</definedName>
    <definedName name="af" localSheetId="7" hidden="1">{"Tab1",#N/A,FALSE,"P";"Tab2",#N/A,FALSE,"P"}</definedName>
    <definedName name="af" localSheetId="8" hidden="1">{"Tab1",#N/A,FALSE,"P";"Tab2",#N/A,FALSE,"P"}</definedName>
    <definedName name="af" localSheetId="6" hidden="1">{"Tab1",#N/A,FALSE,"P";"Tab2",#N/A,FALSE,"P"}</definedName>
    <definedName name="af" localSheetId="0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9" hidden="1">{"Tab1",#N/A,FALSE,"P";"Tab2",#N/A,FALSE,"P"}</definedName>
    <definedName name="af" localSheetId="11" hidden="1">{"Tab1",#N/A,FALSE,"P";"Tab2",#N/A,FALSE,"P"}</definedName>
    <definedName name="af" hidden="1">{"Tab1",#N/A,FALSE,"P";"Tab2",#N/A,FALSE,"P"}</definedName>
    <definedName name="aff" localSheetId="7" hidden="1">{"Tab1",#N/A,FALSE,"P";"Tab2",#N/A,FALSE,"P"}</definedName>
    <definedName name="aff" localSheetId="8" hidden="1">{"Tab1",#N/A,FALSE,"P";"Tab2",#N/A,FALSE,"P"}</definedName>
    <definedName name="aff" localSheetId="6" hidden="1">{"Tab1",#N/A,FALSE,"P";"Tab2",#N/A,FALSE,"P"}</definedName>
    <definedName name="aff" localSheetId="0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9" hidden="1">{"Tab1",#N/A,FALSE,"P";"Tab2",#N/A,FALSE,"P"}</definedName>
    <definedName name="aff" localSheetId="11" hidden="1">{"Tab1",#N/A,FALSE,"P";"Tab2",#N/A,FALSE,"P"}</definedName>
    <definedName name="aff" hidden="1">{"Tab1",#N/A,FALSE,"P";"Tab2",#N/A,FALSE,"P"}</definedName>
    <definedName name="ag" localSheetId="7" hidden="1">{"Tab1",#N/A,FALSE,"P";"Tab2",#N/A,FALSE,"P"}</definedName>
    <definedName name="ag" localSheetId="8" hidden="1">{"Tab1",#N/A,FALSE,"P";"Tab2",#N/A,FALSE,"P"}</definedName>
    <definedName name="ag" localSheetId="6" hidden="1">{"Tab1",#N/A,FALSE,"P";"Tab2",#N/A,FALSE,"P"}</definedName>
    <definedName name="ag" localSheetId="0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9" hidden="1">{"Tab1",#N/A,FALSE,"P";"Tab2",#N/A,FALSE,"P"}</definedName>
    <definedName name="ag" localSheetId="11" hidden="1">{"Tab1",#N/A,FALSE,"P";"Tab2",#N/A,FALSE,"P"}</definedName>
    <definedName name="ag" hidden="1">{"Tab1",#N/A,FALSE,"P";"Tab2",#N/A,FALSE,"P"}</definedName>
    <definedName name="AGO._89" localSheetId="6">#REF!</definedName>
    <definedName name="AGO._89" localSheetId="0">#REF!</definedName>
    <definedName name="AGO._89" localSheetId="1">#REF!</definedName>
    <definedName name="AGO._89" localSheetId="3">#REF!</definedName>
    <definedName name="AGO._89" localSheetId="9">#REF!</definedName>
    <definedName name="AGO._89">#REF!</definedName>
    <definedName name="Agregados">'[54]Ganancias o Pérdidas BC'!$C$10:$H$34</definedName>
    <definedName name="ah" localSheetId="7" hidden="1">{"Riqfin97",#N/A,FALSE,"Tran";"Riqfinpro",#N/A,FALSE,"Tran"}</definedName>
    <definedName name="ah" localSheetId="8" hidden="1">{"Riqfin97",#N/A,FALSE,"Tran";"Riqfinpro",#N/A,FALSE,"Tran"}</definedName>
    <definedName name="ah" localSheetId="6" hidden="1">{"Riqfin97",#N/A,FALSE,"Tran";"Riqfinpro",#N/A,FALSE,"Tran"}</definedName>
    <definedName name="ah" localSheetId="0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9" hidden="1">{"Riqfin97",#N/A,FALSE,"Tran";"Riqfinpro",#N/A,FALSE,"Tran"}</definedName>
    <definedName name="ah" localSheetId="11" hidden="1">{"Riqfin97",#N/A,FALSE,"Tran";"Riqfinpro",#N/A,FALSE,"Tran"}</definedName>
    <definedName name="ah" hidden="1">{"Riqfin97",#N/A,FALSE,"Tran";"Riqfinpro",#N/A,FALSE,"Tran"}</definedName>
    <definedName name="AI" localSheetId="6">'[57]Expenditure &amp; Saving'!$AF$1:$AF$65536</definedName>
    <definedName name="AI" localSheetId="0">'[58]Expenditure &amp; Saving'!$AF$1:$AF$65536</definedName>
    <definedName name="AI" localSheetId="1">'[58]Expenditure &amp; Saving'!$AF$1:$AF$65536</definedName>
    <definedName name="AI" localSheetId="11">'[57]Expenditure &amp; Saving'!$AF$1:$AF$65536</definedName>
    <definedName name="AI">'[58]Expenditure &amp; Saving'!$AF$1:$AF$65536</definedName>
    <definedName name="aj" localSheetId="7" hidden="1">{"Riqfin97",#N/A,FALSE,"Tran";"Riqfinpro",#N/A,FALSE,"Tran"}</definedName>
    <definedName name="aj" localSheetId="8" hidden="1">{"Riqfin97",#N/A,FALSE,"Tran";"Riqfinpro",#N/A,FALSE,"Tran"}</definedName>
    <definedName name="aj" localSheetId="6" hidden="1">{"Riqfin97",#N/A,FALSE,"Tran";"Riqfinpro",#N/A,FALSE,"Tran"}</definedName>
    <definedName name="aj" localSheetId="0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9" hidden="1">{"Riqfin97",#N/A,FALSE,"Tran";"Riqfinpro",#N/A,FALSE,"Tran"}</definedName>
    <definedName name="aj" localSheetId="11" hidden="1">{"Riqfin97",#N/A,FALSE,"Tran";"Riqfinpro",#N/A,FALSE,"Tran"}</definedName>
    <definedName name="aj" hidden="1">{"Riqfin97",#N/A,FALSE,"Tran";"Riqfinpro",#N/A,FALSE,"Tran"}</definedName>
    <definedName name="AJU00" localSheetId="6">#REF!</definedName>
    <definedName name="AJU00" localSheetId="0">#REF!</definedName>
    <definedName name="AJU00" localSheetId="1">#REF!</definedName>
    <definedName name="AJU00" localSheetId="3">#REF!</definedName>
    <definedName name="AJU00" localSheetId="9">#REF!</definedName>
    <definedName name="AJU00">#REF!</definedName>
    <definedName name="AJUSTE">[59]GYP!$A$2</definedName>
    <definedName name="AJUSTE2" localSheetId="6">[60]GYP!$A$2</definedName>
    <definedName name="AJUSTE2" localSheetId="0">[61]GYP!$A$2</definedName>
    <definedName name="AJUSTE2" localSheetId="1">[61]GYP!$A$2</definedName>
    <definedName name="AJUSTE2" localSheetId="11">[60]GYP!$A$2</definedName>
    <definedName name="AJUSTE2">[61]GYP!$A$2</definedName>
    <definedName name="AJUV00" localSheetId="6">#REF!</definedName>
    <definedName name="AJUV00" localSheetId="0">#REF!</definedName>
    <definedName name="AJUV00" localSheetId="1">#REF!</definedName>
    <definedName name="AJUV00" localSheetId="3">#REF!</definedName>
    <definedName name="AJUV00" localSheetId="9">#REF!</definedName>
    <definedName name="AJUV00">#REF!</definedName>
    <definedName name="AJUV97" localSheetId="6">#REF!</definedName>
    <definedName name="AJUV97" localSheetId="0">#REF!</definedName>
    <definedName name="AJUV97" localSheetId="1">#REF!</definedName>
    <definedName name="AJUV97" localSheetId="3">#REF!</definedName>
    <definedName name="AJUV97" localSheetId="9">#REF!</definedName>
    <definedName name="AJUV97">#REF!</definedName>
    <definedName name="AJUV98" localSheetId="6">#REF!</definedName>
    <definedName name="AJUV98" localSheetId="0">#REF!</definedName>
    <definedName name="AJUV98" localSheetId="1">#REF!</definedName>
    <definedName name="AJUV98" localSheetId="3">#REF!</definedName>
    <definedName name="AJUV98" localSheetId="9">#REF!</definedName>
    <definedName name="AJUV98">#REF!</definedName>
    <definedName name="AJUV99" localSheetId="6">#REF!</definedName>
    <definedName name="AJUV99" localSheetId="1">#REF!</definedName>
    <definedName name="AJUV99">#REF!</definedName>
    <definedName name="al" localSheetId="7" hidden="1">{"Riqfin97",#N/A,FALSE,"Tran";"Riqfinpro",#N/A,FALSE,"Tran"}</definedName>
    <definedName name="al" localSheetId="8" hidden="1">{"Riqfin97",#N/A,FALSE,"Tran";"Riqfinpro",#N/A,FALSE,"Tran"}</definedName>
    <definedName name="al" localSheetId="6" hidden="1">{"Riqfin97",#N/A,FALSE,"Tran";"Riqfinpro",#N/A,FALSE,"Tran"}</definedName>
    <definedName name="al" localSheetId="0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9" hidden="1">{"Riqfin97",#N/A,FALSE,"Tran";"Riqfinpro",#N/A,FALSE,"Tran"}</definedName>
    <definedName name="al" localSheetId="11" hidden="1">{"Riqfin97",#N/A,FALSE,"Tran";"Riqfinpro",#N/A,FALSE,"Tran"}</definedName>
    <definedName name="al" hidden="1">{"Riqfin97",#N/A,FALSE,"Tran";"Riqfinpro",#N/A,FALSE,"Tran"}</definedName>
    <definedName name="alimento">#N/A</definedName>
    <definedName name="alj" localSheetId="7" hidden="1">{"Riqfin97",#N/A,FALSE,"Tran";"Riqfinpro",#N/A,FALSE,"Tran"}</definedName>
    <definedName name="alj" localSheetId="8" hidden="1">{"Riqfin97",#N/A,FALSE,"Tran";"Riqfinpro",#N/A,FALSE,"Tran"}</definedName>
    <definedName name="alj" localSheetId="6" hidden="1">{"Riqfin97",#N/A,FALSE,"Tran";"Riqfinpro",#N/A,FALSE,"Tran"}</definedName>
    <definedName name="alj" localSheetId="0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9" hidden="1">{"Riqfin97",#N/A,FALSE,"Tran";"Riqfinpro",#N/A,FALSE,"Tran"}</definedName>
    <definedName name="alj" localSheetId="11" hidden="1">{"Riqfin97",#N/A,FALSE,"Tran";"Riqfinpro",#N/A,FALSE,"Tran"}</definedName>
    <definedName name="alj" hidden="1">{"Riqfin97",#N/A,FALSE,"Tran";"Riqfinpro",#N/A,FALSE,"Tran"}</definedName>
    <definedName name="ALL">'[3]Imp:DSA output'!$C$9:$R$464</definedName>
    <definedName name="ALLBIRR" localSheetId="6">#REF!</definedName>
    <definedName name="ALLBIRR" localSheetId="0">#REF!</definedName>
    <definedName name="ALLBIRR" localSheetId="1">#REF!</definedName>
    <definedName name="ALLBIRR" localSheetId="3">#REF!</definedName>
    <definedName name="ALLBIRR" localSheetId="9">#REF!</definedName>
    <definedName name="ALLBIRR">#REF!</definedName>
    <definedName name="AllData" localSheetId="6">#REF!</definedName>
    <definedName name="AllData" localSheetId="0">#REF!</definedName>
    <definedName name="AllData" localSheetId="1">#REF!</definedName>
    <definedName name="AllData" localSheetId="3">#REF!</definedName>
    <definedName name="AllData" localSheetId="9">#REF!</definedName>
    <definedName name="AllData">#REF!</definedName>
    <definedName name="ALLSDR" localSheetId="6">#REF!</definedName>
    <definedName name="ALLSDR" localSheetId="0">#REF!</definedName>
    <definedName name="ALLSDR" localSheetId="1">#REF!</definedName>
    <definedName name="ALLSDR" localSheetId="3">#REF!</definedName>
    <definedName name="ALLSDR" localSheetId="9">#REF!</definedName>
    <definedName name="ALLSDR">#REF!</definedName>
    <definedName name="alpha">'[62]Int rate table spreads'!$C$7</definedName>
    <definedName name="ALRM" localSheetId="6">#REF!</definedName>
    <definedName name="ALRM" localSheetId="0">#REF!</definedName>
    <definedName name="ALRM" localSheetId="1">#REF!</definedName>
    <definedName name="ALRM" localSheetId="3">#REF!</definedName>
    <definedName name="ALRM" localSheetId="9">#REF!</definedName>
    <definedName name="ALRM">#REF!</definedName>
    <definedName name="alter3a" localSheetId="6">#REF!</definedName>
    <definedName name="alter3a" localSheetId="0">#REF!</definedName>
    <definedName name="alter3a" localSheetId="1">#REF!</definedName>
    <definedName name="alter3a" localSheetId="3">#REF!</definedName>
    <definedName name="alter3a" localSheetId="9">#REF!</definedName>
    <definedName name="alter3a">#REF!</definedName>
    <definedName name="alter3b" localSheetId="6">#REF!</definedName>
    <definedName name="alter3b" localSheetId="0">#REF!</definedName>
    <definedName name="alter3b" localSheetId="1">#REF!</definedName>
    <definedName name="alter3b" localSheetId="3">#REF!</definedName>
    <definedName name="alter3b" localSheetId="9">#REF!</definedName>
    <definedName name="alter3b">#REF!</definedName>
    <definedName name="ALTNGDP_R" localSheetId="6">[63]Q1!#REF!</definedName>
    <definedName name="ALTNGDP_R" localSheetId="0">#REF!</definedName>
    <definedName name="ALTNGDP_R" localSheetId="1">#REF!</definedName>
    <definedName name="ALTNGDP_R" localSheetId="3">[63]Q1!#REF!</definedName>
    <definedName name="ALTNGDP_R" localSheetId="9">[63]Q1!#REF!</definedName>
    <definedName name="ALTNGDP_R" localSheetId="11">[63]Q1!#REF!</definedName>
    <definedName name="ALTNGDP_R">[64]Q1!#REF!</definedName>
    <definedName name="ALTPCPI" localSheetId="6">[63]Q3!#REF!</definedName>
    <definedName name="ALTPCPI" localSheetId="0">#REF!</definedName>
    <definedName name="ALTPCPI" localSheetId="1">#REF!</definedName>
    <definedName name="ALTPCPI" localSheetId="3">[63]Q3!#REF!</definedName>
    <definedName name="ALTPCPI" localSheetId="9">[63]Q3!#REF!</definedName>
    <definedName name="ALTPCPI" localSheetId="11">[63]Q3!#REF!</definedName>
    <definedName name="ALTPCPI">[64]Q3!#REF!</definedName>
    <definedName name="amort" localSheetId="6">#REF!</definedName>
    <definedName name="amort" localSheetId="0">#REF!</definedName>
    <definedName name="amort" localSheetId="1">#REF!</definedName>
    <definedName name="amort" localSheetId="3">#REF!</definedName>
    <definedName name="amort" localSheetId="9">#REF!</definedName>
    <definedName name="amort">#REF!</definedName>
    <definedName name="AMORTI" localSheetId="6">#REF!</definedName>
    <definedName name="AMORTI" localSheetId="0">#REF!</definedName>
    <definedName name="AMORTI" localSheetId="1">#REF!</definedName>
    <definedName name="AMORTI" localSheetId="3">#REF!</definedName>
    <definedName name="AMORTI" localSheetId="9">#REF!</definedName>
    <definedName name="AMORTI">#REF!</definedName>
    <definedName name="AMPO5">"Gráfico 8"</definedName>
    <definedName name="AMTZ_NEW" localSheetId="6">[65]Debt!#REF!</definedName>
    <definedName name="AMTZ_NEW" localSheetId="0">[65]Debt!#REF!</definedName>
    <definedName name="AMTZ_NEW" localSheetId="1">[65]Debt!#REF!</definedName>
    <definedName name="AMTZ_NEW" localSheetId="3">[65]Debt!#REF!</definedName>
    <definedName name="AMTZ_NEW" localSheetId="9">[65]Debt!#REF!</definedName>
    <definedName name="AMTZ_NEW">[65]Debt!#REF!</definedName>
    <definedName name="AMTZ_OLD" localSheetId="6">[65]Debt!#REF!</definedName>
    <definedName name="AMTZ_OLD" localSheetId="0">[65]Debt!#REF!</definedName>
    <definedName name="AMTZ_OLD" localSheetId="1">[65]Debt!#REF!</definedName>
    <definedName name="AMTZ_OLD" localSheetId="3">[65]Debt!#REF!</definedName>
    <definedName name="AMTZ_OLD" localSheetId="9">[65]Debt!#REF!</definedName>
    <definedName name="AMTZ_OLD">[65]Debt!#REF!</definedName>
    <definedName name="AMTZ_TOT" localSheetId="6">[65]Debt!#REF!</definedName>
    <definedName name="AMTZ_TOT" localSheetId="0">[65]Debt!#REF!</definedName>
    <definedName name="AMTZ_TOT" localSheetId="1">[65]Debt!#REF!</definedName>
    <definedName name="AMTZ_TOT" localSheetId="3">[65]Debt!#REF!</definedName>
    <definedName name="AMTZ_TOT" localSheetId="9">[65]Debt!#REF!</definedName>
    <definedName name="AMTZ_TOT">[65]Debt!#REF!</definedName>
    <definedName name="ANEXO2" localSheetId="6">[66]BCP!#REF!</definedName>
    <definedName name="ANEXO2" localSheetId="0">#REF!</definedName>
    <definedName name="ANEXO2" localSheetId="1">#REF!</definedName>
    <definedName name="ANEXO2" localSheetId="3">[66]BCP!#REF!</definedName>
    <definedName name="ANEXO2" localSheetId="9">[66]BCP!#REF!</definedName>
    <definedName name="ANEXO2">[66]BCP!#REF!</definedName>
    <definedName name="ANEXO3">#N/A</definedName>
    <definedName name="ANEXO4">#N/A</definedName>
    <definedName name="ANEXO5">#N/A</definedName>
    <definedName name="ANEXO6">#N/A</definedName>
    <definedName name="annual" localSheetId="6">[67]Contribution!$C$326:$DC$340</definedName>
    <definedName name="annual" localSheetId="0">[68]Contribution!$C$326:$DC$340</definedName>
    <definedName name="annual" localSheetId="1">[68]Contribution!$C$326:$DC$340</definedName>
    <definedName name="annual" localSheetId="11">[67]Contribution!$C$326:$DC$340</definedName>
    <definedName name="annual">[68]Contribution!$C$326:$DC$340</definedName>
    <definedName name="ANO00" localSheetId="6">#REF!</definedName>
    <definedName name="ANO00" localSheetId="0">#REF!</definedName>
    <definedName name="ANO00" localSheetId="1">#REF!</definedName>
    <definedName name="ANO00" localSheetId="3">#REF!</definedName>
    <definedName name="ANO00" localSheetId="9">#REF!</definedName>
    <definedName name="ANO00">#REF!</definedName>
    <definedName name="ANO00A" localSheetId="6">#REF!</definedName>
    <definedName name="ANO00A" localSheetId="0">#REF!</definedName>
    <definedName name="ANO00A" localSheetId="1">#REF!</definedName>
    <definedName name="ANO00A" localSheetId="3">#REF!</definedName>
    <definedName name="ANO00A" localSheetId="9">#REF!</definedName>
    <definedName name="ANO00A">#REF!</definedName>
    <definedName name="ANO00B" localSheetId="6">#REF!</definedName>
    <definedName name="ANO00B" localSheetId="0">#REF!</definedName>
    <definedName name="ANO00B" localSheetId="1">#REF!</definedName>
    <definedName name="ANO00B" localSheetId="3">#REF!</definedName>
    <definedName name="ANO00B" localSheetId="9">#REF!</definedName>
    <definedName name="ANO00B">#REF!</definedName>
    <definedName name="ANO97A" localSheetId="6">#REF!</definedName>
    <definedName name="ANO97A" localSheetId="1">#REF!</definedName>
    <definedName name="ANO97A">#REF!</definedName>
    <definedName name="ANO97B" localSheetId="6">#REF!</definedName>
    <definedName name="ANO97B" localSheetId="1">#REF!</definedName>
    <definedName name="ANO97B">#REF!</definedName>
    <definedName name="ANO98A" localSheetId="6">#REF!</definedName>
    <definedName name="ANO98A" localSheetId="1">#REF!</definedName>
    <definedName name="ANO98A">#REF!</definedName>
    <definedName name="ANO98B" localSheetId="6">#REF!</definedName>
    <definedName name="ANO98B" localSheetId="1">#REF!</definedName>
    <definedName name="ANO98B">#REF!</definedName>
    <definedName name="ANO99A" localSheetId="6">#REF!</definedName>
    <definedName name="ANO99A" localSheetId="1">#REF!</definedName>
    <definedName name="ANO99A">#REF!</definedName>
    <definedName name="ANO99B" localSheetId="6">#REF!</definedName>
    <definedName name="ANO99B" localSheetId="1">#REF!</definedName>
    <definedName name="ANO99B">#REF!</definedName>
    <definedName name="anual1">#N/A</definedName>
    <definedName name="AÑO">'[69]Federal-r'!$HE$5487</definedName>
    <definedName name="Apalancamiento">'[54]Ranking Bancario'!$R$6:$V$54</definedName>
    <definedName name="apigraphs">#N/A</definedName>
    <definedName name="appendix">[32]QNEWLOR!$J$3:$AU$7,[32]QNEWLOR!$J$21:$AU$77,[32]QNEWLOR!$J$91:$AU$149</definedName>
    <definedName name="APU" localSheetId="6">#REF!</definedName>
    <definedName name="APU" localSheetId="0">#REF!</definedName>
    <definedName name="APU" localSheetId="1">#REF!</definedName>
    <definedName name="APU" localSheetId="3">#REF!</definedName>
    <definedName name="APU" localSheetId="9">#REF!</definedName>
    <definedName name="APU">#REF!</definedName>
    <definedName name="AR">[70]ARBOL!$C$3</definedName>
    <definedName name="Arbol">'[54]Arbol Rentabilidad'!$B$6:$H$68</definedName>
    <definedName name="_xlnm.Print_Area">[71]MONTHLY!$A$2:$U$25,[71]MONTHLY!$A$29:$U$66,[71]MONTHLY!$A$71:$U$124,[71]MONTHLY!$A$127:$U$180,[71]MONTHLY!$A$183:$U$238,[71]MONTHLY!$A$244:$U$287,[71]MONTHLY!$A$291:$U$330</definedName>
    <definedName name="area_de_impressaoEST" localSheetId="6">#REF!</definedName>
    <definedName name="area_de_impressaoEST" localSheetId="0">#REF!</definedName>
    <definedName name="area_de_impressaoEST" localSheetId="1">#REF!</definedName>
    <definedName name="area_de_impressaoEST" localSheetId="3">#REF!</definedName>
    <definedName name="area_de_impressaoEST" localSheetId="9">#REF!</definedName>
    <definedName name="area_de_impressaoEST">#REF!</definedName>
    <definedName name="Área_impressão_DIR" localSheetId="6">#REF!</definedName>
    <definedName name="Área_impressão_DIR" localSheetId="0">#REF!</definedName>
    <definedName name="Área_impressão_DIR" localSheetId="1">#REF!</definedName>
    <definedName name="Área_impressão_DIR" localSheetId="3">#REF!</definedName>
    <definedName name="Área_impressão_DIR" localSheetId="9">#REF!</definedName>
    <definedName name="Área_impressão_DIR">#REF!</definedName>
    <definedName name="AREACONSTRUCCIO" localSheetId="6">#REF!</definedName>
    <definedName name="AREACONSTRUCCIO" localSheetId="0">#REF!</definedName>
    <definedName name="AREACONSTRUCCIO" localSheetId="1">#REF!</definedName>
    <definedName name="AREACONSTRUCCIO" localSheetId="3">#REF!</definedName>
    <definedName name="AREACONSTRUCCIO" localSheetId="9">#REF!</definedName>
    <definedName name="AREACONSTRUCCIO">#REF!</definedName>
    <definedName name="ARREC98" localSheetId="6">#REF!</definedName>
    <definedName name="ARREC98" localSheetId="1">#REF!</definedName>
    <definedName name="ARREC98">#REF!</definedName>
    <definedName name="ARREC99" localSheetId="6">#REF!</definedName>
    <definedName name="ARREC99" localSheetId="1">#REF!</definedName>
    <definedName name="ARREC99">#REF!</definedName>
    <definedName name="as" localSheetId="0" hidden="1">#REF!</definedName>
    <definedName name="as" localSheetId="1" hidden="1">#REF!</definedName>
    <definedName name="as" hidden="1">'[72]Fax a enviar'!#REF!</definedName>
    <definedName name="ASAU" localSheetId="6">#REF!</definedName>
    <definedName name="ASAU" localSheetId="0">#REF!</definedName>
    <definedName name="ASAU" localSheetId="1">#REF!</definedName>
    <definedName name="ASAU" localSheetId="3">#REF!</definedName>
    <definedName name="ASAU" localSheetId="9">#REF!</definedName>
    <definedName name="ASAU">#REF!</definedName>
    <definedName name="ASAU1" localSheetId="6">#REF!</definedName>
    <definedName name="ASAU1" localSheetId="0">#REF!</definedName>
    <definedName name="ASAU1" localSheetId="1">#REF!</definedName>
    <definedName name="ASAU1" localSheetId="3">#REF!</definedName>
    <definedName name="ASAU1" localSheetId="9">#REF!</definedName>
    <definedName name="ASAU1">#REF!</definedName>
    <definedName name="asd" localSheetId="6">#REF!</definedName>
    <definedName name="asd" localSheetId="0">#REF!</definedName>
    <definedName name="asd" localSheetId="1">#REF!</definedName>
    <definedName name="asd" localSheetId="3">#REF!</definedName>
    <definedName name="asd" localSheetId="9">#REF!</definedName>
    <definedName name="asd">#REF!</definedName>
    <definedName name="ASDF" localSheetId="6">#REF!</definedName>
    <definedName name="ASDF" localSheetId="1">#REF!</definedName>
    <definedName name="ASDF">#REF!</definedName>
    <definedName name="ASDFG" localSheetId="6">#REF!</definedName>
    <definedName name="ASDFG" localSheetId="1">#REF!</definedName>
    <definedName name="ASDFG">#REF!</definedName>
    <definedName name="asdrae" localSheetId="6" hidden="1">#REF!</definedName>
    <definedName name="asdrae" localSheetId="0" hidden="1">#REF!</definedName>
    <definedName name="asdrae" localSheetId="1" hidden="1">#REF!</definedName>
    <definedName name="asdrae" hidden="1">#REF!</definedName>
    <definedName name="asdrra" localSheetId="6">#REF!</definedName>
    <definedName name="asdrra" localSheetId="0">#REF!</definedName>
    <definedName name="asdrra" localSheetId="1">#REF!</definedName>
    <definedName name="asdrra">#REF!</definedName>
    <definedName name="ase" localSheetId="6">#REF!</definedName>
    <definedName name="ase" localSheetId="0">#REF!</definedName>
    <definedName name="ase" localSheetId="1">#REF!</definedName>
    <definedName name="ase">#REF!</definedName>
    <definedName name="aser" localSheetId="6">#REF!</definedName>
    <definedName name="aser" localSheetId="0">#REF!</definedName>
    <definedName name="aser" localSheetId="1">#REF!</definedName>
    <definedName name="aser">#REF!</definedName>
    <definedName name="AsignadoA" localSheetId="6">#REF!</definedName>
    <definedName name="AsignadoA" localSheetId="1">#REF!</definedName>
    <definedName name="AsignadoA">#REF!</definedName>
    <definedName name="ASO" localSheetId="6">#REF!</definedName>
    <definedName name="ASO" localSheetId="1">#REF!</definedName>
    <definedName name="ASO">#REF!</definedName>
    <definedName name="asraa" localSheetId="6">#REF!</definedName>
    <definedName name="asraa" localSheetId="0">#REF!</definedName>
    <definedName name="asraa" localSheetId="1">#REF!</definedName>
    <definedName name="asraa">#REF!</definedName>
    <definedName name="asrraa44" localSheetId="6">#REF!</definedName>
    <definedName name="asrraa44" localSheetId="0">#REF!</definedName>
    <definedName name="asrraa44" localSheetId="1">#REF!</definedName>
    <definedName name="asrraa44">#REF!</definedName>
    <definedName name="ass">#N/A</definedName>
    <definedName name="ASSET">[70]SOLVENCIA!$D$48</definedName>
    <definedName name="Assistance">[73]Sheet1!$B$2:$T$56</definedName>
    <definedName name="ASSUM" localSheetId="6">#REF!</definedName>
    <definedName name="ASSUM" localSheetId="0">#REF!</definedName>
    <definedName name="ASSUM" localSheetId="1">#REF!</definedName>
    <definedName name="ASSUM" localSheetId="3">#REF!</definedName>
    <definedName name="ASSUM" localSheetId="9">#REF!</definedName>
    <definedName name="ASSUM">#REF!</definedName>
    <definedName name="ASSUMPB" localSheetId="6">#REF!</definedName>
    <definedName name="ASSUMPB" localSheetId="1">#REF!</definedName>
    <definedName name="ASSUMPB" localSheetId="3">#REF!</definedName>
    <definedName name="ASSUMPB" localSheetId="9">#REF!</definedName>
    <definedName name="ASSUMPB">#REF!</definedName>
    <definedName name="atlantic">[74]nonopec!$D$424:$D$433</definedName>
    <definedName name="atrade" localSheetId="7">[18]!atrade</definedName>
    <definedName name="atrade" localSheetId="0">#REF!</definedName>
    <definedName name="atrade" localSheetId="1">#REF!</definedName>
    <definedName name="atrade">[18]!atrade</definedName>
    <definedName name="ATS" localSheetId="6">#REF!</definedName>
    <definedName name="ATS" localSheetId="0">#REF!</definedName>
    <definedName name="ATS" localSheetId="1">#REF!</definedName>
    <definedName name="ATS" localSheetId="3">#REF!</definedName>
    <definedName name="ATS" localSheetId="9">#REF!</definedName>
    <definedName name="ATS">#REF!</definedName>
    <definedName name="AUS" localSheetId="6">#REF!</definedName>
    <definedName name="AUS" localSheetId="0">#REF!</definedName>
    <definedName name="AUS" localSheetId="1">#REF!</definedName>
    <definedName name="AUS" localSheetId="3">#REF!</definedName>
    <definedName name="AUS" localSheetId="9">#REF!</definedName>
    <definedName name="AUS">#REF!</definedName>
    <definedName name="Australia_wt">'[75]OECD wgt'!$B$13</definedName>
    <definedName name="Austria_wt">'[75]OECD wgt'!$B$14</definedName>
    <definedName name="Average_Daily_Depreciation">'[76]Inter-Bank'!$G$5</definedName>
    <definedName name="Average_Weekly_Depreciation">'[76]Inter-Bank'!$K$5</definedName>
    <definedName name="Average_Weekly_Inter_Bank_Exchange_Rate">'[76]Inter-Bank'!$H$5</definedName>
    <definedName name="AVISO" localSheetId="6">#REF!</definedName>
    <definedName name="AVISO" localSheetId="0">#REF!</definedName>
    <definedName name="AVISO" localSheetId="1">#REF!</definedName>
    <definedName name="AVISO" localSheetId="3">#REF!</definedName>
    <definedName name="AVISO" localSheetId="9">#REF!</definedName>
    <definedName name="AVISO">#REF!</definedName>
    <definedName name="AZUA1.1.00___Administración_General" localSheetId="6">#REF!</definedName>
    <definedName name="AZUA1.1.00___Administración_General" localSheetId="1">#REF!</definedName>
    <definedName name="AZUA1.1.00___Administración_General" localSheetId="3">#REF!</definedName>
    <definedName name="AZUA1.1.00___Administración_General" localSheetId="9">#REF!</definedName>
    <definedName name="AZUA1.1.00___Administración_General">#REF!</definedName>
    <definedName name="AZUA2.1.00___Asuntos_económicos__comerciales_y_laborales" localSheetId="6">#REF!</definedName>
    <definedName name="AZUA2.1.00___Asuntos_económicos__comerciales_y_laborales" localSheetId="1">#REF!</definedName>
    <definedName name="AZUA2.1.00___Asuntos_económicos__comerciales_y_laborales" localSheetId="3">#REF!</definedName>
    <definedName name="AZUA2.1.00___Asuntos_económicos__comerciales_y_laborales" localSheetId="9">#REF!</definedName>
    <definedName name="AZUA2.1.00___Asuntos_económicos__comerciales_y_laborales">#REF!</definedName>
    <definedName name="B" localSheetId="6">#REF!</definedName>
    <definedName name="B" localSheetId="0">#REF!</definedName>
    <definedName name="B" localSheetId="1">#REF!</definedName>
    <definedName name="B">#REF!</definedName>
    <definedName name="b1std" localSheetId="6">#REF!</definedName>
    <definedName name="b1std" localSheetId="1">#REF!</definedName>
    <definedName name="b1std">#REF!</definedName>
    <definedName name="b2std" localSheetId="6">#REF!</definedName>
    <definedName name="b2std" localSheetId="1">#REF!</definedName>
    <definedName name="b2std">#REF!</definedName>
    <definedName name="ba">#N/A</definedName>
    <definedName name="Badea">[56]CIRRs!$C$67</definedName>
    <definedName name="BAL" localSheetId="6">#REF!</definedName>
    <definedName name="BAL" localSheetId="0">#REF!</definedName>
    <definedName name="BAL" localSheetId="1">#REF!</definedName>
    <definedName name="BAL" localSheetId="3">#REF!</definedName>
    <definedName name="BAL" localSheetId="9">#REF!</definedName>
    <definedName name="BAL">#REF!</definedName>
    <definedName name="bALANCE" localSheetId="7" hidden="1">{"Minpmon",#N/A,FALSE,"Monthinput"}</definedName>
    <definedName name="bALANCE" localSheetId="8" hidden="1">{"Minpmon",#N/A,FALSE,"Monthinput"}</definedName>
    <definedName name="bALANCE" localSheetId="6" hidden="1">{"Minpmon",#N/A,FALSE,"Monthinput"}</definedName>
    <definedName name="bALANCE" localSheetId="0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9" hidden="1">{"Minpmon",#N/A,FALSE,"Monthinput"}</definedName>
    <definedName name="bALANCE" localSheetId="11" hidden="1">{"Minpmon",#N/A,FALSE,"Monthinput"}</definedName>
    <definedName name="bALANCE" hidden="1">{"Minpmon",#N/A,FALSE,"Monthinput"}</definedName>
    <definedName name="BANCOS" localSheetId="6">#REF!</definedName>
    <definedName name="BANCOS" localSheetId="0">#REF!</definedName>
    <definedName name="BANCOS" localSheetId="1">#REF!</definedName>
    <definedName name="BANCOS" localSheetId="3">#REF!</definedName>
    <definedName name="BANCOS" localSheetId="9">#REF!</definedName>
    <definedName name="BANCOS">#REF!</definedName>
    <definedName name="banks1" localSheetId="6">#REF!</definedName>
    <definedName name="banks1" localSheetId="1">#REF!</definedName>
    <definedName name="banks1" localSheetId="3">#REF!</definedName>
    <definedName name="banks1" localSheetId="9">#REF!</definedName>
    <definedName name="banks1">#REF!</definedName>
    <definedName name="banks2" localSheetId="6">#REF!</definedName>
    <definedName name="banks2" localSheetId="1">#REF!</definedName>
    <definedName name="banks2" localSheetId="3">#REF!</definedName>
    <definedName name="banks2" localSheetId="9">#REF!</definedName>
    <definedName name="banks2">#REF!</definedName>
    <definedName name="baron" localSheetId="6" hidden="1">#REF!</definedName>
    <definedName name="baron" localSheetId="1" hidden="1">#REF!</definedName>
    <definedName name="baron" hidden="1">#REF!</definedName>
    <definedName name="BASDAT" localSheetId="6">'[42]Annual Tables'!#REF!</definedName>
    <definedName name="BASDAT">'[42]Annual Tables'!#REF!</definedName>
    <definedName name="base">'[77]K. IMF Base'!$A$170:$CI$255</definedName>
    <definedName name="_xlnm.Database" localSheetId="6">#REF!</definedName>
    <definedName name="_xlnm.Database" localSheetId="0">#REF!</definedName>
    <definedName name="_xlnm.Database" localSheetId="1">#REF!</definedName>
    <definedName name="_xlnm.Database" localSheetId="3">#REF!</definedName>
    <definedName name="_xlnm.Database" localSheetId="9">#REF!</definedName>
    <definedName name="_xlnm.Database">#REF!</definedName>
    <definedName name="baseflow" localSheetId="6">'[77]K. IMF Base'!#REF!</definedName>
    <definedName name="baseflow" localSheetId="0">'[77]K. IMF Base'!#REF!</definedName>
    <definedName name="baseflow" localSheetId="1">'[77]K. IMF Base'!#REF!</definedName>
    <definedName name="baseflow" localSheetId="3">'[77]K. IMF Base'!#REF!</definedName>
    <definedName name="baseflow" localSheetId="9">'[77]K. IMF Base'!#REF!</definedName>
    <definedName name="baseflow">'[77]K. IMF Base'!#REF!</definedName>
    <definedName name="BaseYear" localSheetId="6">#REF!</definedName>
    <definedName name="BaseYear" localSheetId="0">#REF!</definedName>
    <definedName name="BaseYear" localSheetId="1">#REF!</definedName>
    <definedName name="BaseYear" localSheetId="3">#REF!</definedName>
    <definedName name="BaseYear" localSheetId="9">#REF!</definedName>
    <definedName name="BaseYear">#REF!</definedName>
    <definedName name="Basic_Data" localSheetId="6">#REF!</definedName>
    <definedName name="Basic_Data" localSheetId="0">#REF!</definedName>
    <definedName name="Basic_Data" localSheetId="1">#REF!</definedName>
    <definedName name="Basic_Data" localSheetId="3">#REF!</definedName>
    <definedName name="Basic_Data" localSheetId="9">#REF!</definedName>
    <definedName name="Basic_Data">#REF!</definedName>
    <definedName name="BASOMA" localSheetId="6">#REF!</definedName>
    <definedName name="BASOMA" localSheetId="0">#REF!</definedName>
    <definedName name="BASOMA" localSheetId="1">#REF!</definedName>
    <definedName name="BASOMA" localSheetId="3">#REF!</definedName>
    <definedName name="BASOMA" localSheetId="9">#REF!</definedName>
    <definedName name="BASOMA">#REF!</definedName>
    <definedName name="Batumi_debt" localSheetId="6">#REF!</definedName>
    <definedName name="Batumi_debt" localSheetId="1">#REF!</definedName>
    <definedName name="Batumi_debt">#REF!</definedName>
    <definedName name="Bave" localSheetId="6">#REF!</definedName>
    <definedName name="Bave" localSheetId="1">#REF!</definedName>
    <definedName name="Bave">#REF!</definedName>
    <definedName name="bb" localSheetId="7" hidden="1">{"Riqfin97",#N/A,FALSE,"Tran";"Riqfinpro",#N/A,FALSE,"Tran"}</definedName>
    <definedName name="bb" localSheetId="8" hidden="1">{"Riqfin97",#N/A,FALSE,"Tran";"Riqfinpro",#N/A,FALSE,"Tran"}</definedName>
    <definedName name="bb" localSheetId="6" hidden="1">{"Riqfin97",#N/A,FALSE,"Tran";"Riqfinpro",#N/A,FALSE,"Tran"}</definedName>
    <definedName name="bb" localSheetId="0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9" hidden="1">{"Riqfin97",#N/A,FALSE,"Tran";"Riqfinpro",#N/A,FALSE,"Tran"}</definedName>
    <definedName name="bb" localSheetId="11" hidden="1">{"Riqfin97",#N/A,FALSE,"Tran";"Riqfinpro",#N/A,FALSE,"Tran"}</definedName>
    <definedName name="bb" hidden="1">{"Riqfin97",#N/A,FALSE,"Tran";"Riqfinpro",#N/A,FALSE,"Tran"}</definedName>
    <definedName name="BBB" localSheetId="6">#REF!</definedName>
    <definedName name="BBB" localSheetId="0">#REF!</definedName>
    <definedName name="BBB" localSheetId="1">#REF!</definedName>
    <definedName name="BBB" localSheetId="3">#REF!</definedName>
    <definedName name="BBB" localSheetId="9">#REF!</definedName>
    <definedName name="BBB">#REF!</definedName>
    <definedName name="bbbb" localSheetId="7" hidden="1">{"Minpmon",#N/A,FALSE,"Monthinput"}</definedName>
    <definedName name="bbbb" localSheetId="8" hidden="1">{"Minpmon",#N/A,FALSE,"Monthinput"}</definedName>
    <definedName name="bbbb" localSheetId="6" hidden="1">{"Minpmon",#N/A,FALSE,"Monthinput"}</definedName>
    <definedName name="bbbb" localSheetId="0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9" hidden="1">{"Minpmon",#N/A,FALSE,"Monthinput"}</definedName>
    <definedName name="bbbb" localSheetId="11" hidden="1">{"Minpmon",#N/A,FALSE,"Monthinput"}</definedName>
    <definedName name="bbbb" hidden="1">{"Minpmon",#N/A,FALSE,"Monthinput"}</definedName>
    <definedName name="bbbbbbbbbbbbb" localSheetId="7" hidden="1">{"Tab1",#N/A,FALSE,"P";"Tab2",#N/A,FALSE,"P"}</definedName>
    <definedName name="bbbbbbbbbbbbb" localSheetId="8" hidden="1">{"Tab1",#N/A,FALSE,"P";"Tab2",#N/A,FALSE,"P"}</definedName>
    <definedName name="bbbbbbbbbbbbb" localSheetId="6" hidden="1">{"Tab1",#N/A,FALSE,"P";"Tab2",#N/A,FALSE,"P"}</definedName>
    <definedName name="bbbbbbbbbbbbb" localSheetId="0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9" hidden="1">{"Tab1",#N/A,FALSE,"P";"Tab2",#N/A,FALSE,"P"}</definedName>
    <definedName name="bbbbbbbbbbbbb" localSheetId="11" hidden="1">{"Tab1",#N/A,FALSE,"P";"Tab2",#N/A,FALSE,"P"}</definedName>
    <definedName name="bbbbbbbbbbbbb" hidden="1">{"Tab1",#N/A,FALSE,"P";"Tab2",#N/A,FALSE,"P"}</definedName>
    <definedName name="BC" localSheetId="6">#REF!</definedName>
    <definedName name="BC" localSheetId="0">#REF!</definedName>
    <definedName name="BC" localSheetId="1">#REF!</definedName>
    <definedName name="BC" localSheetId="3">#REF!</definedName>
    <definedName name="BC" localSheetId="9">#REF!</definedName>
    <definedName name="BC">#REF!</definedName>
    <definedName name="BCA">#N/A</definedName>
    <definedName name="BCA_GDP">#N/A</definedName>
    <definedName name="BCA_NGDP" localSheetId="6">#REF!</definedName>
    <definedName name="BCA_NGDP" localSheetId="0">#REF!</definedName>
    <definedName name="BCA_NGDP" localSheetId="1">#REF!</definedName>
    <definedName name="BCA_NGDP" localSheetId="3">#REF!</definedName>
    <definedName name="BCA_NGDP" localSheetId="9">#REF!</definedName>
    <definedName name="BCA_NGDP">#REF!</definedName>
    <definedName name="BCEProg" localSheetId="6">#REF!</definedName>
    <definedName name="BCEProg" localSheetId="1">#REF!</definedName>
    <definedName name="BCEProg" localSheetId="3">#REF!</definedName>
    <definedName name="BCEProg" localSheetId="9">#REF!</definedName>
    <definedName name="BCEProg">#REF!</definedName>
    <definedName name="BCH" localSheetId="6">#REF!</definedName>
    <definedName name="BCH" localSheetId="0">#REF!</definedName>
    <definedName name="BCH" localSheetId="1">#REF!</definedName>
    <definedName name="BCH" localSheetId="3">#REF!</definedName>
    <definedName name="BCH" localSheetId="9">#REF!</definedName>
    <definedName name="BCH">#REF!</definedName>
    <definedName name="BCH_10G" localSheetId="6">#REF!</definedName>
    <definedName name="BCH_10G" localSheetId="0">#REF!</definedName>
    <definedName name="BCH_10G" localSheetId="1">#REF!</definedName>
    <definedName name="BCH_10G">#REF!</definedName>
    <definedName name="BCH_10R" localSheetId="6">#REF!</definedName>
    <definedName name="BCH_10R" localSheetId="1">#REF!</definedName>
    <definedName name="BCH_10R">#REF!</definedName>
    <definedName name="Bcos_Com_20G" localSheetId="6">#REF!</definedName>
    <definedName name="Bcos_Com_20G" localSheetId="1">#REF!</definedName>
    <definedName name="Bcos_Com_20G">#REF!</definedName>
    <definedName name="Bcos_Com20R" localSheetId="6">#REF!</definedName>
    <definedName name="Bcos_Com20R" localSheetId="1">#REF!</definedName>
    <definedName name="Bcos_Com20R">#REF!</definedName>
    <definedName name="BCRD15" hidden="1">'[78]Crédito SPNF (fiscal)'!#REF!</definedName>
    <definedName name="BDEAC">[56]CIRRs!$C$70</definedName>
    <definedName name="BE">#N/A</definedName>
    <definedName name="BEA" localSheetId="6">#REF!</definedName>
    <definedName name="BEA" localSheetId="0">#REF!</definedName>
    <definedName name="BEA" localSheetId="1">#REF!</definedName>
    <definedName name="BEA" localSheetId="3">#REF!</definedName>
    <definedName name="BEA" localSheetId="9">#REF!</definedName>
    <definedName name="BEA">#REF!</definedName>
    <definedName name="BEABA" localSheetId="6">#REF!</definedName>
    <definedName name="BEABA" localSheetId="1">#REF!</definedName>
    <definedName name="BEABA" localSheetId="3">#REF!</definedName>
    <definedName name="BEABA" localSheetId="9">#REF!</definedName>
    <definedName name="BEABA">#REF!</definedName>
    <definedName name="BEABI" localSheetId="6">#REF!</definedName>
    <definedName name="BEABI" localSheetId="1">#REF!</definedName>
    <definedName name="BEABI" localSheetId="3">#REF!</definedName>
    <definedName name="BEABI" localSheetId="9">#REF!</definedName>
    <definedName name="BEABI">#REF!</definedName>
    <definedName name="BEAI">#N/A</definedName>
    <definedName name="BEAIB">#N/A</definedName>
    <definedName name="BEAIG">#N/A</definedName>
    <definedName name="BEAMU" localSheetId="6">#REF!</definedName>
    <definedName name="BEAMU" localSheetId="0">#REF!</definedName>
    <definedName name="BEAMU" localSheetId="1">#REF!</definedName>
    <definedName name="BEAMU" localSheetId="3">#REF!</definedName>
    <definedName name="BEAMU" localSheetId="9">#REF!</definedName>
    <definedName name="BEAMU">#REF!</definedName>
    <definedName name="BEAP">#N/A</definedName>
    <definedName name="BEAPB">#N/A</definedName>
    <definedName name="BEAPG">#N/A</definedName>
    <definedName name="BEC" localSheetId="6">#REF!</definedName>
    <definedName name="BEC" localSheetId="0">#REF!</definedName>
    <definedName name="BEC" localSheetId="1">#REF!</definedName>
    <definedName name="BEC" localSheetId="3">#REF!</definedName>
    <definedName name="BEC" localSheetId="9">#REF!</definedName>
    <definedName name="BEC">#REF!</definedName>
    <definedName name="BED" localSheetId="6">#REF!</definedName>
    <definedName name="BED" localSheetId="0">#REF!</definedName>
    <definedName name="BED" localSheetId="1">#REF!</definedName>
    <definedName name="BED" localSheetId="3">#REF!</definedName>
    <definedName name="BED" localSheetId="9">#REF!</definedName>
    <definedName name="BED">#REF!</definedName>
    <definedName name="BED_6" localSheetId="6">#REF!</definedName>
    <definedName name="BED_6" localSheetId="0">#REF!</definedName>
    <definedName name="BED_6" localSheetId="1">#REF!</definedName>
    <definedName name="BED_6" localSheetId="3">#REF!</definedName>
    <definedName name="BED_6" localSheetId="9">#REF!</definedName>
    <definedName name="BED_6">#REF!</definedName>
    <definedName name="BEDE" localSheetId="6">#REF!</definedName>
    <definedName name="BEDE" localSheetId="1">#REF!</definedName>
    <definedName name="BEDE">#REF!</definedName>
    <definedName name="BEF">[56]CIRRs!$C$79</definedName>
    <definedName name="Bei" localSheetId="6">[79]terms!#REF!</definedName>
    <definedName name="Bei" localSheetId="0">[79]terms!#REF!</definedName>
    <definedName name="Bei" localSheetId="1">[79]terms!#REF!</definedName>
    <definedName name="Bei" localSheetId="3">[79]terms!#REF!</definedName>
    <definedName name="Bei" localSheetId="9">[79]terms!#REF!</definedName>
    <definedName name="Bei">[79]terms!#REF!</definedName>
    <definedName name="Belgium_wt">'[75]OECD wgt'!$B$15</definedName>
    <definedName name="BENEF98" localSheetId="6">#REF!</definedName>
    <definedName name="BENEF98" localSheetId="0">#REF!</definedName>
    <definedName name="BENEF98" localSheetId="1">#REF!</definedName>
    <definedName name="BENEF98" localSheetId="3">#REF!</definedName>
    <definedName name="BENEF98" localSheetId="9">#REF!</definedName>
    <definedName name="BENEF98">#REF!</definedName>
    <definedName name="BENEF99" localSheetId="6">#REF!</definedName>
    <definedName name="BENEF99" localSheetId="0">#REF!</definedName>
    <definedName name="BENEF99" localSheetId="1">#REF!</definedName>
    <definedName name="BENEF99" localSheetId="3">#REF!</definedName>
    <definedName name="BENEF99" localSheetId="9">#REF!</definedName>
    <definedName name="BENEF99">#REF!</definedName>
    <definedName name="BeneficioNetoY3">'[80]Vaciado 1'!$F$153</definedName>
    <definedName name="BEO" localSheetId="6">#REF!</definedName>
    <definedName name="BEO" localSheetId="0">#REF!</definedName>
    <definedName name="BEO" localSheetId="1">#REF!</definedName>
    <definedName name="BEO" localSheetId="3">#REF!</definedName>
    <definedName name="BEO" localSheetId="9">#REF!</definedName>
    <definedName name="BEO">#REF!</definedName>
    <definedName name="BER" localSheetId="6">#REF!</definedName>
    <definedName name="BER" localSheetId="1">#REF!</definedName>
    <definedName name="BER" localSheetId="3">#REF!</definedName>
    <definedName name="BER" localSheetId="9">#REF!</definedName>
    <definedName name="BER">#REF!</definedName>
    <definedName name="BERBA" localSheetId="6">#REF!</definedName>
    <definedName name="BERBA" localSheetId="1">#REF!</definedName>
    <definedName name="BERBA" localSheetId="3">#REF!</definedName>
    <definedName name="BERBA" localSheetId="9">#REF!</definedName>
    <definedName name="BERBA">#REF!</definedName>
    <definedName name="BERBI" localSheetId="6">#REF!</definedName>
    <definedName name="BERBI" localSheetId="1">#REF!</definedName>
    <definedName name="BERBI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6">#REF!</definedName>
    <definedName name="BFD" localSheetId="0">#REF!</definedName>
    <definedName name="BFD" localSheetId="1">#REF!</definedName>
    <definedName name="BFD" localSheetId="3">#REF!</definedName>
    <definedName name="BFD" localSheetId="9">#REF!</definedName>
    <definedName name="BFD">#REF!</definedName>
    <definedName name="BFDA" localSheetId="6">#REF!</definedName>
    <definedName name="BFDA" localSheetId="0">#REF!</definedName>
    <definedName name="BFDA" localSheetId="1">#REF!</definedName>
    <definedName name="BFDA" localSheetId="3">#REF!</definedName>
    <definedName name="BFDA" localSheetId="9">#REF!</definedName>
    <definedName name="BFDA">#REF!</definedName>
    <definedName name="BFDI" localSheetId="6">#REF!</definedName>
    <definedName name="BFDI" localSheetId="0">#REF!</definedName>
    <definedName name="BFDI" localSheetId="1">#REF!</definedName>
    <definedName name="BFDI" localSheetId="3">#REF!</definedName>
    <definedName name="BFDI" localSheetId="9">#REF!</definedName>
    <definedName name="BFDI">#REF!</definedName>
    <definedName name="BFDIL" localSheetId="6">#REF!</definedName>
    <definedName name="BFDIL" localSheetId="1">#REF!</definedName>
    <definedName name="BFDIL">#REF!</definedName>
    <definedName name="BFL">#N/A</definedName>
    <definedName name="BFL_C_G" localSheetId="6">#REF!</definedName>
    <definedName name="BFL_C_G" localSheetId="0">#REF!</definedName>
    <definedName name="BFL_C_G" localSheetId="1">#REF!</definedName>
    <definedName name="BFL_C_G" localSheetId="3">#REF!</definedName>
    <definedName name="BFL_C_G" localSheetId="9">#REF!</definedName>
    <definedName name="BFL_C_G">#REF!</definedName>
    <definedName name="BFL_C_P" localSheetId="6">#REF!</definedName>
    <definedName name="BFL_C_P" localSheetId="1">#REF!</definedName>
    <definedName name="BFL_C_P" localSheetId="3">#REF!</definedName>
    <definedName name="BFL_C_P" localSheetId="9">#REF!</definedName>
    <definedName name="BFL_C_P">#REF!</definedName>
    <definedName name="BFL_CBA" localSheetId="6">#REF!</definedName>
    <definedName name="BFL_CBA" localSheetId="1">#REF!</definedName>
    <definedName name="BFL_CBA" localSheetId="3">#REF!</definedName>
    <definedName name="BFL_CBA" localSheetId="9">#REF!</definedName>
    <definedName name="BFL_CBA">#REF!</definedName>
    <definedName name="BFL_CBI" localSheetId="6">#REF!</definedName>
    <definedName name="BFL_CBI" localSheetId="1">#REF!</definedName>
    <definedName name="BFL_CBI">#REF!</definedName>
    <definedName name="BFL_CMU" localSheetId="6">#REF!</definedName>
    <definedName name="BFL_CMU" localSheetId="1">#REF!</definedName>
    <definedName name="BFL_CMU">#REF!</definedName>
    <definedName name="BFL_D">#N/A</definedName>
    <definedName name="BFL_D_G" localSheetId="6">#REF!</definedName>
    <definedName name="BFL_D_G" localSheetId="0">#REF!</definedName>
    <definedName name="BFL_D_G" localSheetId="1">#REF!</definedName>
    <definedName name="BFL_D_G" localSheetId="3">#REF!</definedName>
    <definedName name="BFL_D_G" localSheetId="9">#REF!</definedName>
    <definedName name="BFL_D_G">#REF!</definedName>
    <definedName name="BFL_D_P" localSheetId="6">#REF!</definedName>
    <definedName name="BFL_D_P" localSheetId="1">#REF!</definedName>
    <definedName name="BFL_D_P" localSheetId="3">#REF!</definedName>
    <definedName name="BFL_D_P" localSheetId="9">#REF!</definedName>
    <definedName name="BFL_D_P">#REF!</definedName>
    <definedName name="BFL_DBA" localSheetId="6">#REF!</definedName>
    <definedName name="BFL_DBA" localSheetId="1">#REF!</definedName>
    <definedName name="BFL_DBA" localSheetId="3">#REF!</definedName>
    <definedName name="BFL_DBA" localSheetId="9">#REF!</definedName>
    <definedName name="BFL_DBA">#REF!</definedName>
    <definedName name="BFL_DBI" localSheetId="6">#REF!</definedName>
    <definedName name="BFL_DBI" localSheetId="1">#REF!</definedName>
    <definedName name="BFL_DBI">#REF!</definedName>
    <definedName name="BFL_DF">#N/A</definedName>
    <definedName name="BFL_DMU" localSheetId="6">#REF!</definedName>
    <definedName name="BFL_DMU" localSheetId="0">#REF!</definedName>
    <definedName name="BFL_DMU" localSheetId="1">#REF!</definedName>
    <definedName name="BFL_DMU" localSheetId="3">#REF!</definedName>
    <definedName name="BFL_DMU" localSheetId="9">#REF!</definedName>
    <definedName name="BFL_DMU">#REF!</definedName>
    <definedName name="BFLB">#N/A</definedName>
    <definedName name="BFLB_D">#N/A</definedName>
    <definedName name="BFLB_DF">#N/A</definedName>
    <definedName name="BFLD_DF" localSheetId="7">[81]!BFLD_DF</definedName>
    <definedName name="BFLD_DF" localSheetId="0">#REF!</definedName>
    <definedName name="BFLD_DF" localSheetId="1">#REF!</definedName>
    <definedName name="BFLD_DF">[81]!BFLD_DF</definedName>
    <definedName name="BFLD_DF1">#N/A</definedName>
    <definedName name="BFLD_DF2">#N/A</definedName>
    <definedName name="BFLG">#N/A</definedName>
    <definedName name="BFLG_D">#N/A</definedName>
    <definedName name="BFLG_DF">#N/A</definedName>
    <definedName name="BFLRES" localSheetId="6">#REF!</definedName>
    <definedName name="BFLRES" localSheetId="0">#REF!</definedName>
    <definedName name="BFLRES" localSheetId="1">#REF!</definedName>
    <definedName name="BFLRES" localSheetId="3">#REF!</definedName>
    <definedName name="BFLRES" localSheetId="9">#REF!</definedName>
    <definedName name="BFLRES">#REF!</definedName>
    <definedName name="BFO" localSheetId="6">#REF!</definedName>
    <definedName name="BFO" localSheetId="0">#REF!</definedName>
    <definedName name="BFO" localSheetId="1">#REF!</definedName>
    <definedName name="BFO" localSheetId="3">#REF!</definedName>
    <definedName name="BFO" localSheetId="9">#REF!</definedName>
    <definedName name="BFO">#REF!</definedName>
    <definedName name="BFO_S" localSheetId="6">#REF!</definedName>
    <definedName name="BFO_S" localSheetId="1">#REF!</definedName>
    <definedName name="BFO_S" localSheetId="3">#REF!</definedName>
    <definedName name="BFO_S" localSheetId="9">#REF!</definedName>
    <definedName name="BFO_S">#REF!</definedName>
    <definedName name="BFOA" localSheetId="6">#REF!</definedName>
    <definedName name="BFOA" localSheetId="0">#REF!</definedName>
    <definedName name="BFOA" localSheetId="1">#REF!</definedName>
    <definedName name="BFOA">#REF!</definedName>
    <definedName name="BFOAG" localSheetId="6">#REF!</definedName>
    <definedName name="BFOAG" localSheetId="0">#REF!</definedName>
    <definedName name="BFOAG" localSheetId="1">#REF!</definedName>
    <definedName name="BFOAG">#REF!</definedName>
    <definedName name="BFOL" localSheetId="6">#REF!</definedName>
    <definedName name="BFOL" localSheetId="1">#REF!</definedName>
    <definedName name="BFOL">#REF!</definedName>
    <definedName name="BFOL_B" localSheetId="6">#REF!</definedName>
    <definedName name="BFOL_B" localSheetId="1">#REF!</definedName>
    <definedName name="BFOL_B">#REF!</definedName>
    <definedName name="BFOL_G" localSheetId="6">#REF!</definedName>
    <definedName name="BFOL_G" localSheetId="1">#REF!</definedName>
    <definedName name="BFOL_G">#REF!</definedName>
    <definedName name="BFOL_L" localSheetId="6">#REF!</definedName>
    <definedName name="BFOL_L" localSheetId="1">#REF!</definedName>
    <definedName name="BFOL_L">#REF!</definedName>
    <definedName name="BFOL_O" localSheetId="6">#REF!</definedName>
    <definedName name="BFOL_O" localSheetId="1">#REF!</definedName>
    <definedName name="BFOL_O">#REF!</definedName>
    <definedName name="BFOL_S" localSheetId="6">#REF!</definedName>
    <definedName name="BFOL_S" localSheetId="1">#REF!</definedName>
    <definedName name="BFOL_S">#REF!</definedName>
    <definedName name="BFOLB" localSheetId="6">#REF!</definedName>
    <definedName name="BFOLB" localSheetId="1">#REF!</definedName>
    <definedName name="BFOLB">#REF!</definedName>
    <definedName name="BFOLG_L" localSheetId="6">#REF!</definedName>
    <definedName name="BFOLG_L" localSheetId="1">#REF!</definedName>
    <definedName name="BFOLG_L">#REF!</definedName>
    <definedName name="BFOTH" localSheetId="6">#REF!</definedName>
    <definedName name="BFOTH" localSheetId="1">#REF!</definedName>
    <definedName name="BFOTH">#REF!</definedName>
    <definedName name="BFP" localSheetId="6">#REF!</definedName>
    <definedName name="BFP" localSheetId="1">#REF!</definedName>
    <definedName name="BFP">#REF!</definedName>
    <definedName name="BFPA" localSheetId="6">#REF!</definedName>
    <definedName name="BFPA" localSheetId="1">#REF!</definedName>
    <definedName name="BFPA">#REF!</definedName>
    <definedName name="BFPAG" localSheetId="6">#REF!</definedName>
    <definedName name="BFPAG" localSheetId="1">#REF!</definedName>
    <definedName name="BFPAG">#REF!</definedName>
    <definedName name="BFPL" localSheetId="6">#REF!</definedName>
    <definedName name="BFPL" localSheetId="1">#REF!</definedName>
    <definedName name="BFPL">#REF!</definedName>
    <definedName name="BFPLBN" localSheetId="6">#REF!</definedName>
    <definedName name="BFPLBN" localSheetId="1">#REF!</definedName>
    <definedName name="BFPLBN">#REF!</definedName>
    <definedName name="BFPLD" localSheetId="6">#REF!</definedName>
    <definedName name="BFPLD" localSheetId="1">#REF!</definedName>
    <definedName name="BFPLD">#REF!</definedName>
    <definedName name="BFPLD_G" localSheetId="6">#REF!</definedName>
    <definedName name="BFPLD_G" localSheetId="1">#REF!</definedName>
    <definedName name="BFPLD_G">#REF!</definedName>
    <definedName name="BFPLE" localSheetId="6">#REF!</definedName>
    <definedName name="BFPLE" localSheetId="1">#REF!</definedName>
    <definedName name="BFPLE">#REF!</definedName>
    <definedName name="BFPLE_G" localSheetId="6">#REF!</definedName>
    <definedName name="BFPLE_G" localSheetId="1">#REF!</definedName>
    <definedName name="BFPLE_G">#REF!</definedName>
    <definedName name="BFPLMM" localSheetId="6">#REF!</definedName>
    <definedName name="BFPLMM" localSheetId="1">#REF!</definedName>
    <definedName name="BFPLMM">#REF!</definedName>
    <definedName name="BFRA">#N/A</definedName>
    <definedName name="BFUND" localSheetId="6">#REF!</definedName>
    <definedName name="BFUND" localSheetId="0">#REF!</definedName>
    <definedName name="BFUND" localSheetId="1">#REF!</definedName>
    <definedName name="BFUND" localSheetId="3">#REF!</definedName>
    <definedName name="BFUND" localSheetId="9">#REF!</definedName>
    <definedName name="BFUND">#REF!</definedName>
    <definedName name="BGS" localSheetId="6">#REF!</definedName>
    <definedName name="BGS" localSheetId="0">#REF!</definedName>
    <definedName name="BGS" localSheetId="1">#REF!</definedName>
    <definedName name="BGS" localSheetId="3">#REF!</definedName>
    <definedName name="BGS" localSheetId="9">#REF!</definedName>
    <definedName name="BGS">#REF!</definedName>
    <definedName name="BI">#N/A</definedName>
    <definedName name="BIO" localSheetId="6">[43]raw!#REF!</definedName>
    <definedName name="BIO" localSheetId="3">[43]raw!#REF!</definedName>
    <definedName name="BIO" localSheetId="9">[43]raw!#REF!</definedName>
    <definedName name="BIO">[43]raw!#REF!</definedName>
    <definedName name="BIP" localSheetId="6">#REF!</definedName>
    <definedName name="BIP" localSheetId="0">#REF!</definedName>
    <definedName name="BIP" localSheetId="1">#REF!</definedName>
    <definedName name="BIP" localSheetId="3">#REF!</definedName>
    <definedName name="BIP" localSheetId="9">#REF!</definedName>
    <definedName name="BIP">#REF!</definedName>
    <definedName name="BK">#N/A</definedName>
    <definedName name="BKF">#N/A</definedName>
    <definedName name="BKFA" localSheetId="6">#REF!</definedName>
    <definedName name="BKFA" localSheetId="0">#REF!</definedName>
    <definedName name="BKFA" localSheetId="1">#REF!</definedName>
    <definedName name="BKFA" localSheetId="3">#REF!</definedName>
    <definedName name="BKFA" localSheetId="9">#REF!</definedName>
    <definedName name="BKFA">#REF!</definedName>
    <definedName name="BKFBA" localSheetId="6">#REF!</definedName>
    <definedName name="BKFBA" localSheetId="1">#REF!</definedName>
    <definedName name="BKFBA" localSheetId="3">#REF!</definedName>
    <definedName name="BKFBA" localSheetId="9">#REF!</definedName>
    <definedName name="BKFBA">#REF!</definedName>
    <definedName name="BKFBI" localSheetId="6">#REF!</definedName>
    <definedName name="BKFBI" localSheetId="1">#REF!</definedName>
    <definedName name="BKFBI" localSheetId="3">#REF!</definedName>
    <definedName name="BKFBI" localSheetId="9">#REF!</definedName>
    <definedName name="BKFBI">#REF!</definedName>
    <definedName name="BKFMU" localSheetId="6">#REF!</definedName>
    <definedName name="BKFMU" localSheetId="1">#REF!</definedName>
    <definedName name="BKFMU">#REF!</definedName>
    <definedName name="BKO" localSheetId="6">#REF!</definedName>
    <definedName name="BKO" localSheetId="0">#REF!</definedName>
    <definedName name="BKO" localSheetId="1">#REF!</definedName>
    <definedName name="BKO">#REF!</definedName>
    <definedName name="bla" localSheetId="6" hidden="1">#REF!</definedName>
    <definedName name="bla" localSheetId="0" hidden="1">#REF!</definedName>
    <definedName name="bla" localSheetId="1" hidden="1">#REF!</definedName>
    <definedName name="bla" hidden="1">#REF!</definedName>
    <definedName name="bloco1" localSheetId="6">#REF!</definedName>
    <definedName name="bloco1" localSheetId="1">#REF!</definedName>
    <definedName name="bloco1">#REF!</definedName>
    <definedName name="BLOQUE1">[82]RECIMP99!$A$1:$Q$74</definedName>
    <definedName name="BLOQUE2">[82]RECIMP2000!$A$1:$Q$74</definedName>
    <definedName name="BLOQUE3">[82]RECIMP99!$A$274:$Q$274</definedName>
    <definedName name="BLOQUE4">[82]RECIMP2000real!$A$1:$Q$74</definedName>
    <definedName name="BLOQUE5">[82]RECIMP99!$V$1:$AK$74</definedName>
    <definedName name="BLOQUE6">[82]RECIMP2000!$W$1:$AJ$75</definedName>
    <definedName name="BLOQUE7">[82]RECIMP99!$V$274:$AK$274</definedName>
    <definedName name="BLOQUE8">[82]RECIMP2000real!$V$1:$AK$74</definedName>
    <definedName name="BLPH1" hidden="1">'[83]Ex rate bloom'!$A$4</definedName>
    <definedName name="BLPH2" hidden="1">'[83]Ex rate bloom'!$D$4</definedName>
    <definedName name="BLPH3" hidden="1">'[83]Ex rate bloom'!$G$4</definedName>
    <definedName name="BLPH4" hidden="1">'[83]Ex rate bloom'!$J$4</definedName>
    <definedName name="BLPH5" hidden="1">'[83]Ex rate bloom'!$M$4</definedName>
    <definedName name="BLPH6" hidden="1">'[83]Ex rate bloom'!$P$4</definedName>
    <definedName name="BLPH7" hidden="1">'[83]Ex rate bloom'!$S$4</definedName>
    <definedName name="BLPH8" hidden="1">'[83]Ex rate bloom'!$V$4</definedName>
    <definedName name="BM" localSheetId="6">#REF!</definedName>
    <definedName name="BM" localSheetId="0">#REF!</definedName>
    <definedName name="BM" localSheetId="1">#REF!</definedName>
    <definedName name="BM" localSheetId="3">#REF!</definedName>
    <definedName name="BM" localSheetId="9">#REF!</definedName>
    <definedName name="BM">#REF!</definedName>
    <definedName name="BMG">[84]Q6!$E$28:$AH$28</definedName>
    <definedName name="BMI" localSheetId="6">#REF!</definedName>
    <definedName name="BMI" localSheetId="0">#REF!</definedName>
    <definedName name="BMI" localSheetId="1">#REF!</definedName>
    <definedName name="BMI" localSheetId="3">#REF!</definedName>
    <definedName name="BMI" localSheetId="9">#REF!</definedName>
    <definedName name="BMI">#REF!</definedName>
    <definedName name="BMII">#N/A</definedName>
    <definedName name="BMII_7" localSheetId="6">#REF!</definedName>
    <definedName name="BMII_7" localSheetId="0">#REF!</definedName>
    <definedName name="BMII_7" localSheetId="1">#REF!</definedName>
    <definedName name="BMII_7" localSheetId="3">#REF!</definedName>
    <definedName name="BMII_7" localSheetId="9">#REF!</definedName>
    <definedName name="BMII_7">#REF!</definedName>
    <definedName name="BMII_G" localSheetId="6">#REF!</definedName>
    <definedName name="BMII_G" localSheetId="1">#REF!</definedName>
    <definedName name="BMII_G" localSheetId="3">#REF!</definedName>
    <definedName name="BMII_G" localSheetId="9">#REF!</definedName>
    <definedName name="BMII_G">#REF!</definedName>
    <definedName name="BMII_P" localSheetId="6">#REF!</definedName>
    <definedName name="BMII_P" localSheetId="1">#REF!</definedName>
    <definedName name="BMII_P" localSheetId="3">#REF!</definedName>
    <definedName name="BMII_P" localSheetId="9">#REF!</definedName>
    <definedName name="BMII_P">#REF!</definedName>
    <definedName name="BMIIB">#N/A</definedName>
    <definedName name="BMIIBA" localSheetId="6">#REF!</definedName>
    <definedName name="BMIIBA" localSheetId="0">#REF!</definedName>
    <definedName name="BMIIBA" localSheetId="1">#REF!</definedName>
    <definedName name="BMIIBA" localSheetId="3">#REF!</definedName>
    <definedName name="BMIIBA" localSheetId="9">#REF!</definedName>
    <definedName name="BMIIBA">#REF!</definedName>
    <definedName name="BMIIBI" localSheetId="6">#REF!</definedName>
    <definedName name="BMIIBI" localSheetId="1">#REF!</definedName>
    <definedName name="BMIIBI" localSheetId="3">#REF!</definedName>
    <definedName name="BMIIBI" localSheetId="9">#REF!</definedName>
    <definedName name="BMIIBI">#REF!</definedName>
    <definedName name="BMIIG">#N/A</definedName>
    <definedName name="BMIIMU" localSheetId="6">#REF!</definedName>
    <definedName name="BMIIMU" localSheetId="0">#REF!</definedName>
    <definedName name="BMIIMU" localSheetId="1">#REF!</definedName>
    <definedName name="BMIIMU" localSheetId="3">#REF!</definedName>
    <definedName name="BMIIMU" localSheetId="9">#REF!</definedName>
    <definedName name="BMIIMU">#REF!</definedName>
    <definedName name="BMS" localSheetId="6">#REF!</definedName>
    <definedName name="BMS" localSheetId="0">#REF!</definedName>
    <definedName name="BMS" localSheetId="1">#REF!</definedName>
    <definedName name="BMS" localSheetId="3">#REF!</definedName>
    <definedName name="BMS" localSheetId="9">#REF!</definedName>
    <definedName name="BMS">#REF!</definedName>
    <definedName name="BNEO" localSheetId="6">#REF!</definedName>
    <definedName name="BNEO" localSheetId="1">#REF!</definedName>
    <definedName name="BNEO" localSheetId="3">#REF!</definedName>
    <definedName name="BNEO" localSheetId="9">#REF!</definedName>
    <definedName name="BNEO">#REF!</definedName>
    <definedName name="BNF">"CA"</definedName>
    <definedName name="BO" localSheetId="6">#REF!</definedName>
    <definedName name="BO" localSheetId="0">#REF!</definedName>
    <definedName name="BO" localSheetId="1">#REF!</definedName>
    <definedName name="BO" localSheetId="3">#REF!</definedName>
    <definedName name="BO" localSheetId="9">#REF!</definedName>
    <definedName name="BO">#REF!</definedName>
    <definedName name="BOG" localSheetId="6">#REF!</definedName>
    <definedName name="BOG" localSheetId="0">#REF!</definedName>
    <definedName name="BOG" localSheetId="1">#REF!</definedName>
    <definedName name="BOG" localSheetId="3">#REF!</definedName>
    <definedName name="BOG" localSheetId="9">#REF!</definedName>
    <definedName name="BOG">#REF!</definedName>
    <definedName name="BOLETIN" localSheetId="6">[66]BCP!#REF!</definedName>
    <definedName name="BOLETIN" localSheetId="0">#REF!</definedName>
    <definedName name="BOLETIN" localSheetId="1">#REF!</definedName>
    <definedName name="BOLETIN" localSheetId="3">[66]BCP!#REF!</definedName>
    <definedName name="BOLETIN" localSheetId="9">[66]BCP!#REF!</definedName>
    <definedName name="BOLETIN">[66]BCP!#REF!</definedName>
    <definedName name="Bolivia" localSheetId="6">#REF!</definedName>
    <definedName name="Bolivia" localSheetId="0">#REF!</definedName>
    <definedName name="Bolivia" localSheetId="1">#REF!</definedName>
    <definedName name="Bolivia" localSheetId="3">#REF!</definedName>
    <definedName name="Bolivia" localSheetId="9">#REF!</definedName>
    <definedName name="Bolivia">#REF!</definedName>
    <definedName name="BOP">#N/A</definedName>
    <definedName name="BOPF" localSheetId="6">#REF!</definedName>
    <definedName name="BOPF" localSheetId="0">#REF!</definedName>
    <definedName name="BOPF" localSheetId="1">#REF!</definedName>
    <definedName name="BOPF" localSheetId="3">#REF!</definedName>
    <definedName name="BOPF" localSheetId="9">#REF!</definedName>
    <definedName name="BOPF">#REF!</definedName>
    <definedName name="BOPUSD" localSheetId="6">#REF!</definedName>
    <definedName name="BOPUSD" localSheetId="0">#REF!</definedName>
    <definedName name="BOPUSD" localSheetId="1">#REF!</definedName>
    <definedName name="BOPUSD" localSheetId="3">#REF!</definedName>
    <definedName name="BOPUSD" localSheetId="9">#REF!</definedName>
    <definedName name="BOPUSD">#REF!</definedName>
    <definedName name="BORRA_CUADROS" localSheetId="7">[85]!BORRA_CUADROS</definedName>
    <definedName name="BORRA_CUADROS" localSheetId="0">#REF!</definedName>
    <definedName name="BORRA_CUADROS" localSheetId="1">#REF!</definedName>
    <definedName name="BORRA_CUADROS">[85]!BORRA_CUADROS</definedName>
    <definedName name="BPBNF" localSheetId="6">#REF!</definedName>
    <definedName name="BPBNF" localSheetId="0">#REF!</definedName>
    <definedName name="BPBNF" localSheetId="1">#REF!</definedName>
    <definedName name="BPBNF" localSheetId="3">#REF!</definedName>
    <definedName name="BPBNF" localSheetId="9">#REF!</definedName>
    <definedName name="BPBNF">#REF!</definedName>
    <definedName name="BRASS" localSheetId="6">#REF!</definedName>
    <definedName name="BRASS" localSheetId="0">#REF!</definedName>
    <definedName name="BRASS" localSheetId="1">#REF!</definedName>
    <definedName name="BRASS" localSheetId="3">#REF!</definedName>
    <definedName name="BRASS" localSheetId="9">#REF!</definedName>
    <definedName name="BRASS">#REF!</definedName>
    <definedName name="BRASS_1" localSheetId="6">#REF!</definedName>
    <definedName name="BRASS_1" localSheetId="0">#REF!</definedName>
    <definedName name="BRASS_1" localSheetId="1">#REF!</definedName>
    <definedName name="BRASS_1" localSheetId="3">#REF!</definedName>
    <definedName name="BRASS_1" localSheetId="9">#REF!</definedName>
    <definedName name="BRASS_1">#REF!</definedName>
    <definedName name="BRASS_6" localSheetId="6">#REF!</definedName>
    <definedName name="BRASS_6" localSheetId="1">#REF!</definedName>
    <definedName name="BRASS_6">#REF!</definedName>
    <definedName name="Brazil" localSheetId="6">#REF!</definedName>
    <definedName name="Brazil" localSheetId="1">#REF!</definedName>
    <definedName name="Brazil">#REF!</definedName>
    <definedName name="BRECHA">[70]BRECHA!$E$3</definedName>
    <definedName name="BS" localSheetId="6">#REF!</definedName>
    <definedName name="BS" localSheetId="0">#REF!</definedName>
    <definedName name="BS" localSheetId="1">#REF!</definedName>
    <definedName name="BS" localSheetId="3">#REF!</definedName>
    <definedName name="BS" localSheetId="9">#REF!</definedName>
    <definedName name="BS">#REF!</definedName>
    <definedName name="BS1A" localSheetId="6">#REF!</definedName>
    <definedName name="BS1A" localSheetId="0">#REF!</definedName>
    <definedName name="BS1A" localSheetId="1">#REF!</definedName>
    <definedName name="BS1A" localSheetId="3">#REF!</definedName>
    <definedName name="BS1A" localSheetId="9">#REF!</definedName>
    <definedName name="BS1A">#REF!</definedName>
    <definedName name="Bstd" localSheetId="6">#REF!</definedName>
    <definedName name="Bstd" localSheetId="1">#REF!</definedName>
    <definedName name="Bstd" localSheetId="3">#REF!</definedName>
    <definedName name="Bstd" localSheetId="9">#REF!</definedName>
    <definedName name="Bstd">#REF!</definedName>
    <definedName name="BTO" localSheetId="6">#REF!</definedName>
    <definedName name="BTO" localSheetId="1">#REF!</definedName>
    <definedName name="BTO">#REF!</definedName>
    <definedName name="BTR" localSheetId="6">#REF!</definedName>
    <definedName name="BTR" localSheetId="1">#REF!</definedName>
    <definedName name="BTR">#REF!</definedName>
    <definedName name="BTRG" localSheetId="6">#REF!</definedName>
    <definedName name="BTRG" localSheetId="1">#REF!</definedName>
    <definedName name="BTRG">#REF!</definedName>
    <definedName name="BTRP" localSheetId="6">#REF!</definedName>
    <definedName name="BTRP" localSheetId="1">#REF!</definedName>
    <definedName name="BTRP">#REF!</definedName>
    <definedName name="Budget" localSheetId="6">#REF!</definedName>
    <definedName name="Budget" localSheetId="0">#REF!</definedName>
    <definedName name="Budget" localSheetId="1">#REF!</definedName>
    <definedName name="Budget">#REF!</definedName>
    <definedName name="Budget_expenditure" localSheetId="6">#REF!</definedName>
    <definedName name="Budget_expenditure" localSheetId="1">#REF!</definedName>
    <definedName name="Budget_expenditure">#REF!</definedName>
    <definedName name="Budget_revenue" localSheetId="6">#REF!</definedName>
    <definedName name="Budget_revenue" localSheetId="1">#REF!</definedName>
    <definedName name="Budget_revenue">#REF!</definedName>
    <definedName name="BURACO" localSheetId="6">#REF!</definedName>
    <definedName name="BURACO" localSheetId="1">#REF!</definedName>
    <definedName name="BURACO">#REF!</definedName>
    <definedName name="Button_13">"CLAGA2000_Consolidado_2001_List"</definedName>
    <definedName name="BX" localSheetId="6">#REF!</definedName>
    <definedName name="BX" localSheetId="0">#REF!</definedName>
    <definedName name="BX" localSheetId="1">#REF!</definedName>
    <definedName name="BX" localSheetId="3">#REF!</definedName>
    <definedName name="BX" localSheetId="9">#REF!</definedName>
    <definedName name="BX">#REF!</definedName>
    <definedName name="BXG">[84]Q6!$E$26:$AH$26</definedName>
    <definedName name="BXI" localSheetId="6">#REF!</definedName>
    <definedName name="BXI" localSheetId="0">#REF!</definedName>
    <definedName name="BXI" localSheetId="1">#REF!</definedName>
    <definedName name="BXI" localSheetId="3">#REF!</definedName>
    <definedName name="BXI" localSheetId="9">#REF!</definedName>
    <definedName name="BXI">#REF!</definedName>
    <definedName name="BXS" localSheetId="6">#REF!</definedName>
    <definedName name="BXS" localSheetId="0">#REF!</definedName>
    <definedName name="BXS" localSheetId="1">#REF!</definedName>
    <definedName name="BXS" localSheetId="3">#REF!</definedName>
    <definedName name="BXS" localSheetId="9">#REF!</definedName>
    <definedName name="BXS">#REF!</definedName>
    <definedName name="C.2" localSheetId="6">#REF!</definedName>
    <definedName name="C.2" localSheetId="0">#REF!</definedName>
    <definedName name="C.2" localSheetId="1">#REF!</definedName>
    <definedName name="C.2" localSheetId="3">#REF!</definedName>
    <definedName name="C.2" localSheetId="9">#REF!</definedName>
    <definedName name="C.2">#REF!</definedName>
    <definedName name="C_" localSheetId="6">#REF!</definedName>
    <definedName name="C_" localSheetId="0">#REF!</definedName>
    <definedName name="C_" localSheetId="1">#REF!</definedName>
    <definedName name="C_">#REF!</definedName>
    <definedName name="C_1" localSheetId="6">OFFSET(#REF!,0,0,COUNT(#REF!),1)</definedName>
    <definedName name="C_1" localSheetId="0">OFFSET(#REF!,0,0,COUNT(#REF!),1)</definedName>
    <definedName name="C_1" localSheetId="1">OFFSET(#REF!,0,0,COUNT(#REF!),1)</definedName>
    <definedName name="C_1" localSheetId="3">OFFSET(#REF!,0,0,COUNT(#REF!),1)</definedName>
    <definedName name="C_1" localSheetId="9">OFFSET(#REF!,0,0,COUNT(#REF!),1)</definedName>
    <definedName name="C_1">OFFSET(#REF!,0,0,COUNT(#REF!),1)</definedName>
    <definedName name="C_2" localSheetId="6">OFFSET(#REF!,0,0,COUNT(#REF!),1)</definedName>
    <definedName name="C_2" localSheetId="1">OFFSET(#REF!,0,0,COUNT(#REF!),1)</definedName>
    <definedName name="C_2">OFFSET(#REF!,0,0,COUNT(#REF!),1)</definedName>
    <definedName name="CA" localSheetId="6">#REF!</definedName>
    <definedName name="CA" localSheetId="0">#REF!</definedName>
    <definedName name="CA" localSheetId="1">#REF!</definedName>
    <definedName name="CA" localSheetId="3">#REF!</definedName>
    <definedName name="CA" localSheetId="9">#REF!</definedName>
    <definedName name="CA">#REF!</definedName>
    <definedName name="CAD" localSheetId="6">#REF!</definedName>
    <definedName name="CAD" localSheetId="0">#REF!</definedName>
    <definedName name="CAD" localSheetId="1">#REF!</definedName>
    <definedName name="CAD" localSheetId="3">#REF!</definedName>
    <definedName name="CAD" localSheetId="9">#REF!</definedName>
    <definedName name="CAD">#REF!</definedName>
    <definedName name="CAe" localSheetId="6">#REF!</definedName>
    <definedName name="CAe" localSheetId="1">#REF!</definedName>
    <definedName name="CAe" localSheetId="3">#REF!</definedName>
    <definedName name="CAe" localSheetId="9">#REF!</definedName>
    <definedName name="CAe">#REF!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lculo" localSheetId="6" hidden="1">#REF!</definedName>
    <definedName name="calculo" localSheetId="0" hidden="1">#REF!</definedName>
    <definedName name="calculo" localSheetId="1" hidden="1">#REF!</definedName>
    <definedName name="calculo" localSheetId="3" hidden="1">#REF!</definedName>
    <definedName name="calculo" localSheetId="9" hidden="1">#REF!</definedName>
    <definedName name="calculo" hidden="1">#REF!</definedName>
    <definedName name="CalificaciónFinal">'[54]base de datos MODULO I'!$B$4:$E$49</definedName>
    <definedName name="CalificIndica">'[54]base de datos MODULO I'!$F$5:$AM$50</definedName>
    <definedName name="CAMARON" localSheetId="6">#REF!</definedName>
    <definedName name="CAMARON" localSheetId="0">#REF!</definedName>
    <definedName name="CAMARON" localSheetId="1">#REF!</definedName>
    <definedName name="CAMARON" localSheetId="3">#REF!</definedName>
    <definedName name="CAMARON" localSheetId="9">#REF!</definedName>
    <definedName name="CAMARON">#REF!</definedName>
    <definedName name="Canada_wt">'[75]OECD wgt'!$B$10</definedName>
    <definedName name="CAPA" localSheetId="6">#REF!</definedName>
    <definedName name="CAPA" localSheetId="0">#REF!</definedName>
    <definedName name="CAPA" localSheetId="1">#REF!</definedName>
    <definedName name="CAPA" localSheetId="3">#REF!</definedName>
    <definedName name="CAPA" localSheetId="9">#REF!</definedName>
    <definedName name="CAPA">#REF!</definedName>
    <definedName name="CAperc" localSheetId="6">#REF!</definedName>
    <definedName name="CAperc" localSheetId="0">#REF!</definedName>
    <definedName name="CAperc" localSheetId="1">#REF!</definedName>
    <definedName name="CAperc" localSheetId="3">#REF!</definedName>
    <definedName name="CAperc" localSheetId="9">#REF!</definedName>
    <definedName name="CAperc">#REF!</definedName>
    <definedName name="Capit.Neto">'[54]Ranking Bancario'!$J$4:$N$54</definedName>
    <definedName name="Capitalizacion">'[54]Calidad del Activo'!$A$5:$K$24</definedName>
    <definedName name="CAr" localSheetId="6">#REF!</definedName>
    <definedName name="CAr" localSheetId="0">#REF!</definedName>
    <definedName name="CAr" localSheetId="1">#REF!</definedName>
    <definedName name="CAr" localSheetId="3">#REF!</definedName>
    <definedName name="CAr" localSheetId="9">#REF!</definedName>
    <definedName name="CAr">#REF!</definedName>
    <definedName name="CAS">[70]CASCADA!$C$4</definedName>
    <definedName name="Cascada">[86]Hoja3!$B$1:$L$98</definedName>
    <definedName name="Cavg" localSheetId="6">OFFSET(#REF!,0,0,COUNT(#REF!),1)</definedName>
    <definedName name="Cavg" localSheetId="0">OFFSET(#REF!,0,0,COUNT(#REF!),1)</definedName>
    <definedName name="Cavg" localSheetId="1">OFFSET(#REF!,0,0,COUNT(#REF!),1)</definedName>
    <definedName name="Cavg" localSheetId="3">OFFSET(#REF!,0,0,COUNT(#REF!),1)</definedName>
    <definedName name="Cavg" localSheetId="9">OFFSET(#REF!,0,0,COUNT(#REF!),1)</definedName>
    <definedName name="Cavg">OFFSET(#REF!,0,0,COUNT(#REF!),1)</definedName>
    <definedName name="cc" localSheetId="7" hidden="1">{"Riqfin97",#N/A,FALSE,"Tran";"Riqfinpro",#N/A,FALSE,"Tran"}</definedName>
    <definedName name="cc" localSheetId="8" hidden="1">{"Riqfin97",#N/A,FALSE,"Tran";"Riqfinpro",#N/A,FALSE,"Tran"}</definedName>
    <definedName name="cc" localSheetId="6" hidden="1">{"Riqfin97",#N/A,FALSE,"Tran";"Riqfinpro",#N/A,FALSE,"Tran"}</definedName>
    <definedName name="cc" localSheetId="0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9" hidden="1">{"Riqfin97",#N/A,FALSE,"Tran";"Riqfinpro",#N/A,FALSE,"Tran"}</definedName>
    <definedName name="cc" localSheetId="11" hidden="1">{"Riqfin97",#N/A,FALSE,"Tran";"Riqfinpro",#N/A,FALSE,"Tran"}</definedName>
    <definedName name="cc" hidden="1">{"Riqfin97",#N/A,FALSE,"Tran";"Riqfinpro",#N/A,FALSE,"Tran"}</definedName>
    <definedName name="ccc">#N/A</definedName>
    <definedName name="cccc">#N/A</definedName>
    <definedName name="ccccc" localSheetId="7" hidden="1">{"Minpmon",#N/A,FALSE,"Monthinput"}</definedName>
    <definedName name="ccccc" localSheetId="8" hidden="1">{"Minpmon",#N/A,FALSE,"Monthinput"}</definedName>
    <definedName name="ccccc" localSheetId="6" hidden="1">{"Minpmon",#N/A,FALSE,"Monthinput"}</definedName>
    <definedName name="ccccc" localSheetId="0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9" hidden="1">{"Minpmon",#N/A,FALSE,"Monthinput"}</definedName>
    <definedName name="ccccc" localSheetId="11" hidden="1">{"Minpmon",#N/A,FALSE,"Monthinput"}</definedName>
    <definedName name="ccccc" hidden="1">{"Minpmon",#N/A,FALSE,"Monthinput"}</definedName>
    <definedName name="cccccccccccccc" localSheetId="7" hidden="1">{"Tab1",#N/A,FALSE,"P";"Tab2",#N/A,FALSE,"P"}</definedName>
    <definedName name="cccccccccccccc" localSheetId="8" hidden="1">{"Tab1",#N/A,FALSE,"P";"Tab2",#N/A,FALSE,"P"}</definedName>
    <definedName name="cccccccccccccc" localSheetId="6" hidden="1">{"Tab1",#N/A,FALSE,"P";"Tab2",#N/A,FALSE,"P"}</definedName>
    <definedName name="cccccccccccccc" localSheetId="0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9" hidden="1">{"Tab1",#N/A,FALSE,"P";"Tab2",#N/A,FALSE,"P"}</definedName>
    <definedName name="cccccccccccccc" localSheetId="11" hidden="1">{"Tab1",#N/A,FALSE,"P";"Tab2",#N/A,FALSE,"P"}</definedName>
    <definedName name="cccccccccccccc" hidden="1">{"Tab1",#N/A,FALSE,"P";"Tab2",#N/A,FALSE,"P"}</definedName>
    <definedName name="cccm" localSheetId="7" hidden="1">{"Riqfin97",#N/A,FALSE,"Tran";"Riqfinpro",#N/A,FALSE,"Tran"}</definedName>
    <definedName name="cccm" localSheetId="8" hidden="1">{"Riqfin97",#N/A,FALSE,"Tran";"Riqfinpro",#N/A,FALSE,"Tran"}</definedName>
    <definedName name="cccm" localSheetId="6" hidden="1">{"Riqfin97",#N/A,FALSE,"Tran";"Riqfinpro",#N/A,FALSE,"Tran"}</definedName>
    <definedName name="cccm" localSheetId="0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9" hidden="1">{"Riqfin97",#N/A,FALSE,"Tran";"Riqfinpro",#N/A,FALSE,"Tran"}</definedName>
    <definedName name="cccm" localSheetId="11" hidden="1">{"Riqfin97",#N/A,FALSE,"Tran";"Riqfinpro",#N/A,FALSE,"Tran"}</definedName>
    <definedName name="cccm" hidden="1">{"Riqfin97",#N/A,FALSE,"Tran";"Riqfinpro",#N/A,FALSE,"Tran"}</definedName>
    <definedName name="ccme" localSheetId="6">#REF!</definedName>
    <definedName name="ccme" localSheetId="0">#REF!</definedName>
    <definedName name="ccme" localSheetId="1">#REF!</definedName>
    <definedName name="ccme" localSheetId="3">#REF!</definedName>
    <definedName name="ccme" localSheetId="9">#REF!</definedName>
    <definedName name="ccme">#REF!</definedName>
    <definedName name="ccme2000" localSheetId="6">#REF!</definedName>
    <definedName name="ccme2000" localSheetId="1">#REF!</definedName>
    <definedName name="ccme2000" localSheetId="3">#REF!</definedName>
    <definedName name="ccme2000" localSheetId="9">#REF!</definedName>
    <definedName name="ccme2000">#REF!</definedName>
    <definedName name="ccme2001" localSheetId="6">#REF!</definedName>
    <definedName name="ccme2001" localSheetId="1">#REF!</definedName>
    <definedName name="ccme2001" localSheetId="3">#REF!</definedName>
    <definedName name="ccme2001" localSheetId="9">#REF!</definedName>
    <definedName name="ccme2001">#REF!</definedName>
    <definedName name="ccme2002" localSheetId="6">#REF!</definedName>
    <definedName name="ccme2002" localSheetId="1">#REF!</definedName>
    <definedName name="ccme2002">#REF!</definedName>
    <definedName name="ccme2003" localSheetId="6">#REF!</definedName>
    <definedName name="ccme2003" localSheetId="1">#REF!</definedName>
    <definedName name="ccme2003">#REF!</definedName>
    <definedName name="ccme98" localSheetId="6">[23]Programa!#REF!</definedName>
    <definedName name="ccme98" localSheetId="0">[24]Programa!#REF!</definedName>
    <definedName name="ccme98" localSheetId="1">[24]Programa!#REF!</definedName>
    <definedName name="ccme98" localSheetId="11">[23]Programa!#REF!</definedName>
    <definedName name="ccme98">[24]Programa!#REF!</definedName>
    <definedName name="ccme98j" localSheetId="6">[23]Programa!#REF!</definedName>
    <definedName name="ccme98j" localSheetId="0">[24]Programa!#REF!</definedName>
    <definedName name="ccme98j" localSheetId="1">[24]Programa!#REF!</definedName>
    <definedName name="ccme98j" localSheetId="11">[23]Programa!#REF!</definedName>
    <definedName name="ccme98j">[24]Programa!#REF!</definedName>
    <definedName name="ccme98s" localSheetId="6">#REF!</definedName>
    <definedName name="ccme98s" localSheetId="0">#REF!</definedName>
    <definedName name="ccme98s" localSheetId="1">#REF!</definedName>
    <definedName name="ccme98s" localSheetId="3">#REF!</definedName>
    <definedName name="ccme98s" localSheetId="9">#REF!</definedName>
    <definedName name="ccme98s">#REF!</definedName>
    <definedName name="ccme99" localSheetId="6">#REF!</definedName>
    <definedName name="ccme99" localSheetId="1">#REF!</definedName>
    <definedName name="ccme99" localSheetId="3">#REF!</definedName>
    <definedName name="ccme99" localSheetId="9">#REF!</definedName>
    <definedName name="ccme99">#REF!</definedName>
    <definedName name="ccode">273</definedName>
    <definedName name="CD" localSheetId="6">#REF!</definedName>
    <definedName name="CD" localSheetId="0">#REF!</definedName>
    <definedName name="CD" localSheetId="1">#REF!</definedName>
    <definedName name="CD" localSheetId="3">#REF!</definedName>
    <definedName name="CD" localSheetId="9">#REF!</definedName>
    <definedName name="CD">#REF!</definedName>
    <definedName name="CD1A" localSheetId="6">#REF!</definedName>
    <definedName name="CD1A" localSheetId="0">#REF!</definedName>
    <definedName name="CD1A" localSheetId="1">#REF!</definedName>
    <definedName name="CD1A" localSheetId="3">#REF!</definedName>
    <definedName name="CD1A" localSheetId="9">#REF!</definedName>
    <definedName name="CD1A">#REF!</definedName>
    <definedName name="cde" localSheetId="7" hidden="1">{"Riqfin97",#N/A,FALSE,"Tran";"Riqfinpro",#N/A,FALSE,"Tran"}</definedName>
    <definedName name="cde" localSheetId="8" hidden="1">{"Riqfin97",#N/A,FALSE,"Tran";"Riqfinpro",#N/A,FALSE,"Tran"}</definedName>
    <definedName name="cde" localSheetId="6" hidden="1">{"Riqfin97",#N/A,FALSE,"Tran";"Riqfinpro",#N/A,FALSE,"Tran"}</definedName>
    <definedName name="cde" localSheetId="0" hidden="1">{"Riqfin97",#N/A,FALSE,"Tran";"Riqfinpro",#N/A,FALSE,"Tran"}</definedName>
    <definedName name="cde" localSheetId="1" hidden="1">{"Riqfin97",#N/A,FALSE,"Tran";"Riqfinpro",#N/A,FALSE,"Tran"}</definedName>
    <definedName name="cde" localSheetId="3" hidden="1">{"Riqfin97",#N/A,FALSE,"Tran";"Riqfinpro",#N/A,FALSE,"Tran"}</definedName>
    <definedName name="cde" localSheetId="9" hidden="1">{"Riqfin97",#N/A,FALSE,"Tran";"Riqfinpro",#N/A,FALSE,"Tran"}</definedName>
    <definedName name="cde" localSheetId="11" hidden="1">{"Riqfin97",#N/A,FALSE,"Tran";"Riqfinpro",#N/A,FALSE,"Tran"}</definedName>
    <definedName name="cde" hidden="1">{"Riqfin97",#N/A,FALSE,"Tran";"Riqfinpro",#N/A,FALSE,"Tran"}</definedName>
    <definedName name="CEMENTO" localSheetId="6">#REF!</definedName>
    <definedName name="CEMENTO" localSheetId="0">#REF!</definedName>
    <definedName name="CEMENTO" localSheetId="1">#REF!</definedName>
    <definedName name="CEMENTO" localSheetId="3">#REF!</definedName>
    <definedName name="CEMENTO" localSheetId="9">#REF!</definedName>
    <definedName name="CEMENTO">#REF!</definedName>
    <definedName name="CENGOVT" localSheetId="6">#REF!</definedName>
    <definedName name="CENGOVT" localSheetId="1">#REF!</definedName>
    <definedName name="CENGOVT" localSheetId="3">#REF!</definedName>
    <definedName name="CENGOVT" localSheetId="9">#REF!</definedName>
    <definedName name="CENGOVT">#REF!</definedName>
    <definedName name="CEPA96" localSheetId="6">#REF!</definedName>
    <definedName name="CEPA96" localSheetId="1">#REF!</definedName>
    <definedName name="CEPA96" localSheetId="3">#REF!</definedName>
    <definedName name="CEPA96" localSheetId="9">#REF!</definedName>
    <definedName name="CEPA96">#REF!</definedName>
    <definedName name="CFA">[56]CIRRs!$C$81</definedName>
    <definedName name="cfdfdf" localSheetId="6" hidden="1">#REF!</definedName>
    <definedName name="cfdfdf" localSheetId="0" hidden="1">#REF!</definedName>
    <definedName name="cfdfdf" localSheetId="1" hidden="1">#REF!</definedName>
    <definedName name="cfdfdf" localSheetId="3" hidden="1">#REF!</definedName>
    <definedName name="cfdfdf" localSheetId="9" hidden="1">#REF!</definedName>
    <definedName name="cfdfdf" hidden="1">#REF!</definedName>
    <definedName name="CG" localSheetId="6">#REF!</definedName>
    <definedName name="CG" localSheetId="1">#REF!</definedName>
    <definedName name="CG" localSheetId="3">#REF!</definedName>
    <definedName name="CG" localSheetId="9">#REF!</definedName>
    <definedName name="CG">#REF!</definedName>
    <definedName name="CGBUDG" localSheetId="6">#REF!</definedName>
    <definedName name="CGBUDG" localSheetId="1">#REF!</definedName>
    <definedName name="CGBUDG" localSheetId="3">#REF!</definedName>
    <definedName name="CGBUDG" localSheetId="9">#REF!</definedName>
    <definedName name="CGBUDG">#REF!</definedName>
    <definedName name="CGBUDG_" localSheetId="6">#REF!</definedName>
    <definedName name="CGBUDG_" localSheetId="1">#REF!</definedName>
    <definedName name="CGBUDG_">#REF!</definedName>
    <definedName name="CGEXBUDG" localSheetId="6">#REF!</definedName>
    <definedName name="CGEXBUDG" localSheetId="1">#REF!</definedName>
    <definedName name="CGEXBUDG">#REF!</definedName>
    <definedName name="CGFIS" localSheetId="6">#REF!</definedName>
    <definedName name="CGFIS" localSheetId="1">#REF!</definedName>
    <definedName name="CGFIS">#REF!</definedName>
    <definedName name="CGNRP" localSheetId="6">#REF!</definedName>
    <definedName name="CGNRP" localSheetId="1">#REF!</definedName>
    <definedName name="CGNRP">#REF!</definedName>
    <definedName name="CGperc" localSheetId="6">#REF!</definedName>
    <definedName name="CGperc" localSheetId="1">#REF!</definedName>
    <definedName name="CGperc">#REF!</definedName>
    <definedName name="chart" localSheetId="6">#REF!</definedName>
    <definedName name="chart" localSheetId="0">#REF!</definedName>
    <definedName name="chart" localSheetId="1">#REF!</definedName>
    <definedName name="chart">#REF!</definedName>
    <definedName name="CHF" localSheetId="6">#REF!</definedName>
    <definedName name="CHF" localSheetId="0">#REF!</definedName>
    <definedName name="CHF" localSheetId="1">#REF!</definedName>
    <definedName name="CHF">#REF!</definedName>
    <definedName name="CHILE" localSheetId="6">#REF!</definedName>
    <definedName name="CHILE" localSheetId="1">#REF!</definedName>
    <definedName name="CHILE">#REF!</definedName>
    <definedName name="CHK" localSheetId="6">#REF!</definedName>
    <definedName name="CHK" localSheetId="1">#REF!</definedName>
    <definedName name="CHK">#REF!</definedName>
    <definedName name="CHK1.1" localSheetId="6">[63]Q1!#REF!</definedName>
    <definedName name="CHK1.1" localSheetId="0">[64]Q1!#REF!</definedName>
    <definedName name="CHK1.1" localSheetId="1">[64]Q1!#REF!</definedName>
    <definedName name="CHK1.1" localSheetId="11">[63]Q1!#REF!</definedName>
    <definedName name="CHK1.1">[64]Q1!#REF!</definedName>
    <definedName name="CHK2.1" localSheetId="6">[63]Q2!#REF!</definedName>
    <definedName name="CHK2.1" localSheetId="0">[64]Q2!#REF!</definedName>
    <definedName name="CHK2.1" localSheetId="1">[64]Q2!#REF!</definedName>
    <definedName name="CHK2.1" localSheetId="11">[63]Q2!#REF!</definedName>
    <definedName name="CHK2.1">[64]Q2!#REF!</definedName>
    <definedName name="CHK2.2" localSheetId="6">[63]Q2!#REF!</definedName>
    <definedName name="CHK2.2" localSheetId="0">[64]Q2!#REF!</definedName>
    <definedName name="CHK2.2" localSheetId="1">[64]Q2!#REF!</definedName>
    <definedName name="CHK2.2" localSheetId="11">[63]Q2!#REF!</definedName>
    <definedName name="CHK2.2">[64]Q2!#REF!</definedName>
    <definedName name="CHK2.3" localSheetId="6">[63]Q2!#REF!</definedName>
    <definedName name="CHK2.3" localSheetId="0">[64]Q2!#REF!</definedName>
    <definedName name="CHK2.3" localSheetId="1">[64]Q2!#REF!</definedName>
    <definedName name="CHK2.3" localSheetId="11">[63]Q2!#REF!</definedName>
    <definedName name="CHK2.3">[64]Q2!#REF!</definedName>
    <definedName name="CHK5.1" localSheetId="6">#REF!</definedName>
    <definedName name="CHK5.1" localSheetId="0">#REF!</definedName>
    <definedName name="CHK5.1" localSheetId="1">#REF!</definedName>
    <definedName name="CHK5.1" localSheetId="3">#REF!</definedName>
    <definedName name="CHK5.1" localSheetId="9">#REF!</definedName>
    <definedName name="CHK5.1">#REF!</definedName>
    <definedName name="cin" localSheetId="6">[23]Programa!#REF!</definedName>
    <definedName name="cin" localSheetId="0">[24]Programa!#REF!</definedName>
    <definedName name="cin" localSheetId="1">[24]Programa!#REF!</definedName>
    <definedName name="cin" localSheetId="9">[23]Programa!#REF!</definedName>
    <definedName name="cin" localSheetId="11">[23]Programa!#REF!</definedName>
    <definedName name="cin">[24]Programa!#REF!</definedName>
    <definedName name="cirr" localSheetId="6">#REF!</definedName>
    <definedName name="cirr" localSheetId="0">#REF!</definedName>
    <definedName name="cirr" localSheetId="1">#REF!</definedName>
    <definedName name="cirr" localSheetId="3">#REF!</definedName>
    <definedName name="cirr" localSheetId="9">#REF!</definedName>
    <definedName name="cirr">#REF!</definedName>
    <definedName name="ClaveDeColor" localSheetId="6">#REF!</definedName>
    <definedName name="ClaveDeColor" localSheetId="1">#REF!</definedName>
    <definedName name="ClaveDeColor" localSheetId="3">#REF!</definedName>
    <definedName name="ClaveDeColor" localSheetId="9">#REF!</definedName>
    <definedName name="ClaveDeColor">#REF!</definedName>
    <definedName name="CLUB_PARIS_2004" localSheetId="6">#REF!</definedName>
    <definedName name="CLUB_PARIS_2004" localSheetId="1">#REF!</definedName>
    <definedName name="CLUB_PARIS_2004" localSheetId="3">#REF!</definedName>
    <definedName name="CLUB_PARIS_2004" localSheetId="9">#REF!</definedName>
    <definedName name="CLUB_PARIS_2004">#REF!</definedName>
    <definedName name="CLUB91" localSheetId="6">#REF!</definedName>
    <definedName name="CLUB91" localSheetId="0">#REF!</definedName>
    <definedName name="CLUB91" localSheetId="1">#REF!</definedName>
    <definedName name="CLUB91">#REF!</definedName>
    <definedName name="cmbccr" localSheetId="6">#REF!</definedName>
    <definedName name="cmbccr" localSheetId="1">#REF!</definedName>
    <definedName name="cmbccr">#REF!</definedName>
    <definedName name="cmbcom" localSheetId="6">#REF!</definedName>
    <definedName name="cmbcom" localSheetId="1">#REF!</definedName>
    <definedName name="cmbcom">#REF!</definedName>
    <definedName name="CMD">[66]BCP!#REF!</definedName>
    <definedName name="cmethapp" localSheetId="6">#REF!,#REF!,#REF!</definedName>
    <definedName name="cmethapp" localSheetId="0">#REF!,#REF!,#REF!</definedName>
    <definedName name="cmethapp" localSheetId="1">#REF!,#REF!,#REF!</definedName>
    <definedName name="cmethapp" localSheetId="3">#REF!,#REF!,#REF!</definedName>
    <definedName name="cmethapp" localSheetId="9">#REF!,#REF!,#REF!</definedName>
    <definedName name="cmethapp">#REF!,#REF!,#REF!</definedName>
    <definedName name="cmethmain" localSheetId="6">#REF!</definedName>
    <definedName name="cmethmain" localSheetId="0">#REF!</definedName>
    <definedName name="cmethmain" localSheetId="1">#REF!</definedName>
    <definedName name="cmethmain" localSheetId="3">#REF!</definedName>
    <definedName name="cmethmain" localSheetId="9">#REF!</definedName>
    <definedName name="cmethmain">#REF!</definedName>
    <definedName name="Cmin" localSheetId="6">OFFSET(#REF!,0,0,COUNT(#REF!),1)</definedName>
    <definedName name="Cmin" localSheetId="0">OFFSET(#REF!,0,0,COUNT(#REF!),1)</definedName>
    <definedName name="Cmin" localSheetId="1">OFFSET(#REF!,0,0,COUNT(#REF!),1)</definedName>
    <definedName name="Cmin" localSheetId="3">OFFSET(#REF!,0,0,COUNT(#REF!),1)</definedName>
    <definedName name="Cmin" localSheetId="9">OFFSET(#REF!,0,0,COUNT(#REF!),1)</definedName>
    <definedName name="Cmin">OFFSET(#REF!,0,0,COUNT(#REF!),1)</definedName>
    <definedName name="cmsbn" localSheetId="6">#REF!</definedName>
    <definedName name="cmsbn" localSheetId="0">#REF!</definedName>
    <definedName name="cmsbn" localSheetId="1">#REF!</definedName>
    <definedName name="cmsbn" localSheetId="3">#REF!</definedName>
    <definedName name="cmsbn" localSheetId="9">#REF!</definedName>
    <definedName name="cmsbn">#REF!</definedName>
    <definedName name="CN" localSheetId="6">#REF!</definedName>
    <definedName name="CN" localSheetId="0">#REF!</definedName>
    <definedName name="CN" localSheetId="1">#REF!</definedName>
    <definedName name="CN" localSheetId="3">#REF!</definedName>
    <definedName name="CN" localSheetId="9">#REF!</definedName>
    <definedName name="CN">#REF!</definedName>
    <definedName name="CN1A" localSheetId="6">#REF!</definedName>
    <definedName name="CN1A" localSheetId="0">#REF!</definedName>
    <definedName name="CN1A" localSheetId="1">#REF!</definedName>
    <definedName name="CN1A" localSheetId="3">#REF!</definedName>
    <definedName name="CN1A" localSheetId="9">#REF!</definedName>
    <definedName name="CN1A">#REF!</definedName>
    <definedName name="cnspnf" localSheetId="6">#REF!</definedName>
    <definedName name="cnspnf" localSheetId="1">#REF!</definedName>
    <definedName name="cnspnf">#REF!</definedName>
    <definedName name="CNY" localSheetId="6">#REF!</definedName>
    <definedName name="CNY" localSheetId="1">#REF!</definedName>
    <definedName name="CNY">#REF!</definedName>
    <definedName name="Cobertura">'[54]Ranking Bancario'!$Z$4:$AD$54</definedName>
    <definedName name="COLOMBIA" localSheetId="6">#REF!</definedName>
    <definedName name="COLOMBIA" localSheetId="0">#REF!</definedName>
    <definedName name="COLOMBIA" localSheetId="1">#REF!</definedName>
    <definedName name="COLOMBIA" localSheetId="3">#REF!</definedName>
    <definedName name="COLOMBIA" localSheetId="9">#REF!</definedName>
    <definedName name="COLOMBIA">#REF!</definedName>
    <definedName name="Colombia___Summary_Accounts_of_the_Financial_System" localSheetId="7">[0]!base-flow</definedName>
    <definedName name="Colombia___Summary_Accounts_of_the_Financial_System" localSheetId="8">base-flow</definedName>
    <definedName name="Colombia___Summary_Accounts_of_the_Financial_System" localSheetId="6">base-flow</definedName>
    <definedName name="Colombia___Summary_Accounts_of_the_Financial_System" localSheetId="0">#REF!-flow</definedName>
    <definedName name="Colombia___Summary_Accounts_of_the_Financial_System" localSheetId="1">#REF!-flow</definedName>
    <definedName name="Colombia___Summary_Accounts_of_the_Financial_System" localSheetId="3">base-flow</definedName>
    <definedName name="Colombia___Summary_Accounts_of_the_Financial_System" localSheetId="9">base-flow</definedName>
    <definedName name="Colombia___Summary_Accounts_of_the_Financial_System" localSheetId="11">base-flow</definedName>
    <definedName name="Colombia___Summary_Accounts_of_the_Financial_System">base-flow</definedName>
    <definedName name="Color1" localSheetId="6">#REF!</definedName>
    <definedName name="Color1" localSheetId="0">#REF!</definedName>
    <definedName name="Color1" localSheetId="1">#REF!</definedName>
    <definedName name="Color1" localSheetId="3">#REF!</definedName>
    <definedName name="Color1" localSheetId="9">#REF!</definedName>
    <definedName name="Color1">#REF!</definedName>
    <definedName name="Color2" localSheetId="6">#REF!</definedName>
    <definedName name="Color2" localSheetId="1">#REF!</definedName>
    <definedName name="Color2" localSheetId="3">#REF!</definedName>
    <definedName name="Color2" localSheetId="9">#REF!</definedName>
    <definedName name="Color2">#REF!</definedName>
    <definedName name="Color3" localSheetId="6">#REF!</definedName>
    <definedName name="Color3" localSheetId="1">#REF!</definedName>
    <definedName name="Color3" localSheetId="3">#REF!</definedName>
    <definedName name="Color3" localSheetId="9">#REF!</definedName>
    <definedName name="Color3">#REF!</definedName>
    <definedName name="Color4" localSheetId="6">#REF!</definedName>
    <definedName name="Color4" localSheetId="1">#REF!</definedName>
    <definedName name="Color4">#REF!</definedName>
    <definedName name="Color5" localSheetId="6">#REF!</definedName>
    <definedName name="Color5" localSheetId="1">#REF!</definedName>
    <definedName name="Color5">#REF!</definedName>
    <definedName name="Color6" localSheetId="6">#REF!</definedName>
    <definedName name="Color6" localSheetId="1">#REF!</definedName>
    <definedName name="Color6">#REF!</definedName>
    <definedName name="COM" localSheetId="6">#REF!</definedName>
    <definedName name="COM" localSheetId="1">#REF!</definedName>
    <definedName name="COM">#REF!</definedName>
    <definedName name="coma" localSheetId="6">[23]Programa!#REF!</definedName>
    <definedName name="coma" localSheetId="0">[24]Programa!#REF!</definedName>
    <definedName name="coma" localSheetId="1">[24]Programa!#REF!</definedName>
    <definedName name="coma" localSheetId="3">[23]Programa!#REF!</definedName>
    <definedName name="coma" localSheetId="9">[23]Programa!#REF!</definedName>
    <definedName name="coma" localSheetId="11">[23]Programa!#REF!</definedName>
    <definedName name="coma">[24]Programa!#REF!</definedName>
    <definedName name="COMPAR" localSheetId="6">#REF!</definedName>
    <definedName name="COMPAR" localSheetId="0">#REF!</definedName>
    <definedName name="COMPAR" localSheetId="1">#REF!</definedName>
    <definedName name="COMPAR" localSheetId="3">#REF!</definedName>
    <definedName name="COMPAR" localSheetId="9">#REF!</definedName>
    <definedName name="COMPAR">#REF!</definedName>
    <definedName name="COMPIGP" localSheetId="6">#REF!</definedName>
    <definedName name="COMPIGP" localSheetId="1">#REF!</definedName>
    <definedName name="COMPIGP" localSheetId="3">#REF!</definedName>
    <definedName name="COMPIGP" localSheetId="9">#REF!</definedName>
    <definedName name="COMPIGP">#REF!</definedName>
    <definedName name="COMPROJ99" localSheetId="6">#REF!</definedName>
    <definedName name="COMPROJ99" localSheetId="1">#REF!</definedName>
    <definedName name="COMPROJ99" localSheetId="3">#REF!</definedName>
    <definedName name="COMPROJ99" localSheetId="9">#REF!</definedName>
    <definedName name="COMPROJ99">#REF!</definedName>
    <definedName name="CONCK" localSheetId="6">#REF!</definedName>
    <definedName name="CONCK" localSheetId="1">#REF!</definedName>
    <definedName name="CONCK">#REF!</definedName>
    <definedName name="conor" localSheetId="6">#REF!</definedName>
    <definedName name="conor" localSheetId="1">#REF!</definedName>
    <definedName name="conor">#REF!</definedName>
    <definedName name="cons" localSheetId="6">#REF!</definedName>
    <definedName name="cons" localSheetId="1">#REF!</definedName>
    <definedName name="cons">#REF!</definedName>
    <definedName name="CONS1">[87]MONTHLY!$BP$4:$CA$4</definedName>
    <definedName name="cons12mon" localSheetId="6">'[88]GDP projections'!#REF!</definedName>
    <definedName name="cons12mon" localSheetId="0">'[88]GDP projections'!#REF!</definedName>
    <definedName name="cons12mon" localSheetId="1">'[88]GDP projections'!#REF!</definedName>
    <definedName name="cons12mon" localSheetId="3">'[88]GDP projections'!#REF!</definedName>
    <definedName name="cons12mon" localSheetId="9">'[88]GDP projections'!#REF!</definedName>
    <definedName name="cons12mon">'[88]GDP projections'!#REF!</definedName>
    <definedName name="CONS2">[87]MONTHLY!$CB$4:$CM$4</definedName>
    <definedName name="CONSOL" localSheetId="6">#REF!</definedName>
    <definedName name="CONSOL" localSheetId="0">#REF!</definedName>
    <definedName name="CONSOL" localSheetId="1">#REF!</definedName>
    <definedName name="CONSOL" localSheetId="3">#REF!</definedName>
    <definedName name="CONSOL" localSheetId="9">#REF!</definedName>
    <definedName name="CONSOL">#REF!</definedName>
    <definedName name="CONSOLC2" localSheetId="6">#REF!</definedName>
    <definedName name="CONSOLC2" localSheetId="0">#REF!</definedName>
    <definedName name="CONSOLC2" localSheetId="1">#REF!</definedName>
    <definedName name="CONSOLC2" localSheetId="3">#REF!</definedName>
    <definedName name="CONSOLC2" localSheetId="9">#REF!</definedName>
    <definedName name="CONSOLC2">#REF!</definedName>
    <definedName name="consperc" localSheetId="6">'[88]GDP projections'!#REF!</definedName>
    <definedName name="consperc" localSheetId="3">'[88]GDP projections'!#REF!</definedName>
    <definedName name="consperc" localSheetId="9">'[88]GDP projections'!#REF!</definedName>
    <definedName name="consperc">'[88]GDP projections'!#REF!</definedName>
    <definedName name="consqtr" localSheetId="6">'[88]GDP projections'!#REF!</definedName>
    <definedName name="consqtr" localSheetId="3">'[88]GDP projections'!#REF!</definedName>
    <definedName name="consqtr" localSheetId="9">'[88]GDP projections'!#REF!</definedName>
    <definedName name="consqtr">'[88]GDP projections'!#REF!</definedName>
    <definedName name="CONTENTS" localSheetId="6">[89]Contents!$A$1:$F$36</definedName>
    <definedName name="CONTENTS" localSheetId="0">[90]Contents!$A$1:$F$36</definedName>
    <definedName name="CONTENTS" localSheetId="1">[90]Contents!$A$1:$F$36</definedName>
    <definedName name="CONTENTS" localSheetId="11">[89]Contents!$A$1:$F$36</definedName>
    <definedName name="CONTENTS">[90]Contents!$A$1:$F$36</definedName>
    <definedName name="cooperantes" localSheetId="6">#REF!</definedName>
    <definedName name="cooperantes" localSheetId="0">#REF!</definedName>
    <definedName name="cooperantes" localSheetId="1">#REF!</definedName>
    <definedName name="cooperantes" localSheetId="3">#REF!</definedName>
    <definedName name="cooperantes" localSheetId="9">#REF!</definedName>
    <definedName name="cooperantes">#REF!</definedName>
    <definedName name="COPA">#N/A</definedName>
    <definedName name="COPARTICIPACION_FEDERAL__LEY_N__23548">[4]C!$B$13:$N$13</definedName>
    <definedName name="copystart" localSheetId="6">#REF!</definedName>
    <definedName name="copystart" localSheetId="0">#REF!</definedName>
    <definedName name="copystart" localSheetId="1">#REF!</definedName>
    <definedName name="copystart" localSheetId="3">#REF!</definedName>
    <definedName name="copystart" localSheetId="9">#REF!</definedName>
    <definedName name="copystart">#REF!</definedName>
    <definedName name="Copytodebt" localSheetId="6">'[3]in-out'!#REF!</definedName>
    <definedName name="Copytodebt" localSheetId="0">#REF!</definedName>
    <definedName name="Copytodebt" localSheetId="1">#REF!</definedName>
    <definedName name="Copytodebt" localSheetId="3">'[3]in-out'!#REF!</definedName>
    <definedName name="Copytodebt" localSheetId="9">'[3]in-out'!#REF!</definedName>
    <definedName name="Copytodebt">'[3]in-out'!#REF!</definedName>
    <definedName name="CostoVentasY1">'[80]Vaciado 1'!$D$126</definedName>
    <definedName name="CostoVentasY2">'[80]Vaciado 1'!$E$126</definedName>
    <definedName name="CostoVentasY3">'[80]Vaciado 1'!$F$126</definedName>
    <definedName name="COUNT" localSheetId="6">#REF!</definedName>
    <definedName name="COUNT" localSheetId="0">#REF!</definedName>
    <definedName name="COUNT" localSheetId="1">#REF!</definedName>
    <definedName name="COUNT" localSheetId="3">#REF!</definedName>
    <definedName name="COUNT" localSheetId="9">#REF!</definedName>
    <definedName name="COUNT">#REF!</definedName>
    <definedName name="COUNTER" localSheetId="6">#REF!</definedName>
    <definedName name="COUNTER" localSheetId="0">#REF!</definedName>
    <definedName name="COUNTER" localSheetId="1">#REF!</definedName>
    <definedName name="COUNTER" localSheetId="3">#REF!</definedName>
    <definedName name="COUNTER" localSheetId="9">#REF!</definedName>
    <definedName name="COUNTER">#REF!</definedName>
    <definedName name="CountryName" localSheetId="6">'[91]Exchange Rate chart'!#REF!</definedName>
    <definedName name="CountryName" localSheetId="0">'[92]Exchange Rate chart'!#REF!</definedName>
    <definedName name="CountryName" localSheetId="1">'[92]Exchange Rate chart'!#REF!</definedName>
    <definedName name="CountryName" localSheetId="3">'[91]Exchange Rate chart'!#REF!</definedName>
    <definedName name="CountryName" localSheetId="9">'[91]Exchange Rate chart'!#REF!</definedName>
    <definedName name="CountryName" localSheetId="11">'[91]Exchange Rate chart'!#REF!</definedName>
    <definedName name="CountryName">'[92]Exchange Rate chart'!#REF!</definedName>
    <definedName name="cp" localSheetId="6" hidden="1">'[93]C Summary'!#REF!</definedName>
    <definedName name="cp" localSheetId="0" hidden="1">#REF!</definedName>
    <definedName name="cp" localSheetId="1" hidden="1">#REF!</definedName>
    <definedName name="cp" localSheetId="3" hidden="1">'[93]C Summary'!#REF!</definedName>
    <definedName name="cp" localSheetId="9" hidden="1">'[93]C Summary'!#REF!</definedName>
    <definedName name="cp" hidden="1">'[93]C Summary'!#REF!</definedName>
    <definedName name="CPF" localSheetId="6">#REF!</definedName>
    <definedName name="CPF" localSheetId="0">#REF!</definedName>
    <definedName name="CPF" localSheetId="1">#REF!</definedName>
    <definedName name="CPF" localSheetId="3">#REF!</definedName>
    <definedName name="CPF" localSheetId="9">#REF!</definedName>
    <definedName name="CPF">#REF!</definedName>
    <definedName name="CPI">[94]CPI!$A$4:$M$160</definedName>
    <definedName name="CPI_Core" localSheetId="6">#REF!</definedName>
    <definedName name="CPI_Core" localSheetId="0">#REF!</definedName>
    <definedName name="CPI_Core" localSheetId="1">#REF!</definedName>
    <definedName name="CPI_Core" localSheetId="3">#REF!</definedName>
    <definedName name="CPI_Core" localSheetId="9">#REF!</definedName>
    <definedName name="CPI_Core">#REF!</definedName>
    <definedName name="CPI_NAT_monthly" localSheetId="6">#REF!</definedName>
    <definedName name="CPI_NAT_monthly" localSheetId="0">#REF!</definedName>
    <definedName name="CPI_NAT_monthly" localSheetId="1">#REF!</definedName>
    <definedName name="CPI_NAT_monthly" localSheetId="3">#REF!</definedName>
    <definedName name="CPI_NAT_monthly" localSheetId="9">#REF!</definedName>
    <definedName name="CPI_NAT_monthly">#REF!</definedName>
    <definedName name="CPICUM" localSheetId="6">#REF!</definedName>
    <definedName name="CPICUM" localSheetId="1">#REF!</definedName>
    <definedName name="CPICUM" localSheetId="3">#REF!</definedName>
    <definedName name="CPICUM" localSheetId="9">#REF!</definedName>
    <definedName name="CPICUM">#REF!</definedName>
    <definedName name="CRECWM">[95]SUPUESTOS!A$15</definedName>
    <definedName name="cred" localSheetId="6">#REF!</definedName>
    <definedName name="cred" localSheetId="0">#REF!</definedName>
    <definedName name="cred" localSheetId="1">#REF!</definedName>
    <definedName name="cred" localSheetId="3">#REF!</definedName>
    <definedName name="cred" localSheetId="9">#REF!</definedName>
    <definedName name="cred">#REF!</definedName>
    <definedName name="cred1" localSheetId="6">#REF!</definedName>
    <definedName name="cred1" localSheetId="0">#REF!</definedName>
    <definedName name="cred1" localSheetId="1">#REF!</definedName>
    <definedName name="cred1" localSheetId="3">#REF!</definedName>
    <definedName name="cred1" localSheetId="9">#REF!</definedName>
    <definedName name="cred1">#REF!</definedName>
    <definedName name="CRED2" localSheetId="6">#REF!</definedName>
    <definedName name="CRED2" localSheetId="0">#REF!</definedName>
    <definedName name="CRED2" localSheetId="1">#REF!</definedName>
    <definedName name="CRED2" localSheetId="3">#REF!</definedName>
    <definedName name="CRED2" localSheetId="9">#REF!</definedName>
    <definedName name="CRED2">#REF!</definedName>
    <definedName name="cred2000" localSheetId="6">#REF!</definedName>
    <definedName name="cred2000" localSheetId="1">#REF!</definedName>
    <definedName name="cred2000">#REF!</definedName>
    <definedName name="cred2001" localSheetId="6">#REF!</definedName>
    <definedName name="cred2001" localSheetId="1">#REF!</definedName>
    <definedName name="cred2001">#REF!</definedName>
    <definedName name="cred2002" localSheetId="6">#REF!</definedName>
    <definedName name="cred2002" localSheetId="1">#REF!</definedName>
    <definedName name="cred2002">#REF!</definedName>
    <definedName name="cred2003" localSheetId="6">#REF!</definedName>
    <definedName name="cred2003" localSheetId="1">#REF!</definedName>
    <definedName name="cred2003">#REF!</definedName>
    <definedName name="cred98" localSheetId="6">[23]Programa!#REF!</definedName>
    <definedName name="cred98" localSheetId="0">[24]Programa!#REF!</definedName>
    <definedName name="cred98" localSheetId="1">[24]Programa!#REF!</definedName>
    <definedName name="cred98" localSheetId="3">[23]Programa!#REF!</definedName>
    <definedName name="cred98" localSheetId="9">[23]Programa!#REF!</definedName>
    <definedName name="cred98" localSheetId="11">[23]Programa!#REF!</definedName>
    <definedName name="cred98">[24]Programa!#REF!</definedName>
    <definedName name="cred98j" localSheetId="6">[23]Programa!#REF!</definedName>
    <definedName name="cred98j" localSheetId="0">[24]Programa!#REF!</definedName>
    <definedName name="cred98j" localSheetId="1">[24]Programa!#REF!</definedName>
    <definedName name="cred98j" localSheetId="3">[23]Programa!#REF!</definedName>
    <definedName name="cred98j" localSheetId="9">[23]Programa!#REF!</definedName>
    <definedName name="cred98j" localSheetId="11">[23]Programa!#REF!</definedName>
    <definedName name="cred98j">[24]Programa!#REF!</definedName>
    <definedName name="cred98s" localSheetId="6">#REF!</definedName>
    <definedName name="cred98s" localSheetId="0">#REF!</definedName>
    <definedName name="cred98s" localSheetId="1">#REF!</definedName>
    <definedName name="cred98s" localSheetId="3">#REF!</definedName>
    <definedName name="cred98s" localSheetId="9">#REF!</definedName>
    <definedName name="cred98s">#REF!</definedName>
    <definedName name="cred99" localSheetId="6">#REF!</definedName>
    <definedName name="cred99" localSheetId="1">#REF!</definedName>
    <definedName name="cred99" localSheetId="3">#REF!</definedName>
    <definedName name="cred99" localSheetId="9">#REF!</definedName>
    <definedName name="cred99">#REF!</definedName>
    <definedName name="CREDITO" localSheetId="6">#REF!</definedName>
    <definedName name="CREDITO" localSheetId="1">#REF!</definedName>
    <definedName name="CREDITO" localSheetId="3">#REF!</definedName>
    <definedName name="CREDITO" localSheetId="9">#REF!</definedName>
    <definedName name="CREDITO">#REF!</definedName>
    <definedName name="CREDITOBCH" localSheetId="6">#REF!</definedName>
    <definedName name="CREDITOBCH" localSheetId="1">#REF!</definedName>
    <definedName name="CREDITOBCH">#REF!</definedName>
    <definedName name="CREDITORSB" localSheetId="6">#REF!</definedName>
    <definedName name="CREDITORSB" localSheetId="1">#REF!</definedName>
    <definedName name="CREDITORSB">#REF!</definedName>
    <definedName name="Crng" localSheetId="6">OFFSET(#REF!,0,0,COUNT(#REF!),1)</definedName>
    <definedName name="Crng" localSheetId="0">OFFSET(#REF!,0,0,COUNT(#REF!),1)</definedName>
    <definedName name="Crng" localSheetId="1">OFFSET(#REF!,0,0,COUNT(#REF!),1)</definedName>
    <definedName name="Crng" localSheetId="3">OFFSET(#REF!,0,0,COUNT(#REF!),1)</definedName>
    <definedName name="Crng" localSheetId="9">OFFSET(#REF!,0,0,COUNT(#REF!),1)</definedName>
    <definedName name="Crng">OFFSET(#REF!,0,0,COUNT(#REF!),1)</definedName>
    <definedName name="Crt" localSheetId="6">#REF!</definedName>
    <definedName name="Crt" localSheetId="0">#REF!</definedName>
    <definedName name="Crt" localSheetId="1">#REF!</definedName>
    <definedName name="Crt" localSheetId="3">#REF!</definedName>
    <definedName name="Crt" localSheetId="9">#REF!</definedName>
    <definedName name="Crt">#REF!</definedName>
    <definedName name="CRUDE1">[87]MONTHLY!$B$437:$Z$444</definedName>
    <definedName name="CRUDE2">[87]MONTHLY!$B$451:$Z$458</definedName>
    <definedName name="CRUDE3">[87]MONTHLY!$B$465:$Z$472</definedName>
    <definedName name="CRUZ" localSheetId="6">#REF!</definedName>
    <definedName name="CRUZ" localSheetId="0">#REF!</definedName>
    <definedName name="CRUZ" localSheetId="1">#REF!</definedName>
    <definedName name="CRUZ" localSheetId="3">#REF!</definedName>
    <definedName name="CRUZ" localSheetId="9">#REF!</definedName>
    <definedName name="CRUZ">#REF!</definedName>
    <definedName name="CRUZ1" localSheetId="6">#REF!</definedName>
    <definedName name="CRUZ1" localSheetId="0">#REF!</definedName>
    <definedName name="CRUZ1" localSheetId="1">#REF!</definedName>
    <definedName name="CRUZ1" localSheetId="3">#REF!</definedName>
    <definedName name="CRUZ1" localSheetId="9">#REF!</definedName>
    <definedName name="CRUZ1">#REF!</definedName>
    <definedName name="CS" localSheetId="6">#REF!</definedName>
    <definedName name="CS" localSheetId="0">#REF!</definedName>
    <definedName name="CS" localSheetId="1">#REF!</definedName>
    <definedName name="CS" localSheetId="3">#REF!</definedName>
    <definedName name="CS" localSheetId="9">#REF!</definedName>
    <definedName name="CS">#REF!</definedName>
    <definedName name="CS1A" localSheetId="6">#REF!</definedName>
    <definedName name="CS1A" localSheetId="0">#REF!</definedName>
    <definedName name="CS1A" localSheetId="1">#REF!</definedName>
    <definedName name="CS1A">#REF!</definedName>
    <definedName name="CTOOMA00" localSheetId="6">#REF!</definedName>
    <definedName name="CTOOMA00" localSheetId="1">#REF!</definedName>
    <definedName name="CTOOMA00">#REF!</definedName>
    <definedName name="CTOOMA97" localSheetId="6">#REF!</definedName>
    <definedName name="CTOOMA97" localSheetId="1">#REF!</definedName>
    <definedName name="CTOOMA97">#REF!</definedName>
    <definedName name="CTOOMA98" localSheetId="6">#REF!</definedName>
    <definedName name="CTOOMA98" localSheetId="1">#REF!</definedName>
    <definedName name="CTOOMA98">#REF!</definedName>
    <definedName name="CTOOMA99" localSheetId="6">#REF!</definedName>
    <definedName name="CTOOMA99" localSheetId="1">#REF!</definedName>
    <definedName name="CTOOMA99">#REF!</definedName>
    <definedName name="CTOOMV00" localSheetId="6">#REF!</definedName>
    <definedName name="CTOOMV00" localSheetId="1">#REF!</definedName>
    <definedName name="CTOOMV00">#REF!</definedName>
    <definedName name="CTOOMV97" localSheetId="6">#REF!</definedName>
    <definedName name="CTOOMV97" localSheetId="1">#REF!</definedName>
    <definedName name="CTOOMV97">#REF!</definedName>
    <definedName name="CTOOMV98" localSheetId="6">#REF!</definedName>
    <definedName name="CTOOMV98" localSheetId="1">#REF!</definedName>
    <definedName name="CTOOMV98">#REF!</definedName>
    <definedName name="CTOOMV99" localSheetId="6">#REF!</definedName>
    <definedName name="CTOOMV99" localSheetId="1">#REF!</definedName>
    <definedName name="CTOOMV99">#REF!</definedName>
    <definedName name="cuad1" localSheetId="6">#REF!</definedName>
    <definedName name="cuad1" localSheetId="1">#REF!</definedName>
    <definedName name="cuad1">#REF!</definedName>
    <definedName name="cuad10" localSheetId="6">#REF!</definedName>
    <definedName name="cuad10" localSheetId="1">#REF!</definedName>
    <definedName name="cuad10">#REF!</definedName>
    <definedName name="cuad11" localSheetId="6">#REF!</definedName>
    <definedName name="cuad11" localSheetId="1">#REF!</definedName>
    <definedName name="cuad11">#REF!</definedName>
    <definedName name="cuad12" localSheetId="6">#REF!</definedName>
    <definedName name="cuad12" localSheetId="1">#REF!</definedName>
    <definedName name="cuad12">#REF!</definedName>
    <definedName name="cuad13" localSheetId="6">#REF!</definedName>
    <definedName name="cuad13" localSheetId="1">#REF!</definedName>
    <definedName name="cuad13">#REF!</definedName>
    <definedName name="cuad14" localSheetId="6">#REF!</definedName>
    <definedName name="cuad14" localSheetId="1">#REF!</definedName>
    <definedName name="cuad14">#REF!</definedName>
    <definedName name="cuad15" localSheetId="6">#REF!</definedName>
    <definedName name="cuad15" localSheetId="1">#REF!</definedName>
    <definedName name="cuad15">#REF!</definedName>
    <definedName name="cuad16" localSheetId="6">#REF!</definedName>
    <definedName name="cuad16" localSheetId="1">#REF!</definedName>
    <definedName name="cuad16">#REF!</definedName>
    <definedName name="cuad17" localSheetId="6">#REF!</definedName>
    <definedName name="cuad17" localSheetId="1">#REF!</definedName>
    <definedName name="cuad17">#REF!</definedName>
    <definedName name="cuad18" localSheetId="6">#REF!</definedName>
    <definedName name="cuad18" localSheetId="1">#REF!</definedName>
    <definedName name="cuad18">#REF!</definedName>
    <definedName name="cuad19" localSheetId="6">#REF!</definedName>
    <definedName name="cuad19" localSheetId="1">#REF!</definedName>
    <definedName name="cuad19">#REF!</definedName>
    <definedName name="cuad2" localSheetId="6">#REF!</definedName>
    <definedName name="cuad2" localSheetId="1">#REF!</definedName>
    <definedName name="cuad2">#REF!</definedName>
    <definedName name="cuad20" localSheetId="6">#REF!</definedName>
    <definedName name="cuad20" localSheetId="1">#REF!</definedName>
    <definedName name="cuad20">#REF!</definedName>
    <definedName name="cuad21" localSheetId="6">#REF!</definedName>
    <definedName name="cuad21" localSheetId="1">#REF!</definedName>
    <definedName name="cuad21">#REF!</definedName>
    <definedName name="cuad22" localSheetId="6">#REF!</definedName>
    <definedName name="cuad22" localSheetId="1">#REF!</definedName>
    <definedName name="cuad22">#REF!</definedName>
    <definedName name="cuad23" localSheetId="6">#REF!</definedName>
    <definedName name="cuad23" localSheetId="1">#REF!</definedName>
    <definedName name="cuad23">#REF!</definedName>
    <definedName name="cuad24" localSheetId="6">#REF!</definedName>
    <definedName name="cuad24" localSheetId="1">#REF!</definedName>
    <definedName name="cuad24">#REF!</definedName>
    <definedName name="cuad25" localSheetId="6">#REF!</definedName>
    <definedName name="cuad25" localSheetId="1">#REF!</definedName>
    <definedName name="cuad25">#REF!</definedName>
    <definedName name="cuad3" localSheetId="6">#REF!</definedName>
    <definedName name="cuad3" localSheetId="1">#REF!</definedName>
    <definedName name="cuad3">#REF!</definedName>
    <definedName name="cuad4" localSheetId="6">#REF!</definedName>
    <definedName name="cuad4" localSheetId="1">#REF!</definedName>
    <definedName name="cuad4">#REF!</definedName>
    <definedName name="cuad5" localSheetId="6">#REF!</definedName>
    <definedName name="cuad5" localSheetId="1">#REF!</definedName>
    <definedName name="cuad5">#REF!</definedName>
    <definedName name="cuad6" localSheetId="6">#REF!</definedName>
    <definedName name="cuad6" localSheetId="1">#REF!</definedName>
    <definedName name="cuad6">#REF!</definedName>
    <definedName name="cuad7" localSheetId="6">#REF!</definedName>
    <definedName name="cuad7" localSheetId="1">#REF!</definedName>
    <definedName name="cuad7">#REF!</definedName>
    <definedName name="cuad8" localSheetId="6">#REF!</definedName>
    <definedName name="cuad8" localSheetId="1">#REF!</definedName>
    <definedName name="cuad8">#REF!</definedName>
    <definedName name="cuad9" localSheetId="6">#REF!</definedName>
    <definedName name="cuad9" localSheetId="1">#REF!</definedName>
    <definedName name="cuad9">#REF!</definedName>
    <definedName name="CUADR11" localSheetId="6">#REF!</definedName>
    <definedName name="CUADR11" localSheetId="1">#REF!</definedName>
    <definedName name="CUADR11">#REF!</definedName>
    <definedName name="CUADRO_10.3.1">'[96]fondo promedio'!$A$36:$L$74</definedName>
    <definedName name="CUADRO_N__4.1.3" localSheetId="6">#REF!</definedName>
    <definedName name="CUADRO_N__4.1.3" localSheetId="0">#REF!</definedName>
    <definedName name="CUADRO_N__4.1.3" localSheetId="1">#REF!</definedName>
    <definedName name="CUADRO_N__4.1.3" localSheetId="3">#REF!</definedName>
    <definedName name="CUADRO_N__4.1.3" localSheetId="9">#REF!</definedName>
    <definedName name="CUADRO_N__4.1.3">#REF!</definedName>
    <definedName name="CUADRO_No_9_C" localSheetId="6">#REF!</definedName>
    <definedName name="CUADRO_No_9_C" localSheetId="0">#REF!</definedName>
    <definedName name="CUADRO_No_9_C" localSheetId="1">#REF!</definedName>
    <definedName name="CUADRO_No_9_C" localSheetId="3">#REF!</definedName>
    <definedName name="CUADRO_No_9_C" localSheetId="9">#REF!</definedName>
    <definedName name="CUADRO_No_9_C">#REF!</definedName>
    <definedName name="CUADRO9" localSheetId="6">#REF!</definedName>
    <definedName name="CUADRO9" localSheetId="0">#REF!</definedName>
    <definedName name="CUADRO9" localSheetId="1">#REF!</definedName>
    <definedName name="CUADRO9" localSheetId="3">#REF!</definedName>
    <definedName name="CUADRO9" localSheetId="9">#REF!</definedName>
    <definedName name="CUADRO9">#REF!</definedName>
    <definedName name="CUADRO9A" localSheetId="6">#REF!</definedName>
    <definedName name="CUADRO9A" localSheetId="1">#REF!</definedName>
    <definedName name="CUADRO9A">#REF!</definedName>
    <definedName name="CUADRO9B" localSheetId="6">#REF!</definedName>
    <definedName name="CUADRO9B" localSheetId="1">#REF!</definedName>
    <definedName name="CUADRO9B">#REF!</definedName>
    <definedName name="CUADROI" localSheetId="6">#REF!</definedName>
    <definedName name="CUADROI" localSheetId="1">#REF!</definedName>
    <definedName name="CUADROI">#REF!</definedName>
    <definedName name="CUADROII" localSheetId="6">#REF!</definedName>
    <definedName name="CUADROII" localSheetId="1">#REF!</definedName>
    <definedName name="CUADROII">#REF!</definedName>
    <definedName name="CUADROIII" localSheetId="6">#REF!</definedName>
    <definedName name="CUADROIII" localSheetId="1">#REF!</definedName>
    <definedName name="CUADROIII">#REF!</definedName>
    <definedName name="CUADROIV" localSheetId="6">#REF!</definedName>
    <definedName name="CUADROIV" localSheetId="1">#REF!</definedName>
    <definedName name="CUADROIV">#REF!</definedName>
    <definedName name="CUADROV" localSheetId="6">#REF!</definedName>
    <definedName name="CUADROV" localSheetId="1">#REF!</definedName>
    <definedName name="CUADROV">#REF!</definedName>
    <definedName name="CUADROVI" localSheetId="6">#REF!</definedName>
    <definedName name="CUADROVI" localSheetId="1">#REF!</definedName>
    <definedName name="CUADROVI">#REF!</definedName>
    <definedName name="CUADROVII" localSheetId="6">#REF!</definedName>
    <definedName name="CUADROVII" localSheetId="1">#REF!</definedName>
    <definedName name="CUADROVII">#REF!</definedName>
    <definedName name="CUENTASMON">[66]BCP!#REF!</definedName>
    <definedName name="culo">'[97]graf 1'!$A$1:$IV$2</definedName>
    <definedName name="cuman" localSheetId="6">[67]Contribution!$C$378:$DC$392</definedName>
    <definedName name="cuman" localSheetId="0">[68]Contribution!$C$378:$DC$392</definedName>
    <definedName name="cuman" localSheetId="1">[68]Contribution!$C$378:$DC$392</definedName>
    <definedName name="cuman" localSheetId="11">[67]Contribution!$C$378:$DC$392</definedName>
    <definedName name="cuman">[68]Contribution!$C$378:$DC$392</definedName>
    <definedName name="Cuota">'[54]Dinámica Couta Mercado'!$A$11:$O$28</definedName>
    <definedName name="CurMonth" localSheetId="6">#REF!</definedName>
    <definedName name="CurMonth" localSheetId="0">#REF!</definedName>
    <definedName name="CurMonth" localSheetId="1">#REF!</definedName>
    <definedName name="CurMonth" localSheetId="3">#REF!</definedName>
    <definedName name="CurMonth" localSheetId="9">#REF!</definedName>
    <definedName name="CurMonth">#REF!</definedName>
    <definedName name="Currency" localSheetId="6">#REF!</definedName>
    <definedName name="Currency" localSheetId="0">#REF!</definedName>
    <definedName name="Currency" localSheetId="1">#REF!</definedName>
    <definedName name="Currency" localSheetId="3">#REF!</definedName>
    <definedName name="Currency" localSheetId="9">#REF!</definedName>
    <definedName name="Currency">#REF!</definedName>
    <definedName name="CURRENTYEAR" localSheetId="6">#REF!</definedName>
    <definedName name="CURRENTYEAR" localSheetId="1">#REF!</definedName>
    <definedName name="CURRENTYEAR" localSheetId="3">#REF!</definedName>
    <definedName name="CURRENTYEAR" localSheetId="9">#REF!</definedName>
    <definedName name="CURRENTYEAR">#REF!</definedName>
    <definedName name="CurrVintage" localSheetId="6">[98]Current!$D$66</definedName>
    <definedName name="CurrVintage" localSheetId="0">[99]Current!$D$66</definedName>
    <definedName name="CurrVintage" localSheetId="1">[99]Current!$D$66</definedName>
    <definedName name="CurrVintage" localSheetId="11">[98]Current!$D$66</definedName>
    <definedName name="CurrVintage">[99]Current!$D$66</definedName>
    <definedName name="cutoff">'[100]LIC cutoff'!$A$2:$B$15</definedName>
    <definedName name="CYEAR2021" localSheetId="6">[101]Coal!$B$583:$J$583</definedName>
    <definedName name="CYEAR2021" localSheetId="0">[102]Coal!$B$583:$J$583</definedName>
    <definedName name="CYEAR2021" localSheetId="1">[102]Coal!$B$583:$J$583</definedName>
    <definedName name="CYEAR2021" localSheetId="11">[101]Coal!$B$583:$J$583</definedName>
    <definedName name="CYEAR2021">[102]Coal!$B$583:$J$583</definedName>
    <definedName name="CYEAR2022" localSheetId="6">[101]Coal!$K$583:$V$583</definedName>
    <definedName name="CYEAR2022" localSheetId="0">[102]Coal!$K$583:$V$583</definedName>
    <definedName name="CYEAR2022" localSheetId="1">[102]Coal!$K$583:$V$583</definedName>
    <definedName name="CYEAR2022" localSheetId="11">[101]Coal!$K$583:$V$583</definedName>
    <definedName name="CYEAR2022">[102]Coal!$K$583:$V$583</definedName>
    <definedName name="CYEAR2023" localSheetId="6">[101]Coal!$W$583:$AH$583</definedName>
    <definedName name="CYEAR2023" localSheetId="0">[102]Coal!$W$583:$AH$583</definedName>
    <definedName name="CYEAR2023" localSheetId="1">[102]Coal!$W$583:$AH$583</definedName>
    <definedName name="CYEAR2023" localSheetId="11">[101]Coal!$W$583:$AH$583</definedName>
    <definedName name="CYEAR2023">[102]Coal!$W$583:$AH$583</definedName>
    <definedName name="CYEAR2024" localSheetId="6">[101]Coal!$AI$583:$AT$583</definedName>
    <definedName name="CYEAR2024" localSheetId="0">[102]Coal!$AI$583:$AT$583</definedName>
    <definedName name="CYEAR2024" localSheetId="1">[102]Coal!$AI$583:$AT$583</definedName>
    <definedName name="CYEAR2024" localSheetId="11">[101]Coal!$AI$583:$AT$583</definedName>
    <definedName name="CYEAR2024">[102]Coal!$AI$583:$AT$583</definedName>
    <definedName name="CYEAR2025" localSheetId="6">[101]Coal!$AU$583:$AX$583</definedName>
    <definedName name="CYEAR2025" localSheetId="0">[102]Coal!$AU$583:$AX$583</definedName>
    <definedName name="CYEAR2025" localSheetId="1">[102]Coal!$AU$583:$AX$583</definedName>
    <definedName name="CYEAR2025" localSheetId="11">[101]Coal!$AU$583:$AX$583</definedName>
    <definedName name="CYEAR2025">[102]Coal!$AU$583:$AX$583</definedName>
    <definedName name="d" localSheetId="6" hidden="1">'[103]Fax a enviar'!#REF!</definedName>
    <definedName name="d" localSheetId="0" hidden="1">#REF!</definedName>
    <definedName name="d" localSheetId="1" hidden="1">#REF!</definedName>
    <definedName name="d" localSheetId="3" hidden="1">'[103]Fax a enviar'!#REF!</definedName>
    <definedName name="d" localSheetId="9" hidden="1">'[103]Fax a enviar'!#REF!</definedName>
    <definedName name="d" hidden="1">'[103]Fax a enviar'!#REF!</definedName>
    <definedName name="D_ALTBCA_GDP" localSheetId="6">#REF!</definedName>
    <definedName name="D_ALTBCA_GDP" localSheetId="0">#REF!</definedName>
    <definedName name="D_ALTBCA_GDP" localSheetId="1">#REF!</definedName>
    <definedName name="D_ALTBCA_GDP" localSheetId="3">#REF!</definedName>
    <definedName name="D_ALTBCA_GDP" localSheetId="9">#REF!</definedName>
    <definedName name="D_ALTBCA_GDP">#REF!</definedName>
    <definedName name="D_ALTNGDP_R" localSheetId="6">#REF!</definedName>
    <definedName name="D_ALTNGDP_R" localSheetId="0">#REF!</definedName>
    <definedName name="D_ALTNGDP_R" localSheetId="1">#REF!</definedName>
    <definedName name="D_ALTNGDP_R" localSheetId="3">#REF!</definedName>
    <definedName name="D_ALTNGDP_R" localSheetId="9">#REF!</definedName>
    <definedName name="D_ALTNGDP_R">#REF!</definedName>
    <definedName name="D_ALTNGDP_RG" localSheetId="6">#REF!</definedName>
    <definedName name="D_ALTNGDP_RG" localSheetId="0">#REF!</definedName>
    <definedName name="D_ALTNGDP_RG" localSheetId="1">#REF!</definedName>
    <definedName name="D_ALTNGDP_RG" localSheetId="3">#REF!</definedName>
    <definedName name="D_ALTNGDP_RG" localSheetId="9">#REF!</definedName>
    <definedName name="D_ALTNGDP_RG">#REF!</definedName>
    <definedName name="D_ALTPCPI" localSheetId="6">#REF!</definedName>
    <definedName name="D_ALTPCPI" localSheetId="1">#REF!</definedName>
    <definedName name="D_ALTPCPI">#REF!</definedName>
    <definedName name="D_ALTPCPIG" localSheetId="6">#REF!</definedName>
    <definedName name="D_ALTPCPIG" localSheetId="1">#REF!</definedName>
    <definedName name="D_ALTPCPIG">#REF!</definedName>
    <definedName name="D_B" localSheetId="6">#REF!</definedName>
    <definedName name="D_B" localSheetId="0">#REF!</definedName>
    <definedName name="D_B" localSheetId="1">#REF!</definedName>
    <definedName name="D_B">#REF!</definedName>
    <definedName name="D_BCA_GDP" localSheetId="6">#REF!</definedName>
    <definedName name="D_BCA_GDP" localSheetId="1">#REF!</definedName>
    <definedName name="D_BCA_GDP">#REF!</definedName>
    <definedName name="D_BFD" localSheetId="6">#REF!</definedName>
    <definedName name="D_BFD" localSheetId="1">#REF!</definedName>
    <definedName name="D_BFD">#REF!</definedName>
    <definedName name="D_BFL" localSheetId="6">#REF!</definedName>
    <definedName name="D_BFL" localSheetId="1">#REF!</definedName>
    <definedName name="D_BFL">#REF!</definedName>
    <definedName name="D_BFL_D" localSheetId="6">#REF!</definedName>
    <definedName name="D_BFL_D" localSheetId="1">#REF!</definedName>
    <definedName name="D_BFL_D">#REF!</definedName>
    <definedName name="D_BFL_S" localSheetId="6">#REF!</definedName>
    <definedName name="D_BFL_S" localSheetId="1">#REF!</definedName>
    <definedName name="D_BFL_S">#REF!</definedName>
    <definedName name="D_BFLG" localSheetId="6">#REF!</definedName>
    <definedName name="D_BFLG" localSheetId="1">#REF!</definedName>
    <definedName name="D_BFLG">#REF!</definedName>
    <definedName name="D_BFOP" localSheetId="6">#REF!</definedName>
    <definedName name="D_BFOP" localSheetId="1">#REF!</definedName>
    <definedName name="D_BFOP">#REF!</definedName>
    <definedName name="D_BFPP" localSheetId="6">#REF!</definedName>
    <definedName name="D_BFPP" localSheetId="1">#REF!</definedName>
    <definedName name="D_BFPP">#REF!</definedName>
    <definedName name="D_BFRA1" localSheetId="6">#REF!</definedName>
    <definedName name="D_BFRA1" localSheetId="1">#REF!</definedName>
    <definedName name="D_BFRA1">#REF!</definedName>
    <definedName name="D_BFX" localSheetId="6">#REF!</definedName>
    <definedName name="D_BFX" localSheetId="1">#REF!</definedName>
    <definedName name="D_BFX">#REF!</definedName>
    <definedName name="D_BFXG" localSheetId="6">#REF!</definedName>
    <definedName name="D_BFXG" localSheetId="1">#REF!</definedName>
    <definedName name="D_BFXG">#REF!</definedName>
    <definedName name="D_BFXP" localSheetId="6">#REF!</definedName>
    <definedName name="D_BFXP" localSheetId="1">#REF!</definedName>
    <definedName name="D_BFXP">#REF!</definedName>
    <definedName name="D_BRASS" localSheetId="6">#REF!</definedName>
    <definedName name="D_BRASS" localSheetId="1">#REF!</definedName>
    <definedName name="D_BRASS">#REF!</definedName>
    <definedName name="D_CalcNGS" localSheetId="6">#REF!</definedName>
    <definedName name="D_CalcNGS" localSheetId="1">#REF!</definedName>
    <definedName name="D_CalcNGS">#REF!</definedName>
    <definedName name="D_CalcNMG_R" localSheetId="6">#REF!</definedName>
    <definedName name="D_CalcNMG_R" localSheetId="1">#REF!</definedName>
    <definedName name="D_CalcNMG_R">#REF!</definedName>
    <definedName name="D_CalcNXG_R" localSheetId="6">#REF!</definedName>
    <definedName name="D_CalcNXG_R" localSheetId="1">#REF!</definedName>
    <definedName name="D_CalcNXG_R">#REF!</definedName>
    <definedName name="D_D" localSheetId="6">#REF!</definedName>
    <definedName name="D_D" localSheetId="1">#REF!</definedName>
    <definedName name="D_D">#REF!</definedName>
    <definedName name="D_D_B" localSheetId="6">#REF!</definedName>
    <definedName name="D_D_B" localSheetId="1">#REF!</definedName>
    <definedName name="D_D_B">#REF!</definedName>
    <definedName name="D_D_Bdiff" localSheetId="6">#REF!</definedName>
    <definedName name="D_D_Bdiff" localSheetId="1">#REF!</definedName>
    <definedName name="D_D_Bdiff">#REF!</definedName>
    <definedName name="D_D_Bdiff1" localSheetId="6">#REF!</definedName>
    <definedName name="D_D_Bdiff1" localSheetId="1">#REF!</definedName>
    <definedName name="D_D_Bdiff1">#REF!</definedName>
    <definedName name="D_D_G" localSheetId="6">#REF!</definedName>
    <definedName name="D_D_G" localSheetId="1">#REF!</definedName>
    <definedName name="D_D_G">#REF!</definedName>
    <definedName name="D_D_Gdiff" localSheetId="6">#REF!</definedName>
    <definedName name="D_D_Gdiff" localSheetId="1">#REF!</definedName>
    <definedName name="D_D_Gdiff">#REF!</definedName>
    <definedName name="D_D_Gdiff1" localSheetId="6">#REF!</definedName>
    <definedName name="D_D_Gdiff1" localSheetId="1">#REF!</definedName>
    <definedName name="D_D_Gdiff1">#REF!</definedName>
    <definedName name="D_D_S" localSheetId="6">#REF!</definedName>
    <definedName name="D_D_S" localSheetId="1">#REF!</definedName>
    <definedName name="D_D_S">#REF!</definedName>
    <definedName name="D_D_Sdiff" localSheetId="6">#REF!</definedName>
    <definedName name="D_D_Sdiff" localSheetId="1">#REF!</definedName>
    <definedName name="D_D_Sdiff">#REF!</definedName>
    <definedName name="D_D_Sdiff1" localSheetId="6">#REF!</definedName>
    <definedName name="D_D_Sdiff1" localSheetId="1">#REF!</definedName>
    <definedName name="D_D_Sdiff1">#REF!</definedName>
    <definedName name="D_DA" localSheetId="6">#REF!</definedName>
    <definedName name="D_DA" localSheetId="1">#REF!</definedName>
    <definedName name="D_DA">#REF!</definedName>
    <definedName name="D_DAdiff" localSheetId="6">#REF!</definedName>
    <definedName name="D_DAdiff" localSheetId="1">#REF!</definedName>
    <definedName name="D_DAdiff">#REF!</definedName>
    <definedName name="D_DAdiff1" localSheetId="6">#REF!</definedName>
    <definedName name="D_DAdiff1" localSheetId="1">#REF!</definedName>
    <definedName name="D_DAdiff1">#REF!</definedName>
    <definedName name="D_Ddiff" localSheetId="6">#REF!</definedName>
    <definedName name="D_Ddiff" localSheetId="1">#REF!</definedName>
    <definedName name="D_Ddiff">#REF!</definedName>
    <definedName name="D_Ddiff1" localSheetId="6">#REF!</definedName>
    <definedName name="D_Ddiff1" localSheetId="1">#REF!</definedName>
    <definedName name="D_Ddiff1">#REF!</definedName>
    <definedName name="D_DSdiff" localSheetId="6">#REF!</definedName>
    <definedName name="D_DSdiff" localSheetId="1">#REF!</definedName>
    <definedName name="D_DSdiff">#REF!</definedName>
    <definedName name="D_DSdiff1" localSheetId="6">#REF!</definedName>
    <definedName name="D_DSdiff1" localSheetId="1">#REF!</definedName>
    <definedName name="D_DSdiff1">#REF!</definedName>
    <definedName name="D_EDNA" localSheetId="6">#REF!</definedName>
    <definedName name="D_EDNA" localSheetId="1">#REF!</definedName>
    <definedName name="D_EDNA">#REF!</definedName>
    <definedName name="D_EDNA_B" localSheetId="6">[104]DA!#REF!</definedName>
    <definedName name="D_EDNA_B">[104]DA!#REF!</definedName>
    <definedName name="D_EDNA_D" localSheetId="6">[104]DA!#REF!</definedName>
    <definedName name="D_EDNA_D">[104]DA!#REF!</definedName>
    <definedName name="D_EDNA_T">[104]DA!#REF!</definedName>
    <definedName name="D_EDNE">[104]DA!#REF!</definedName>
    <definedName name="D_ENDA" localSheetId="6">#REF!</definedName>
    <definedName name="D_ENDA" localSheetId="0">#REF!</definedName>
    <definedName name="D_ENDA" localSheetId="1">#REF!</definedName>
    <definedName name="D_ENDA" localSheetId="3">#REF!</definedName>
    <definedName name="D_ENDA" localSheetId="9">#REF!</definedName>
    <definedName name="D_ENDA">#REF!</definedName>
    <definedName name="D_G" localSheetId="6">#REF!</definedName>
    <definedName name="D_G" localSheetId="0">#REF!</definedName>
    <definedName name="D_G" localSheetId="1">#REF!</definedName>
    <definedName name="D_G" localSheetId="3">#REF!</definedName>
    <definedName name="D_G" localSheetId="9">#REF!</definedName>
    <definedName name="D_G">#REF!</definedName>
    <definedName name="D_GCB" localSheetId="6">#REF!</definedName>
    <definedName name="D_GCB" localSheetId="1">#REF!</definedName>
    <definedName name="D_GCB" localSheetId="3">#REF!</definedName>
    <definedName name="D_GCB" localSheetId="9">#REF!</definedName>
    <definedName name="D_GCB">#REF!</definedName>
    <definedName name="D_GGB" localSheetId="6">#REF!</definedName>
    <definedName name="D_GGB" localSheetId="1">#REF!</definedName>
    <definedName name="D_GGB">#REF!</definedName>
    <definedName name="D_Ind" localSheetId="6">#REF!</definedName>
    <definedName name="D_Ind" localSheetId="0">#REF!</definedName>
    <definedName name="D_Ind" localSheetId="1">#REF!</definedName>
    <definedName name="D_Ind">#REF!</definedName>
    <definedName name="D_L" localSheetId="6">#REF!</definedName>
    <definedName name="D_L" localSheetId="1">#REF!</definedName>
    <definedName name="D_L">#REF!</definedName>
    <definedName name="D_MCV" localSheetId="6">#REF!</definedName>
    <definedName name="D_MCV" localSheetId="1">#REF!</definedName>
    <definedName name="D_MCV">#REF!</definedName>
    <definedName name="D_MCV_B" localSheetId="6">#REF!</definedName>
    <definedName name="D_MCV_B" localSheetId="1">#REF!</definedName>
    <definedName name="D_MCV_B">#REF!</definedName>
    <definedName name="D_MCV_D" localSheetId="6">#REF!</definedName>
    <definedName name="D_MCV_D" localSheetId="1">#REF!</definedName>
    <definedName name="D_MCV_D">#REF!</definedName>
    <definedName name="D_MCV_N" localSheetId="6">#REF!</definedName>
    <definedName name="D_MCV_N" localSheetId="1">#REF!</definedName>
    <definedName name="D_MCV_N">#REF!</definedName>
    <definedName name="D_MCV_T" localSheetId="6">#REF!</definedName>
    <definedName name="D_MCV_T" localSheetId="1">#REF!</definedName>
    <definedName name="D_MCV_T">#REF!</definedName>
    <definedName name="D_NGDP" localSheetId="6">#REF!</definedName>
    <definedName name="D_NGDP" localSheetId="1">#REF!</definedName>
    <definedName name="D_NGDP">#REF!</definedName>
    <definedName name="D_NGDP_D" localSheetId="6">#REF!</definedName>
    <definedName name="D_NGDP_D" localSheetId="1">#REF!</definedName>
    <definedName name="D_NGDP_D">#REF!</definedName>
    <definedName name="D_NGDP_DAQ" localSheetId="6">#REF!</definedName>
    <definedName name="D_NGDP_DAQ" localSheetId="1">#REF!</definedName>
    <definedName name="D_NGDP_DAQ">#REF!</definedName>
    <definedName name="D_NGDP_DQ" localSheetId="6">#REF!</definedName>
    <definedName name="D_NGDP_DQ" localSheetId="1">#REF!</definedName>
    <definedName name="D_NGDP_DQ">#REF!</definedName>
    <definedName name="D_NGDP_RG" localSheetId="6">#REF!</definedName>
    <definedName name="D_NGDP_RG" localSheetId="1">#REF!</definedName>
    <definedName name="D_NGDP_RG">#REF!</definedName>
    <definedName name="D_NGDP_RGAQ" localSheetId="6">#REF!</definedName>
    <definedName name="D_NGDP_RGAQ" localSheetId="1">#REF!</definedName>
    <definedName name="D_NGDP_RGAQ">#REF!</definedName>
    <definedName name="D_NGDP_RGQ" localSheetId="6">#REF!</definedName>
    <definedName name="D_NGDP_RGQ" localSheetId="1">#REF!</definedName>
    <definedName name="D_NGDP_RGQ">#REF!</definedName>
    <definedName name="D_NGDPD" localSheetId="6">#REF!</definedName>
    <definedName name="D_NGDPD" localSheetId="1">#REF!</definedName>
    <definedName name="D_NGDPD">#REF!</definedName>
    <definedName name="D_NGDPDPC" localSheetId="6">#REF!</definedName>
    <definedName name="D_NGDPDPC" localSheetId="1">#REF!</definedName>
    <definedName name="D_NGDPDPC">#REF!</definedName>
    <definedName name="D_NGS" localSheetId="6">#REF!</definedName>
    <definedName name="D_NGS" localSheetId="1">#REF!</definedName>
    <definedName name="D_NGS">#REF!</definedName>
    <definedName name="D_NMG_R" localSheetId="6">#REF!</definedName>
    <definedName name="D_NMG_R" localSheetId="1">#REF!</definedName>
    <definedName name="D_NMG_R">#REF!</definedName>
    <definedName name="D_NSDGDP" localSheetId="6">#REF!</definedName>
    <definedName name="D_NSDGDP" localSheetId="1">#REF!</definedName>
    <definedName name="D_NSDGDP">#REF!</definedName>
    <definedName name="D_NSDGDP_R" localSheetId="6">#REF!</definedName>
    <definedName name="D_NSDGDP_R" localSheetId="1">#REF!</definedName>
    <definedName name="D_NSDGDP_R">#REF!</definedName>
    <definedName name="D_NTDD_RG" localSheetId="6">#REF!</definedName>
    <definedName name="D_NTDD_RG" localSheetId="1">#REF!</definedName>
    <definedName name="D_NTDD_RG">#REF!</definedName>
    <definedName name="D_NTDD_RGAQ" localSheetId="6">#REF!</definedName>
    <definedName name="D_NTDD_RGAQ" localSheetId="1">#REF!</definedName>
    <definedName name="D_NTDD_RGAQ">#REF!</definedName>
    <definedName name="D_NTDD_RGQ" localSheetId="6">#REF!</definedName>
    <definedName name="D_NTDD_RGQ" localSheetId="1">#REF!</definedName>
    <definedName name="D_NTDD_RGQ">#REF!</definedName>
    <definedName name="D_NXG_R" localSheetId="6">#REF!</definedName>
    <definedName name="D_NXG_R" localSheetId="1">#REF!</definedName>
    <definedName name="D_NXG_R">#REF!</definedName>
    <definedName name="D_O" localSheetId="6">#REF!</definedName>
    <definedName name="D_O" localSheetId="1">#REF!</definedName>
    <definedName name="D_O">#REF!</definedName>
    <definedName name="D_OTB" localSheetId="6">#REF!</definedName>
    <definedName name="D_OTB" localSheetId="1">#REF!</definedName>
    <definedName name="D_OTB">#REF!</definedName>
    <definedName name="D_P" localSheetId="6">#REF!</definedName>
    <definedName name="D_P" localSheetId="1">#REF!</definedName>
    <definedName name="D_P">#REF!</definedName>
    <definedName name="D_PCPI" localSheetId="6">#REF!</definedName>
    <definedName name="D_PCPI" localSheetId="1">#REF!</definedName>
    <definedName name="D_PCPI">#REF!</definedName>
    <definedName name="D_PCPIAQ" localSheetId="6">#REF!</definedName>
    <definedName name="D_PCPIAQ" localSheetId="1">#REF!</definedName>
    <definedName name="D_PCPIAQ">#REF!</definedName>
    <definedName name="D_PCPIG" localSheetId="6">#REF!</definedName>
    <definedName name="D_PCPIG" localSheetId="1">#REF!</definedName>
    <definedName name="D_PCPIG">#REF!</definedName>
    <definedName name="D_PCPIGAQ" localSheetId="6">#REF!</definedName>
    <definedName name="D_PCPIGAQ" localSheetId="1">#REF!</definedName>
    <definedName name="D_PCPIGAQ">#REF!</definedName>
    <definedName name="D_PCPIGQ" localSheetId="6">#REF!</definedName>
    <definedName name="D_PCPIGQ" localSheetId="1">#REF!</definedName>
    <definedName name="D_PCPIGQ">#REF!</definedName>
    <definedName name="D_PCPIQ" localSheetId="6">#REF!</definedName>
    <definedName name="D_PCPIQ" localSheetId="1">#REF!</definedName>
    <definedName name="D_PCPIQ">#REF!</definedName>
    <definedName name="D_PPPPC" localSheetId="6">#REF!</definedName>
    <definedName name="D_PPPPC" localSheetId="1">#REF!</definedName>
    <definedName name="D_PPPPC">#REF!</definedName>
    <definedName name="D_PPPWGT" localSheetId="6">#REF!</definedName>
    <definedName name="D_PPPWGT" localSheetId="1">#REF!</definedName>
    <definedName name="D_PPPWGT">#REF!</definedName>
    <definedName name="D_S" localSheetId="6">#REF!</definedName>
    <definedName name="D_S" localSheetId="1">#REF!</definedName>
    <definedName name="D_S">#REF!</definedName>
    <definedName name="D_SRM" localSheetId="6">#REF!</definedName>
    <definedName name="D_SRM" localSheetId="1">#REF!</definedName>
    <definedName name="D_SRM">#REF!</definedName>
    <definedName name="D_SY" localSheetId="6">#REF!</definedName>
    <definedName name="D_SY" localSheetId="1">#REF!</definedName>
    <definedName name="D_SY">#REF!</definedName>
    <definedName name="D_WPCP33_D" localSheetId="6">#REF!</definedName>
    <definedName name="D_WPCP33_D" localSheetId="1">#REF!</definedName>
    <definedName name="D_WPCP33_D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6">#REF!</definedName>
    <definedName name="da" localSheetId="1">#REF!</definedName>
    <definedName name="da">#REF!</definedName>
    <definedName name="DABA" localSheetId="6">#REF!</definedName>
    <definedName name="DABA" localSheetId="1">#REF!</definedName>
    <definedName name="DABA">#REF!</definedName>
    <definedName name="DABI" localSheetId="6">#REF!</definedName>
    <definedName name="DABI" localSheetId="1">#REF!</definedName>
    <definedName name="DABI">#REF!</definedName>
    <definedName name="DABproj">#N/A</definedName>
    <definedName name="DAGproj">#N/A</definedName>
    <definedName name="Daily_Depreciation">'[76]Inter-Bank'!$E$5</definedName>
    <definedName name="DAMU" localSheetId="6">#REF!</definedName>
    <definedName name="DAMU" localSheetId="0">#REF!</definedName>
    <definedName name="DAMU" localSheetId="1">#REF!</definedName>
    <definedName name="DAMU" localSheetId="3">#REF!</definedName>
    <definedName name="DAMU" localSheetId="9">#REF!</definedName>
    <definedName name="DAMU">#REF!</definedName>
    <definedName name="DAperc" localSheetId="6">#REF!</definedName>
    <definedName name="DAperc" localSheetId="0">#REF!</definedName>
    <definedName name="DAperc" localSheetId="1">#REF!</definedName>
    <definedName name="DAperc" localSheetId="3">#REF!</definedName>
    <definedName name="DAperc" localSheetId="9">#REF!</definedName>
    <definedName name="DAperc">#REF!</definedName>
    <definedName name="DAproj">#N/A</definedName>
    <definedName name="DASD">#N/A</definedName>
    <definedName name="DASDB">#N/A</definedName>
    <definedName name="DASDG">#N/A</definedName>
    <definedName name="data" localSheetId="6">#REF!</definedName>
    <definedName name="data" localSheetId="0">#REF!</definedName>
    <definedName name="data" localSheetId="1">#REF!</definedName>
    <definedName name="data" localSheetId="3">#REF!</definedName>
    <definedName name="data" localSheetId="9">#REF!</definedName>
    <definedName name="data">#REF!</definedName>
    <definedName name="data1" localSheetId="6">#REF!</definedName>
    <definedName name="data1" localSheetId="0">#REF!</definedName>
    <definedName name="data1" localSheetId="1">#REF!</definedName>
    <definedName name="data1" localSheetId="3">#REF!</definedName>
    <definedName name="data1" localSheetId="9">#REF!</definedName>
    <definedName name="data1">#REF!</definedName>
    <definedName name="Data2" localSheetId="6">#REF!</definedName>
    <definedName name="Data2" localSheetId="0">#REF!</definedName>
    <definedName name="Data2" localSheetId="1">#REF!</definedName>
    <definedName name="Data2" localSheetId="3">#REF!</definedName>
    <definedName name="Data2" localSheetId="9">#REF!</definedName>
    <definedName name="Data2">#REF!</definedName>
    <definedName name="Database_MI" localSheetId="6">#REF!</definedName>
    <definedName name="Database_MI" localSheetId="1">#REF!</definedName>
    <definedName name="Database_MI">#REF!</definedName>
    <definedName name="dataSeguimiento" localSheetId="6">#REF!</definedName>
    <definedName name="dataSeguimiento" localSheetId="1">#REF!</definedName>
    <definedName name="dataSeguimiento">#REF!</definedName>
    <definedName name="Dataset" localSheetId="6">#REF!</definedName>
    <definedName name="Dataset" localSheetId="0">#REF!</definedName>
    <definedName name="Dataset" localSheetId="1">#REF!</definedName>
    <definedName name="Dataset">#REF!</definedName>
    <definedName name="datatbl" localSheetId="6">#REF!</definedName>
    <definedName name="datatbl" localSheetId="1">#REF!</definedName>
    <definedName name="datatbl">#REF!</definedName>
    <definedName name="date" localSheetId="0">#REF!</definedName>
    <definedName name="date" localSheetId="1">#REF!</definedName>
    <definedName name="date">[105]Tablas!$IV$1:$IV$2</definedName>
    <definedName name="dates">'[50]shared data'!$S$8:$S$155</definedName>
    <definedName name="DATES_A">'[50]shared data'!$D$2:$AC$2</definedName>
    <definedName name="dates_w" localSheetId="6">#REF!</definedName>
    <definedName name="dates_w" localSheetId="0">#REF!</definedName>
    <definedName name="dates_w" localSheetId="1">#REF!</definedName>
    <definedName name="dates_w" localSheetId="3">#REF!</definedName>
    <definedName name="dates_w" localSheetId="9">#REF!</definedName>
    <definedName name="dates_w">#REF!</definedName>
    <definedName name="Dates1" localSheetId="6">#REF!</definedName>
    <definedName name="Dates1" localSheetId="0">#REF!</definedName>
    <definedName name="Dates1" localSheetId="1">#REF!</definedName>
    <definedName name="Dates1" localSheetId="3">#REF!</definedName>
    <definedName name="Dates1" localSheetId="9">#REF!</definedName>
    <definedName name="Dates1">#REF!</definedName>
    <definedName name="datesaa" localSheetId="6">#REF!</definedName>
    <definedName name="datesaa" localSheetId="1">#REF!</definedName>
    <definedName name="datesaa" localSheetId="3">#REF!</definedName>
    <definedName name="datesaa" localSheetId="9">#REF!</definedName>
    <definedName name="datesaa">#REF!</definedName>
    <definedName name="datess" localSheetId="6">#REF!</definedName>
    <definedName name="datess" localSheetId="1">#REF!</definedName>
    <definedName name="datess">#REF!</definedName>
    <definedName name="DB" localSheetId="6">#REF!</definedName>
    <definedName name="DB" localSheetId="0">#REF!</definedName>
    <definedName name="DB" localSheetId="1">#REF!</definedName>
    <definedName name="DB">#REF!</definedName>
    <definedName name="DBA" localSheetId="6">#REF!</definedName>
    <definedName name="DBA" localSheetId="1">#REF!</definedName>
    <definedName name="DBA">#REF!</definedName>
    <definedName name="DBI" localSheetId="6">#REF!</definedName>
    <definedName name="DBI" localSheetId="1">#REF!</definedName>
    <definedName name="DBI">#REF!</definedName>
    <definedName name="dbo" localSheetId="6">#REF!</definedName>
    <definedName name="dbo" localSheetId="0">#REF!</definedName>
    <definedName name="dbo" localSheetId="1">#REF!</definedName>
    <definedName name="dbo">#REF!</definedName>
    <definedName name="DBproj">#N/A</definedName>
    <definedName name="dcc" localSheetId="6">#REF!</definedName>
    <definedName name="dcc" localSheetId="0">#REF!</definedName>
    <definedName name="dcc" localSheetId="1">#REF!</definedName>
    <definedName name="dcc" localSheetId="3">#REF!</definedName>
    <definedName name="dcc" localSheetId="9">#REF!</definedName>
    <definedName name="dcc">#REF!</definedName>
    <definedName name="dcc98j" localSheetId="6">[23]Programa!#REF!</definedName>
    <definedName name="dcc98j" localSheetId="0">[24]Programa!#REF!</definedName>
    <definedName name="dcc98j" localSheetId="1">[24]Programa!#REF!</definedName>
    <definedName name="dcc98j" localSheetId="9">[23]Programa!#REF!</definedName>
    <definedName name="dcc98j" localSheetId="11">[23]Programa!#REF!</definedName>
    <definedName name="dcc98j">[24]Programa!#REF!</definedName>
    <definedName name="dcc98s" localSheetId="6">#REF!</definedName>
    <definedName name="dcc98s" localSheetId="0">#REF!</definedName>
    <definedName name="dcc98s" localSheetId="1">#REF!</definedName>
    <definedName name="dcc98s" localSheetId="3">#REF!</definedName>
    <definedName name="dcc98s" localSheetId="9">#REF!</definedName>
    <definedName name="dcc98s">#REF!</definedName>
    <definedName name="dd" localSheetId="7" hidden="1">{"Riqfin97",#N/A,FALSE,"Tran";"Riqfinpro",#N/A,FALSE,"Tran"}</definedName>
    <definedName name="dd" localSheetId="8" hidden="1">{"Riqfin97",#N/A,FALSE,"Tran";"Riqfinpro",#N/A,FALSE,"Tran"}</definedName>
    <definedName name="dd" localSheetId="6" hidden="1">{"Riqfin97",#N/A,FALSE,"Tran";"Riqfinpro",#N/A,FALSE,"Tran"}</definedName>
    <definedName name="dd" localSheetId="0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9" hidden="1">{"Riqfin97",#N/A,FALSE,"Tran";"Riqfinpro",#N/A,FALSE,"Tran"}</definedName>
    <definedName name="dd" localSheetId="11" hidden="1">{"Riqfin97",#N/A,FALSE,"Tran";"Riqfinpro",#N/A,FALSE,"Tran"}</definedName>
    <definedName name="dd" hidden="1">{"Riqfin97",#N/A,FALSE,"Tran";"Riqfinpro",#N/A,FALSE,"Tran"}</definedName>
    <definedName name="DD__Charts_area" localSheetId="6">#REF!</definedName>
    <definedName name="DD__Charts_area" localSheetId="0">#REF!</definedName>
    <definedName name="DD__Charts_area" localSheetId="1">#REF!</definedName>
    <definedName name="DD__Charts_area" localSheetId="3">#REF!</definedName>
    <definedName name="DD__Charts_area" localSheetId="9">#REF!</definedName>
    <definedName name="DD__Charts_area">#REF!</definedName>
    <definedName name="DD__GDI" localSheetId="6">#REF!</definedName>
    <definedName name="DD__GDI" localSheetId="1">#REF!</definedName>
    <definedName name="DD__GDI" localSheetId="3">#REF!</definedName>
    <definedName name="DD__GDI" localSheetId="9">#REF!</definedName>
    <definedName name="DD__GDI">#REF!</definedName>
    <definedName name="DD__GDP_real_by_sector_of_origin" localSheetId="6">#REF!</definedName>
    <definedName name="DD__GDP_real_by_sector_of_origin" localSheetId="1">#REF!</definedName>
    <definedName name="DD__GDP_real_by_sector_of_origin" localSheetId="3">#REF!</definedName>
    <definedName name="DD__GDP_real_by_sector_of_origin" localSheetId="9">#REF!</definedName>
    <definedName name="DD__GDP_real_by_sector_of_origin">#REF!</definedName>
    <definedName name="DD__Labor_Productivity" localSheetId="6">#REF!</definedName>
    <definedName name="DD__Labor_Productivity" localSheetId="1">#REF!</definedName>
    <definedName name="DD__Labor_Productivity">#REF!</definedName>
    <definedName name="DD__National_Accounts_at_1958_prices_" localSheetId="6">#REF!</definedName>
    <definedName name="DD__National_Accounts_at_1958_prices_" localSheetId="1">#REF!</definedName>
    <definedName name="DD__National_Accounts_at_1958_prices_">#REF!</definedName>
    <definedName name="DD__National_Accounts_at_Current_Prices" localSheetId="6">#REF!</definedName>
    <definedName name="DD__National_Accounts_at_Current_Prices" localSheetId="1">#REF!</definedName>
    <definedName name="DD__National_Accounts_at_Current_Prices">#REF!</definedName>
    <definedName name="DD__National_Accounts_Deflators" localSheetId="6">#REF!</definedName>
    <definedName name="DD__National_Accounts_Deflators" localSheetId="1">#REF!</definedName>
    <definedName name="DD__National_Accounts_Deflators">#REF!</definedName>
    <definedName name="DD__Prices_CPI_all_items" localSheetId="6">#REF!</definedName>
    <definedName name="DD__Prices_CPI_all_items" localSheetId="1">#REF!</definedName>
    <definedName name="DD__Prices_CPI_all_items">#REF!</definedName>
    <definedName name="DD__Prices_CPI_by_components" localSheetId="6">#REF!</definedName>
    <definedName name="DD__Prices_CPI_by_components" localSheetId="1">#REF!</definedName>
    <definedName name="DD__Prices_CPI_by_components">#REF!</definedName>
    <definedName name="DD__Prices_Wage_Indicators" localSheetId="6">#REF!</definedName>
    <definedName name="DD__Prices_Wage_Indicators" localSheetId="1">#REF!</definedName>
    <definedName name="DD__Prices_Wage_Indicators">#REF!</definedName>
    <definedName name="DD__Selected_Agricultural_Sector_Statistics" localSheetId="6">#REF!</definedName>
    <definedName name="DD__Selected_Agricultural_Sector_Statistics" localSheetId="1">#REF!</definedName>
    <definedName name="DD__Selected_Agricultural_Sector_Statistics">#REF!</definedName>
    <definedName name="DD__Selected_Agricultural_Sector_Statistics__concluded" localSheetId="6">#REF!</definedName>
    <definedName name="DD__Selected_Agricultural_Sector_Statistics__concluded" localSheetId="1">#REF!</definedName>
    <definedName name="DD__Selected_Agricultural_Sector_Statistics__concluded">#REF!</definedName>
    <definedName name="DD_Index_of_employment" localSheetId="6">#REF!</definedName>
    <definedName name="DD_Index_of_employment" localSheetId="1">#REF!</definedName>
    <definedName name="DD_Index_of_employment">#REF!</definedName>
    <definedName name="DD_Indicators_of_emp_wages_ulc" localSheetId="6">#REF!</definedName>
    <definedName name="DD_Indicators_of_emp_wages_ulc" localSheetId="1">#REF!</definedName>
    <definedName name="DD_Indicators_of_emp_wages_ulc">#REF!</definedName>
    <definedName name="DD_Labor_Productivity" localSheetId="6">#REF!</definedName>
    <definedName name="DD_Labor_Productivity" localSheetId="1">#REF!</definedName>
    <definedName name="DD_Labor_Productivity">#REF!</definedName>
    <definedName name="DDD" localSheetId="6">#REF!</definedName>
    <definedName name="DDD" localSheetId="0">#REF!</definedName>
    <definedName name="DDD" localSheetId="1">#REF!</definedName>
    <definedName name="DDD">#REF!</definedName>
    <definedName name="dddd" localSheetId="7" hidden="1">{"Minpmon",#N/A,FALSE,"Monthinput"}</definedName>
    <definedName name="dddd" localSheetId="8" hidden="1">{"Minpmon",#N/A,FALSE,"Monthinput"}</definedName>
    <definedName name="dddd" localSheetId="6" hidden="1">{"Minpmon",#N/A,FALSE,"Monthinput"}</definedName>
    <definedName name="dddd" localSheetId="0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9" hidden="1">{"Minpmon",#N/A,FALSE,"Monthinput"}</definedName>
    <definedName name="dddd" localSheetId="11" hidden="1">{"Minpmon",#N/A,FALSE,"Monthinput"}</definedName>
    <definedName name="dddd" hidden="1">{"Minpmon",#N/A,FALSE,"Monthinput"}</definedName>
    <definedName name="dddddd" localSheetId="7" hidden="1">{"Tab1",#N/A,FALSE,"P";"Tab2",#N/A,FALSE,"P"}</definedName>
    <definedName name="dddddd" localSheetId="8" hidden="1">{"Tab1",#N/A,FALSE,"P";"Tab2",#N/A,FALSE,"P"}</definedName>
    <definedName name="dddddd" localSheetId="6" hidden="1">{"Tab1",#N/A,FALSE,"P";"Tab2",#N/A,FALSE,"P"}</definedName>
    <definedName name="dddddd" localSheetId="0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9" hidden="1">{"Tab1",#N/A,FALSE,"P";"Tab2",#N/A,FALSE,"P"}</definedName>
    <definedName name="dddddd" localSheetId="11" hidden="1">{"Tab1",#N/A,FALSE,"P";"Tab2",#N/A,FALSE,"P"}</definedName>
    <definedName name="dddddd" hidden="1">{"Tab1",#N/A,FALSE,"P";"Tab2",#N/A,FALSE,"P"}</definedName>
    <definedName name="ddgdg" localSheetId="6" hidden="1">#REF!</definedName>
    <definedName name="ddgdg" localSheetId="0" hidden="1">#REF!</definedName>
    <definedName name="ddgdg" localSheetId="1" hidden="1">#REF!</definedName>
    <definedName name="ddgdg" localSheetId="3" hidden="1">#REF!</definedName>
    <definedName name="ddgdg" localSheetId="9" hidden="1">#REF!</definedName>
    <definedName name="ddgdg" hidden="1">#REF!</definedName>
    <definedName name="DDR" localSheetId="6">#REF!</definedName>
    <definedName name="DDR" localSheetId="1">#REF!</definedName>
    <definedName name="DDR" localSheetId="3">#REF!</definedName>
    <definedName name="DDR" localSheetId="9">#REF!</definedName>
    <definedName name="DDR">#REF!</definedName>
    <definedName name="DDRBA" localSheetId="6">#REF!</definedName>
    <definedName name="DDRBA" localSheetId="1">#REF!</definedName>
    <definedName name="DDRBA" localSheetId="3">#REF!</definedName>
    <definedName name="DDRBA" localSheetId="9">#REF!</definedName>
    <definedName name="DDRBA">#REF!</definedName>
    <definedName name="Deal_Date">'[76]Inter-Bank'!$B$5</definedName>
    <definedName name="DEBRIEF" localSheetId="6">#REF!</definedName>
    <definedName name="DEBRIEF" localSheetId="0">#REF!</definedName>
    <definedName name="DEBRIEF" localSheetId="1">#REF!</definedName>
    <definedName name="DEBRIEF" localSheetId="3">#REF!</definedName>
    <definedName name="DEBRIEF" localSheetId="9">#REF!</definedName>
    <definedName name="DEBRIEF">#REF!</definedName>
    <definedName name="DEBT" localSheetId="6">#REF!</definedName>
    <definedName name="DEBT" localSheetId="0">#REF!</definedName>
    <definedName name="DEBT" localSheetId="1">#REF!</definedName>
    <definedName name="DEBT" localSheetId="3">#REF!</definedName>
    <definedName name="DEBT" localSheetId="9">#REF!</definedName>
    <definedName name="DEBT">#REF!</definedName>
    <definedName name="DEBT_NEW" localSheetId="6">[65]Debt!#REF!</definedName>
    <definedName name="DEBT_NEW" localSheetId="3">[65]Debt!#REF!</definedName>
    <definedName name="DEBT_NEW" localSheetId="9">[65]Debt!#REF!</definedName>
    <definedName name="DEBT_NEW">[65]Debt!#REF!</definedName>
    <definedName name="DEBT_OLD" localSheetId="6">[65]Debt!#REF!</definedName>
    <definedName name="DEBT_OLD" localSheetId="3">[65]Debt!#REF!</definedName>
    <definedName name="DEBT_OLD" localSheetId="9">[65]Debt!#REF!</definedName>
    <definedName name="DEBT_OLD">[65]Debt!#REF!</definedName>
    <definedName name="DEBT_TOT" localSheetId="6">[65]Debt!#REF!</definedName>
    <definedName name="DEBT_TOT" localSheetId="3">[65]Debt!#REF!</definedName>
    <definedName name="DEBT_TOT" localSheetId="9">[65]Debt!#REF!</definedName>
    <definedName name="DEBT_TOT">[65]Debt!#REF!</definedName>
    <definedName name="DEBT1" localSheetId="6">#REF!</definedName>
    <definedName name="DEBT1" localSheetId="0">#REF!</definedName>
    <definedName name="DEBT1" localSheetId="1">#REF!</definedName>
    <definedName name="DEBT1" localSheetId="3">#REF!</definedName>
    <definedName name="DEBT1" localSheetId="9">#REF!</definedName>
    <definedName name="DEBT1">#REF!</definedName>
    <definedName name="DEBT10" localSheetId="6">#REF!</definedName>
    <definedName name="DEBT10" localSheetId="0">#REF!</definedName>
    <definedName name="DEBT10" localSheetId="1">#REF!</definedName>
    <definedName name="DEBT10" localSheetId="3">#REF!</definedName>
    <definedName name="DEBT10" localSheetId="9">#REF!</definedName>
    <definedName name="DEBT10">#REF!</definedName>
    <definedName name="DEBT11" localSheetId="6">#REF!</definedName>
    <definedName name="DEBT11" localSheetId="0">#REF!</definedName>
    <definedName name="DEBT11" localSheetId="1">#REF!</definedName>
    <definedName name="DEBT11" localSheetId="3">#REF!</definedName>
    <definedName name="DEBT11" localSheetId="9">#REF!</definedName>
    <definedName name="DEBT11">#REF!</definedName>
    <definedName name="DEBT12" localSheetId="6">#REF!</definedName>
    <definedName name="DEBT12" localSheetId="1">#REF!</definedName>
    <definedName name="DEBT12">#REF!</definedName>
    <definedName name="DEBT13" localSheetId="6">#REF!</definedName>
    <definedName name="DEBT13" localSheetId="1">#REF!</definedName>
    <definedName name="DEBT13">#REF!</definedName>
    <definedName name="DEBT14" localSheetId="6">#REF!</definedName>
    <definedName name="DEBT14" localSheetId="1">#REF!</definedName>
    <definedName name="DEBT14">#REF!</definedName>
    <definedName name="DEBT15" localSheetId="6">#REF!</definedName>
    <definedName name="DEBT15" localSheetId="1">#REF!</definedName>
    <definedName name="DEBT15">#REF!</definedName>
    <definedName name="DEBT16" localSheetId="6">#REF!</definedName>
    <definedName name="DEBT16" localSheetId="1">#REF!</definedName>
    <definedName name="DEBT16">#REF!</definedName>
    <definedName name="DEBT2" localSheetId="6">#REF!</definedName>
    <definedName name="DEBT2" localSheetId="1">#REF!</definedName>
    <definedName name="DEBT2">#REF!</definedName>
    <definedName name="DEBT3" localSheetId="6">#REF!</definedName>
    <definedName name="DEBT3" localSheetId="1">#REF!</definedName>
    <definedName name="DEBT3">#REF!</definedName>
    <definedName name="DEBT4" localSheetId="6">#REF!</definedName>
    <definedName name="DEBT4" localSheetId="1">#REF!</definedName>
    <definedName name="DEBT4">#REF!</definedName>
    <definedName name="DEBT5" localSheetId="6">#REF!</definedName>
    <definedName name="DEBT5" localSheetId="1">#REF!</definedName>
    <definedName name="DEBT5">#REF!</definedName>
    <definedName name="DEBT6" localSheetId="6">#REF!</definedName>
    <definedName name="DEBT6" localSheetId="1">#REF!</definedName>
    <definedName name="DEBT6">#REF!</definedName>
    <definedName name="DEBT7" localSheetId="6">#REF!</definedName>
    <definedName name="DEBT7" localSheetId="1">#REF!</definedName>
    <definedName name="DEBT7">#REF!</definedName>
    <definedName name="DEBT8" localSheetId="6">#REF!</definedName>
    <definedName name="DEBT8" localSheetId="1">#REF!</definedName>
    <definedName name="DEBT8">#REF!</definedName>
    <definedName name="DEBT9" localSheetId="6">#REF!</definedName>
    <definedName name="DEBT9" localSheetId="1">#REF!</definedName>
    <definedName name="DEBT9">#REF!</definedName>
    <definedName name="defesti" localSheetId="6">#REF!</definedName>
    <definedName name="defesti" localSheetId="1">#REF!</definedName>
    <definedName name="defesti">#REF!</definedName>
    <definedName name="deficit" localSheetId="6">#REF!</definedName>
    <definedName name="deficit" localSheetId="1">#REF!</definedName>
    <definedName name="deficit">#REF!</definedName>
    <definedName name="DEFICIT98" localSheetId="6">#REF!</definedName>
    <definedName name="DEFICIT98" localSheetId="1">#REF!</definedName>
    <definedName name="DEFICIT98">#REF!</definedName>
    <definedName name="DEFICIT99" localSheetId="6">#REF!</definedName>
    <definedName name="DEFICIT99" localSheetId="1">#REF!</definedName>
    <definedName name="DEFICIT99">#REF!</definedName>
    <definedName name="DEFL" localSheetId="6">#REF!</definedName>
    <definedName name="DEFL" localSheetId="1">#REF!</definedName>
    <definedName name="DEFL">#REF!</definedName>
    <definedName name="DEG" localSheetId="6">#REF!</definedName>
    <definedName name="DEG" localSheetId="0">#REF!</definedName>
    <definedName name="DEG" localSheetId="1">#REF!</definedName>
    <definedName name="DEG">#REF!</definedName>
    <definedName name="DEM">[56]CIRRs!$C$84</definedName>
    <definedName name="DEMEURO" localSheetId="6">#REF!</definedName>
    <definedName name="DEMEURO" localSheetId="0">#REF!</definedName>
    <definedName name="DEMEURO" localSheetId="1">#REF!</definedName>
    <definedName name="DEMEURO" localSheetId="3">#REF!</definedName>
    <definedName name="DEMEURO" localSheetId="9">#REF!</definedName>
    <definedName name="DEMEURO">#REF!</definedName>
    <definedName name="Denmark_wt">'[75]OECD wgt'!$B$17</definedName>
    <definedName name="Department" localSheetId="6">'[91]Exchange Rate chart'!#REF!</definedName>
    <definedName name="Department" localSheetId="0">'[92]Exchange Rate chart'!#REF!</definedName>
    <definedName name="Department" localSheetId="1">'[92]Exchange Rate chart'!#REF!</definedName>
    <definedName name="Department" localSheetId="3">'[91]Exchange Rate chart'!#REF!</definedName>
    <definedName name="Department" localSheetId="9">'[91]Exchange Rate chart'!#REF!</definedName>
    <definedName name="Department" localSheetId="11">'[91]Exchange Rate chart'!#REF!</definedName>
    <definedName name="Department">'[92]Exchange Rate chart'!#REF!</definedName>
    <definedName name="DependenciaBrecha">[106]ROE!$B$136</definedName>
    <definedName name="DependenciaBrecha2" localSheetId="6">[107]ROE!$B$136</definedName>
    <definedName name="DependenciaBrecha2" localSheetId="0">[108]ROE!$B$136</definedName>
    <definedName name="DependenciaBrecha2" localSheetId="1">[108]ROE!$B$136</definedName>
    <definedName name="DependenciaBrecha2" localSheetId="11">[107]ROE!$B$136</definedName>
    <definedName name="DependenciaBrecha2">[108]ROE!$B$136</definedName>
    <definedName name="DependenciaSpread">[106]ROE!$B$134</definedName>
    <definedName name="DependenciaSpread2" localSheetId="6">[107]ROE!$B$134</definedName>
    <definedName name="DependenciaSpread2" localSheetId="0">[108]ROE!$B$134</definedName>
    <definedName name="DependenciaSpread2" localSheetId="1">[108]ROE!$B$134</definedName>
    <definedName name="DependenciaSpread2" localSheetId="11">[107]ROE!$B$134</definedName>
    <definedName name="DependenciaSpread2">[108]ROE!$B$134</definedName>
    <definedName name="der" localSheetId="7" hidden="1">{"Tab1",#N/A,FALSE,"P";"Tab2",#N/A,FALSE,"P"}</definedName>
    <definedName name="der" localSheetId="8" hidden="1">{"Tab1",#N/A,FALSE,"P";"Tab2",#N/A,FALSE,"P"}</definedName>
    <definedName name="der" localSheetId="6" hidden="1">{"Tab1",#N/A,FALSE,"P";"Tab2",#N/A,FALSE,"P"}</definedName>
    <definedName name="der" localSheetId="0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9" hidden="1">{"Tab1",#N/A,FALSE,"P";"Tab2",#N/A,FALSE,"P"}</definedName>
    <definedName name="der" localSheetId="11" hidden="1">{"Tab1",#N/A,FALSE,"P";"Tab2",#N/A,FALSE,"P"}</definedName>
    <definedName name="der" hidden="1">{"Tab1",#N/A,FALSE,"P";"Tab2",#N/A,FALSE,"P"}</definedName>
    <definedName name="DES" localSheetId="6">#REF!</definedName>
    <definedName name="DES" localSheetId="0">#REF!</definedName>
    <definedName name="DES" localSheetId="1">#REF!</definedName>
    <definedName name="DES" localSheetId="3">#REF!</definedName>
    <definedName name="DES" localSheetId="9">#REF!</definedName>
    <definedName name="DES">#REF!</definedName>
    <definedName name="DESC96" localSheetId="6">#REF!</definedName>
    <definedName name="DESC96" localSheetId="1">#REF!</definedName>
    <definedName name="DESC96" localSheetId="3">#REF!</definedName>
    <definedName name="DESC96" localSheetId="9">#REF!</definedName>
    <definedName name="DESC96">#REF!</definedName>
    <definedName name="DESPUESCORTE" localSheetId="6">#REF!</definedName>
    <definedName name="DESPUESCORTE" localSheetId="1">#REF!</definedName>
    <definedName name="DESPUESCORTE" localSheetId="3">#REF!</definedName>
    <definedName name="DESPUESCORTE" localSheetId="9">#REF!</definedName>
    <definedName name="DESPUESCORTE">#REF!</definedName>
    <definedName name="dexbccr" localSheetId="6">#REF!</definedName>
    <definedName name="dexbccr" localSheetId="1">#REF!</definedName>
    <definedName name="dexbccr">#REF!</definedName>
    <definedName name="df" localSheetId="6">[5]!df</definedName>
    <definedName name="df" localSheetId="0">[6]!df</definedName>
    <definedName name="df" localSheetId="1">[6]!df</definedName>
    <definedName name="df" localSheetId="11">[5]!df</definedName>
    <definedName name="df">[6]!df</definedName>
    <definedName name="dfdf" localSheetId="6" hidden="1">'[103]Fax a enviar'!#REF!</definedName>
    <definedName name="dfdf" localSheetId="0" hidden="1">#REF!</definedName>
    <definedName name="dfdf" localSheetId="1" hidden="1">#REF!</definedName>
    <definedName name="dfdf" localSheetId="3" hidden="1">'[103]Fax a enviar'!#REF!</definedName>
    <definedName name="dfdf" localSheetId="9" hidden="1">'[103]Fax a enviar'!#REF!</definedName>
    <definedName name="dfdf" hidden="1">'[103]Fax a enviar'!#REF!</definedName>
    <definedName name="dfdfsd" localSheetId="6" hidden="1">'[109]Fax a enviar'!#REF!</definedName>
    <definedName name="dfdfsd" localSheetId="0" hidden="1">#REF!</definedName>
    <definedName name="dfdfsd" localSheetId="1" hidden="1">#REF!</definedName>
    <definedName name="dfdfsd" localSheetId="3" hidden="1">'[109]Fax a enviar'!#REF!</definedName>
    <definedName name="dfdfsd" localSheetId="9" hidden="1">'[109]Fax a enviar'!#REF!</definedName>
    <definedName name="dfdfsd" hidden="1">'[109]Fax a enviar'!#REF!</definedName>
    <definedName name="dfdgfdfd" localSheetId="6" hidden="1">'[110]Fax a enviar'!#REF!</definedName>
    <definedName name="dfdgfdfd" localSheetId="0" hidden="1">'[110]Fax a enviar'!#REF!</definedName>
    <definedName name="dfdgfdfd" localSheetId="1" hidden="1">'[110]Fax a enviar'!#REF!</definedName>
    <definedName name="dfdgfdfd" localSheetId="3" hidden="1">'[110]Fax a enviar'!#REF!</definedName>
    <definedName name="dfdgfdfd" localSheetId="9" hidden="1">'[110]Fax a enviar'!#REF!</definedName>
    <definedName name="dfdgfdfd" hidden="1">'[110]Fax a enviar'!#REF!</definedName>
    <definedName name="dfdgfdsfsd" localSheetId="6" hidden="1">#REF!</definedName>
    <definedName name="dfdgfdsfsd" localSheetId="0" hidden="1">#REF!</definedName>
    <definedName name="dfdgfdsfsd" localSheetId="1" hidden="1">#REF!</definedName>
    <definedName name="dfdgfdsfsd" localSheetId="3" hidden="1">#REF!</definedName>
    <definedName name="dfdgfdsfsd" localSheetId="9" hidden="1">#REF!</definedName>
    <definedName name="dfdgfdsfsd" hidden="1">#REF!</definedName>
    <definedName name="dfgd" localSheetId="6">#REF!</definedName>
    <definedName name="dfgd" localSheetId="0">#REF!</definedName>
    <definedName name="dfgd" localSheetId="1">#REF!</definedName>
    <definedName name="dfgd" localSheetId="3">#REF!</definedName>
    <definedName name="dfgd" localSheetId="9">#REF!</definedName>
    <definedName name="dfgd">#REF!</definedName>
    <definedName name="DG" localSheetId="6">#REF!</definedName>
    <definedName name="DG" localSheetId="1">#REF!</definedName>
    <definedName name="DG" localSheetId="3">#REF!</definedName>
    <definedName name="DG" localSheetId="9">#REF!</definedName>
    <definedName name="DG">#REF!</definedName>
    <definedName name="DG_S" localSheetId="6">#REF!</definedName>
    <definedName name="DG_S" localSheetId="1">#REF!</definedName>
    <definedName name="DG_S">#REF!</definedName>
    <definedName name="dgdgd" localSheetId="6" hidden="1">#REF!</definedName>
    <definedName name="dgdgd" localSheetId="0" hidden="1">#REF!</definedName>
    <definedName name="dgdgd" localSheetId="1" hidden="1">#REF!</definedName>
    <definedName name="dgdgd" hidden="1">#REF!</definedName>
    <definedName name="DGImonth" localSheetId="6">#REF!</definedName>
    <definedName name="DGImonth" localSheetId="1">#REF!</definedName>
    <definedName name="DGImonth">#REF!</definedName>
    <definedName name="DGproj">#N/A</definedName>
    <definedName name="DIARIO" localSheetId="6">#REF!</definedName>
    <definedName name="DIARIO" localSheetId="0">#REF!</definedName>
    <definedName name="DIARIO" localSheetId="1">#REF!</definedName>
    <definedName name="DIARIO" localSheetId="3">#REF!</definedName>
    <definedName name="DIARIO" localSheetId="9">#REF!</definedName>
    <definedName name="DIARIO">#REF!</definedName>
    <definedName name="DIC._88" localSheetId="6">#REF!</definedName>
    <definedName name="DIC._88" localSheetId="1">#REF!</definedName>
    <definedName name="DIC._88" localSheetId="3">#REF!</definedName>
    <definedName name="DIC._88" localSheetId="9">#REF!</definedName>
    <definedName name="DIC._88">#REF!</definedName>
    <definedName name="DIC._89" localSheetId="6">#REF!</definedName>
    <definedName name="DIC._89" localSheetId="1">#REF!</definedName>
    <definedName name="DIC._89" localSheetId="3">#REF!</definedName>
    <definedName name="DIC._89" localSheetId="9">#REF!</definedName>
    <definedName name="DIC._89">#REF!</definedName>
    <definedName name="DIFCTO00" localSheetId="6">#REF!</definedName>
    <definedName name="DIFCTO00" localSheetId="1">#REF!</definedName>
    <definedName name="DIFCTO00">#REF!</definedName>
    <definedName name="DIFCTO97" localSheetId="6">#REF!</definedName>
    <definedName name="DIFCTO97" localSheetId="1">#REF!</definedName>
    <definedName name="DIFCTO97">#REF!</definedName>
    <definedName name="DIFCTO98" localSheetId="6">#REF!</definedName>
    <definedName name="DIFCTO98" localSheetId="1">#REF!</definedName>
    <definedName name="DIFCTO98">#REF!</definedName>
    <definedName name="DIFCTO99" localSheetId="6">#REF!</definedName>
    <definedName name="DIFCTO99" localSheetId="1">#REF!</definedName>
    <definedName name="DIFCTO99">#REF!</definedName>
    <definedName name="Diferencia" localSheetId="6">[111]A.11!#REF!</definedName>
    <definedName name="Diferencia">[111]A.11!#REF!</definedName>
    <definedName name="DISB" localSheetId="6">[65]Debt!#REF!</definedName>
    <definedName name="DISB">[65]Debt!#REF!</definedName>
    <definedName name="Discount_IDA">[112]NPV!$B$28</definedName>
    <definedName name="Discount_IDA1" localSheetId="6">#REF!</definedName>
    <definedName name="Discount_IDA1" localSheetId="0">#REF!</definedName>
    <definedName name="Discount_IDA1" localSheetId="1">#REF!</definedName>
    <definedName name="Discount_IDA1" localSheetId="3">#REF!</definedName>
    <definedName name="Discount_IDA1" localSheetId="9">#REF!</definedName>
    <definedName name="Discount_IDA1">#REF!</definedName>
    <definedName name="Discount_NC" localSheetId="6">[112]NPV!#REF!</definedName>
    <definedName name="Discount_NC" localSheetId="0">#REF!</definedName>
    <definedName name="Discount_NC" localSheetId="1">#REF!</definedName>
    <definedName name="Discount_NC" localSheetId="3">[112]NPV!#REF!</definedName>
    <definedName name="Discount_NC" localSheetId="9">[112]NPV!#REF!</definedName>
    <definedName name="Discount_NC">[112]NPV!#REF!</definedName>
    <definedName name="DiscountRate" localSheetId="6">#REF!</definedName>
    <definedName name="DiscountRate" localSheetId="0">#REF!</definedName>
    <definedName name="DiscountRate" localSheetId="1">#REF!</definedName>
    <definedName name="DiscountRate" localSheetId="3">#REF!</definedName>
    <definedName name="DiscountRate" localSheetId="9">#REF!</definedName>
    <definedName name="DiscountRate">#REF!</definedName>
    <definedName name="divi">[113]Base!$H$2816</definedName>
    <definedName name="DIVISOOR">[114]Sheet2!$A$46</definedName>
    <definedName name="DIVISOR" localSheetId="6">#REF!</definedName>
    <definedName name="DIVISOR" localSheetId="0">#REF!</definedName>
    <definedName name="DIVISOR" localSheetId="1">#REF!</definedName>
    <definedName name="DIVISOR" localSheetId="3">#REF!</definedName>
    <definedName name="DIVISOR" localSheetId="9">#REF!</definedName>
    <definedName name="DIVISOR">#REF!</definedName>
    <definedName name="DIVISOR1" localSheetId="6">#REF!</definedName>
    <definedName name="DIVISOR1" localSheetId="0">#REF!</definedName>
    <definedName name="DIVISOR1" localSheetId="1">#REF!</definedName>
    <definedName name="DIVISOR1" localSheetId="3">#REF!</definedName>
    <definedName name="DIVISOR1" localSheetId="9">#REF!</definedName>
    <definedName name="DIVISOR1">#REF!</definedName>
    <definedName name="DKK" localSheetId="6">#REF!</definedName>
    <definedName name="DKK" localSheetId="0">#REF!</definedName>
    <definedName name="DKK" localSheetId="1">#REF!</definedName>
    <definedName name="DKK" localSheetId="3">#REF!</definedName>
    <definedName name="DKK" localSheetId="9">#REF!</definedName>
    <definedName name="DKK">#REF!</definedName>
    <definedName name="DKR" localSheetId="6">#REF!</definedName>
    <definedName name="DKR" localSheetId="0">#REF!</definedName>
    <definedName name="DKR" localSheetId="1">#REF!</definedName>
    <definedName name="DKR">#REF!</definedName>
    <definedName name="DM" localSheetId="6">#REF!</definedName>
    <definedName name="DM" localSheetId="0">#REF!</definedName>
    <definedName name="DM" localSheetId="1">#REF!</definedName>
    <definedName name="DM">#REF!</definedName>
    <definedName name="DM1A" localSheetId="6">#REF!</definedName>
    <definedName name="DM1A" localSheetId="0">#REF!</definedName>
    <definedName name="DM1A" localSheetId="1">#REF!</definedName>
    <definedName name="DM1A">#REF!</definedName>
    <definedName name="DMBYS">[95]RESULTADOS!$A$86:$IV$86</definedName>
    <definedName name="DMU" localSheetId="6">#REF!</definedName>
    <definedName name="DMU" localSheetId="0">#REF!</definedName>
    <definedName name="DMU" localSheetId="1">#REF!</definedName>
    <definedName name="DMU" localSheetId="3">#REF!</definedName>
    <definedName name="DMU" localSheetId="9">#REF!</definedName>
    <definedName name="DMU">#REF!</definedName>
    <definedName name="DNP">[95]SUPUESTOS!A$18</definedName>
    <definedName name="DO" localSheetId="6">#REF!</definedName>
    <definedName name="DO" localSheetId="0">#REF!</definedName>
    <definedName name="DO" localSheetId="1">#REF!</definedName>
    <definedName name="DO" localSheetId="3">#REF!</definedName>
    <definedName name="DO" localSheetId="9">#REF!</definedName>
    <definedName name="DO">#REF!</definedName>
    <definedName name="DOMI">#N/A</definedName>
    <definedName name="DOMINIO2">#N/A</definedName>
    <definedName name="DPOB">[95]SUPUESTOS!A$7</definedName>
    <definedName name="Dproj">#N/A</definedName>
    <definedName name="DR" localSheetId="6">#REF!</definedName>
    <definedName name="DR" localSheetId="0">#REF!</definedName>
    <definedName name="DR" localSheetId="1">#REF!</definedName>
    <definedName name="DR" localSheetId="3">#REF!</definedName>
    <definedName name="DR" localSheetId="9">#REF!</definedName>
    <definedName name="DR">#REF!</definedName>
    <definedName name="DR1A" localSheetId="6">#REF!</definedName>
    <definedName name="DR1A" localSheetId="0">#REF!</definedName>
    <definedName name="DR1A" localSheetId="1">#REF!</definedName>
    <definedName name="DR1A" localSheetId="3">#REF!</definedName>
    <definedName name="DR1A" localSheetId="9">#REF!</definedName>
    <definedName name="DR1A">#REF!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FP">'[95]SMONET-FINANC'!$A$99:$IV$99</definedName>
    <definedName name="ds" localSheetId="6" hidden="1">'[103]Fax a enviar'!#REF!</definedName>
    <definedName name="ds" localSheetId="0" hidden="1">'[103]Fax a enviar'!#REF!</definedName>
    <definedName name="ds" localSheetId="1" hidden="1">'[103]Fax a enviar'!#REF!</definedName>
    <definedName name="ds" localSheetId="3" hidden="1">'[103]Fax a enviar'!#REF!</definedName>
    <definedName name="ds" localSheetId="9" hidden="1">'[103]Fax a enviar'!#REF!</definedName>
    <definedName name="ds" hidden="1">'[103]Fax a enviar'!#REF!</definedName>
    <definedName name="DSA_Assumptions" localSheetId="6">#REF!</definedName>
    <definedName name="DSA_Assumptions" localSheetId="0">#REF!</definedName>
    <definedName name="DSA_Assumptions" localSheetId="1">#REF!</definedName>
    <definedName name="DSA_Assumptions" localSheetId="3">#REF!</definedName>
    <definedName name="DSA_Assumptions" localSheetId="9">#REF!</definedName>
    <definedName name="DSA_Assumptions">#REF!</definedName>
    <definedName name="dsaout" localSheetId="6">#REF!</definedName>
    <definedName name="dsaout" localSheetId="1">#REF!</definedName>
    <definedName name="dsaout" localSheetId="3">#REF!</definedName>
    <definedName name="dsaout" localSheetId="9">#REF!</definedName>
    <definedName name="dsaout">#REF!</definedName>
    <definedName name="DSD">#N/A</definedName>
    <definedName name="DSD_S">#N/A</definedName>
    <definedName name="DSDB">#N/A</definedName>
    <definedName name="DSDG">#N/A</definedName>
    <definedName name="dsds" localSheetId="6" hidden="1">'[103]Fax a enviar'!#REF!</definedName>
    <definedName name="dsds" localSheetId="0" hidden="1">#REF!</definedName>
    <definedName name="dsds" localSheetId="1" hidden="1">#REF!</definedName>
    <definedName name="dsds" localSheetId="3" hidden="1">'[103]Fax a enviar'!#REF!</definedName>
    <definedName name="dsds" localSheetId="9" hidden="1">'[103]Fax a enviar'!#REF!</definedName>
    <definedName name="dsds" hidden="1">'[103]Fax a enviar'!#REF!</definedName>
    <definedName name="DSI" localSheetId="6">#REF!</definedName>
    <definedName name="DSI" localSheetId="0">#REF!</definedName>
    <definedName name="DSI" localSheetId="1">#REF!</definedName>
    <definedName name="DSI" localSheetId="3">#REF!</definedName>
    <definedName name="DSI" localSheetId="9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6">#REF!</definedName>
    <definedName name="DSP" localSheetId="0">#REF!</definedName>
    <definedName name="DSP" localSheetId="1">#REF!</definedName>
    <definedName name="DSP" localSheetId="3">#REF!</definedName>
    <definedName name="DSP" localSheetId="9">#REF!</definedName>
    <definedName name="DSP">#REF!</definedName>
    <definedName name="DSPBproj">#N/A</definedName>
    <definedName name="DSPG" localSheetId="6">#REF!</definedName>
    <definedName name="DSPG" localSheetId="0">#REF!</definedName>
    <definedName name="DSPG" localSheetId="1">#REF!</definedName>
    <definedName name="DSPG" localSheetId="3">#REF!</definedName>
    <definedName name="DSPG" localSheetId="9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TS" localSheetId="6">#REF!</definedName>
    <definedName name="DTS" localSheetId="0">#REF!</definedName>
    <definedName name="DTS" localSheetId="1">#REF!</definedName>
    <definedName name="DTS" localSheetId="3">#REF!</definedName>
    <definedName name="DTS" localSheetId="9">#REF!</definedName>
    <definedName name="DTS">#REF!</definedName>
    <definedName name="dummy" localSheetId="6">#REF!</definedName>
    <definedName name="dummy" localSheetId="1">#REF!</definedName>
    <definedName name="dummy" localSheetId="3">#REF!</definedName>
    <definedName name="dummy" localSheetId="9">#REF!</definedName>
    <definedName name="dummy">#REF!</definedName>
    <definedName name="DXBYS">[95]RESULTADOS!$A$82:$IV$82</definedName>
    <definedName name="DY" localSheetId="6">#REF!</definedName>
    <definedName name="DY" localSheetId="0">#REF!</definedName>
    <definedName name="DY" localSheetId="1">#REF!</definedName>
    <definedName name="DY" localSheetId="3">#REF!</definedName>
    <definedName name="DY" localSheetId="9">#REF!</definedName>
    <definedName name="DY">#REF!</definedName>
    <definedName name="DY1A" localSheetId="6">#REF!</definedName>
    <definedName name="DY1A" localSheetId="0">#REF!</definedName>
    <definedName name="DY1A" localSheetId="1">#REF!</definedName>
    <definedName name="DY1A" localSheetId="3">#REF!</definedName>
    <definedName name="DY1A" localSheetId="9">#REF!</definedName>
    <definedName name="DY1A">#REF!</definedName>
    <definedName name="E" localSheetId="6">#REF!</definedName>
    <definedName name="E" localSheetId="0">#REF!</definedName>
    <definedName name="E" localSheetId="1">#REF!</definedName>
    <definedName name="E" localSheetId="3">#REF!</definedName>
    <definedName name="E" localSheetId="9">#REF!</definedName>
    <definedName name="E">#REF!</definedName>
    <definedName name="EBRD" localSheetId="6">#REF!</definedName>
    <definedName name="EBRD" localSheetId="1">#REF!</definedName>
    <definedName name="EBRD">#REF!</definedName>
    <definedName name="Ecowas" localSheetId="6">[79]terms!#REF!</definedName>
    <definedName name="Ecowas">[79]terms!#REF!</definedName>
    <definedName name="ECU" localSheetId="6">#REF!</definedName>
    <definedName name="ECU" localSheetId="0">#REF!</definedName>
    <definedName name="ECU" localSheetId="1">#REF!</definedName>
    <definedName name="ECU" localSheetId="3">#REF!</definedName>
    <definedName name="ECU" localSheetId="9">#REF!</definedName>
    <definedName name="ECU">#REF!</definedName>
    <definedName name="EDNA">#N/A</definedName>
    <definedName name="EDNA_B" localSheetId="6">[104]Q6!#REF!</definedName>
    <definedName name="EDNA_B" localSheetId="0">[104]Q6!#REF!</definedName>
    <definedName name="EDNA_B" localSheetId="1">[104]Q6!#REF!</definedName>
    <definedName name="EDNA_B" localSheetId="9">[104]Q6!#REF!</definedName>
    <definedName name="EDNA_B">[104]Q6!#REF!</definedName>
    <definedName name="EDNA_D" localSheetId="0">[104]Q7!#REF!</definedName>
    <definedName name="EDNA_D" localSheetId="1">[104]Q7!#REF!</definedName>
    <definedName name="EDNA_D">[104]Q7!#REF!</definedName>
    <definedName name="EDNA_T">[104]Q5!#REF!</definedName>
    <definedName name="EDNE">[104]Q7!#REF!</definedName>
    <definedName name="edr" localSheetId="7" hidden="1">{"Riqfin97",#N/A,FALSE,"Tran";"Riqfinpro",#N/A,FALSE,"Tran"}</definedName>
    <definedName name="edr" localSheetId="8" hidden="1">{"Riqfin97",#N/A,FALSE,"Tran";"Riqfinpro",#N/A,FALSE,"Tran"}</definedName>
    <definedName name="edr" localSheetId="6" hidden="1">{"Riqfin97",#N/A,FALSE,"Tran";"Riqfinpro",#N/A,FALSE,"Tran"}</definedName>
    <definedName name="edr" localSheetId="0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9" hidden="1">{"Riqfin97",#N/A,FALSE,"Tran";"Riqfinpro",#N/A,FALSE,"Tran"}</definedName>
    <definedName name="edr" localSheetId="11" hidden="1">{"Riqfin97",#N/A,FALSE,"Tran";"Riqfinpro",#N/A,FALSE,"Tran"}</definedName>
    <definedName name="edr" hidden="1">{"Riqfin97",#N/A,FALSE,"Tran";"Riqfinpro",#N/A,FALSE,"Tran"}</definedName>
    <definedName name="ee" localSheetId="7" hidden="1">{"Tab1",#N/A,FALSE,"P";"Tab2",#N/A,FALSE,"P"}</definedName>
    <definedName name="ee" localSheetId="8" hidden="1">{"Tab1",#N/A,FALSE,"P";"Tab2",#N/A,FALSE,"P"}</definedName>
    <definedName name="ee" localSheetId="6" hidden="1">{"Tab1",#N/A,FALSE,"P";"Tab2",#N/A,FALSE,"P"}</definedName>
    <definedName name="ee" localSheetId="0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9" hidden="1">{"Tab1",#N/A,FALSE,"P";"Tab2",#N/A,FALSE,"P"}</definedName>
    <definedName name="ee" localSheetId="11" hidden="1">{"Tab1",#N/A,FALSE,"P";"Tab2",#N/A,FALSE,"P"}</definedName>
    <definedName name="ee" hidden="1">{"Tab1",#N/A,FALSE,"P";"Tab2",#N/A,FALSE,"P"}</definedName>
    <definedName name="EE_Table_02.___Selected_National_Accounts_Aggregates" localSheetId="6">#REF!</definedName>
    <definedName name="EE_Table_02.___Selected_National_Accounts_Aggregates" localSheetId="0">#REF!</definedName>
    <definedName name="EE_Table_02.___Selected_National_Accounts_Aggregates" localSheetId="1">#REF!</definedName>
    <definedName name="EE_Table_02.___Selected_National_Accounts_Aggregates" localSheetId="3">#REF!</definedName>
    <definedName name="EE_Table_02.___Selected_National_Accounts_Aggregates" localSheetId="9">#REF!</definedName>
    <definedName name="EE_Table_02.___Selected_National_Accounts_Aggregates">#REF!</definedName>
    <definedName name="EE_Table_03.___Expenditure_and_Savings" localSheetId="6">#REF!</definedName>
    <definedName name="EE_Table_03.___Expenditure_and_Savings" localSheetId="1">#REF!</definedName>
    <definedName name="EE_Table_03.___Expenditure_and_Savings" localSheetId="3">#REF!</definedName>
    <definedName name="EE_Table_03.___Expenditure_and_Savings" localSheetId="9">#REF!</definedName>
    <definedName name="EE_Table_03.___Expenditure_and_Savings">#REF!</definedName>
    <definedName name="EE_Table_04.___Consumer_Price_Indices____1" localSheetId="6">#REF!</definedName>
    <definedName name="EE_Table_04.___Consumer_Price_Indices____1" localSheetId="1">#REF!</definedName>
    <definedName name="EE_Table_04.___Consumer_Price_Indices____1" localSheetId="3">#REF!</definedName>
    <definedName name="EE_Table_04.___Consumer_Price_Indices____1" localSheetId="9">#REF!</definedName>
    <definedName name="EE_Table_04.___Consumer_Price_Indices____1">#REF!</definedName>
    <definedName name="EE_Table_16.__National_Accounts_at_Current_Prices" localSheetId="6">#REF!</definedName>
    <definedName name="EE_Table_16.__National_Accounts_at_Current_Prices" localSheetId="1">#REF!</definedName>
    <definedName name="EE_Table_16.__National_Accounts_at_Current_Prices">#REF!</definedName>
    <definedName name="EE_Table_17___Real_Gross_Domestic_Expenditure" localSheetId="6">#REF!</definedName>
    <definedName name="EE_Table_17___Real_Gross_Domestic_Expenditure" localSheetId="1">#REF!</definedName>
    <definedName name="EE_Table_17___Real_Gross_Domestic_Expenditure">#REF!</definedName>
    <definedName name="EE_Table_18.__Real_Gross_Domestic_Product_by_Sector" localSheetId="6">#REF!</definedName>
    <definedName name="EE_Table_18.__Real_Gross_Domestic_Product_by_Sector" localSheetId="1">#REF!</definedName>
    <definedName name="EE_Table_18.__Real_Gross_Domestic_Product_by_Sector">#REF!</definedName>
    <definedName name="EE_Table_19.__Gross_Domestic_Investment" localSheetId="6">#REF!</definedName>
    <definedName name="EE_Table_19.__Gross_Domestic_Investment" localSheetId="1">#REF!</definedName>
    <definedName name="EE_Table_19.__Gross_Domestic_Investment">#REF!</definedName>
    <definedName name="EE_Table_20.__Selected_Agricultural_Sector_Statistics" localSheetId="6">#REF!</definedName>
    <definedName name="EE_Table_20.__Selected_Agricultural_Sector_Statistics" localSheetId="1">#REF!</definedName>
    <definedName name="EE_Table_20.__Selected_Agricultural_Sector_Statistics">#REF!</definedName>
    <definedName name="EE_Table_20.5__Ag_Sector_Statistics__concluded" localSheetId="6">#REF!</definedName>
    <definedName name="EE_Table_20.5__Ag_Sector_Statistics__concluded" localSheetId="1">#REF!</definedName>
    <definedName name="EE_Table_20.5__Ag_Sector_Statistics__concluded">#REF!</definedName>
    <definedName name="EE_Table_21.__Manufacturing_Production" localSheetId="6">#REF!</definedName>
    <definedName name="EE_Table_21.__Manufacturing_Production" localSheetId="1">#REF!</definedName>
    <definedName name="EE_Table_21.__Manufacturing_Production">#REF!</definedName>
    <definedName name="EE_Table_22.__Production_Exports_and_Imports_of_Petroleum" localSheetId="6">#REF!</definedName>
    <definedName name="EE_Table_22.__Production_Exports_and_Imports_of_Petroleum" localSheetId="1">#REF!</definedName>
    <definedName name="EE_Table_22.__Production_Exports_and_Imports_of_Petroleum">#REF!</definedName>
    <definedName name="EE_Table_23.__Retail_Prices_for_Petroleum_Products" localSheetId="6">#REF!</definedName>
    <definedName name="EE_Table_23.__Retail_Prices_for_Petroleum_Products" localSheetId="1">#REF!</definedName>
    <definedName name="EE_Table_23.__Retail_Prices_for_Petroleum_Products">#REF!</definedName>
    <definedName name="EE_Table_24.__Consumption_of_Petroleum_and_Derivatives" localSheetId="6">#REF!</definedName>
    <definedName name="EE_Table_24.__Consumption_of_Petroleum_and_Derivatives" localSheetId="1">#REF!</definedName>
    <definedName name="EE_Table_24.__Consumption_of_Petroleum_and_Derivatives">#REF!</definedName>
    <definedName name="EE_Table_25.__Production_and_Distribution_Electricity" localSheetId="6">#REF!</definedName>
    <definedName name="EE_Table_25.__Production_and_Distribution_Electricity" localSheetId="1">#REF!</definedName>
    <definedName name="EE_Table_25.__Production_and_Distribution_Electricity">#REF!</definedName>
    <definedName name="EE_Table_26.__Average_Price_of_Electricity" localSheetId="6">#REF!</definedName>
    <definedName name="EE_Table_26.__Average_Price_of_Electricity" localSheetId="1">#REF!</definedName>
    <definedName name="EE_Table_26.__Average_Price_of_Electricity">#REF!</definedName>
    <definedName name="EE_Table_27.__Guatemala___Consumer_Price_Indices__1" localSheetId="6">#REF!</definedName>
    <definedName name="EE_Table_27.__Guatemala___Consumer_Price_Indices__1" localSheetId="1">#REF!</definedName>
    <definedName name="EE_Table_27.__Guatemala___Consumer_Price_Indices__1">#REF!</definedName>
    <definedName name="EE_Table_28._Guatemala___Selected_Wage_Indicators_1" localSheetId="6">#REF!</definedName>
    <definedName name="EE_Table_28._Guatemala___Selected_Wage_Indicators_1" localSheetId="1">#REF!</definedName>
    <definedName name="EE_Table_28._Guatemala___Selected_Wage_Indicators_1">#REF!</definedName>
    <definedName name="EE_Table_29.__Minimum_Monthly_Wages_by_Economic_Activity" localSheetId="6">#REF!</definedName>
    <definedName name="EE_Table_29.__Minimum_Monthly_Wages_by_Economic_Activity" localSheetId="1">#REF!</definedName>
    <definedName name="EE_Table_29.__Minimum_Monthly_Wages_by_Economic_Activity">#REF!</definedName>
    <definedName name="EE_Table_30._Guatemala___Selected_Employment_and_Labor_Productivity_Indicators" localSheetId="6">#REF!</definedName>
    <definedName name="EE_Table_30._Guatemala___Selected_Employment_and_Labor_Productivity_Indicators" localSheetId="1">#REF!</definedName>
    <definedName name="EE_Table_30._Guatemala___Selected_Employment_and_Labor_Productivity_Indicators">#REF!</definedName>
    <definedName name="EE_Table_31._Wage_and_Employment_Indicators_1" localSheetId="6">#REF!</definedName>
    <definedName name="EE_Table_31._Wage_and_Employment_Indicators_1" localSheetId="1">#REF!</definedName>
    <definedName name="EE_Table_31._Wage_and_Employment_Indicators_1">#REF!</definedName>
    <definedName name="EE_Table_32_ULC_PROD_indicators" localSheetId="6">#REF!</definedName>
    <definedName name="EE_Table_32_ULC_PROD_indicators" localSheetId="1">#REF!</definedName>
    <definedName name="EE_Table_32_ULC_PROD_indicators">#REF!</definedName>
    <definedName name="EE_Table_33_Indicators_of_Competitiveness" localSheetId="6">#REF!</definedName>
    <definedName name="EE_Table_33_Indicators_of_Competitiveness" localSheetId="1">#REF!</definedName>
    <definedName name="EE_Table_33_Indicators_of_Competitiveness">#REF!</definedName>
    <definedName name="eee" localSheetId="7" hidden="1">{"Tab1",#N/A,FALSE,"P";"Tab2",#N/A,FALSE,"P"}</definedName>
    <definedName name="eee" localSheetId="8" hidden="1">{"Tab1",#N/A,FALSE,"P";"Tab2",#N/A,FALSE,"P"}</definedName>
    <definedName name="eee" localSheetId="6" hidden="1">{"Tab1",#N/A,FALSE,"P";"Tab2",#N/A,FALSE,"P"}</definedName>
    <definedName name="eee" localSheetId="0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9" hidden="1">{"Tab1",#N/A,FALSE,"P";"Tab2",#N/A,FALSE,"P"}</definedName>
    <definedName name="eee" localSheetId="11" hidden="1">{"Tab1",#N/A,FALSE,"P";"Tab2",#N/A,FALSE,"P"}</definedName>
    <definedName name="eee" hidden="1">{"Tab1",#N/A,FALSE,"P";"Tab2",#N/A,FALSE,"P"}</definedName>
    <definedName name="eeee" localSheetId="7" hidden="1">{"Riqfin97",#N/A,FALSE,"Tran";"Riqfinpro",#N/A,FALSE,"Tran"}</definedName>
    <definedName name="eeee" localSheetId="8" hidden="1">{"Riqfin97",#N/A,FALSE,"Tran";"Riqfinpro",#N/A,FALSE,"Tran"}</definedName>
    <definedName name="eeee" localSheetId="6" hidden="1">{"Riqfin97",#N/A,FALSE,"Tran";"Riqfinpro",#N/A,FALSE,"Tran"}</definedName>
    <definedName name="eeee" localSheetId="0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9" hidden="1">{"Riqfin97",#N/A,FALSE,"Tran";"Riqfinpro",#N/A,FALSE,"Tran"}</definedName>
    <definedName name="eeee" localSheetId="11" hidden="1">{"Riqfin97",#N/A,FALSE,"Tran";"Riqfinpro",#N/A,FALSE,"Tran"}</definedName>
    <definedName name="eeee" hidden="1">{"Riqfin97",#N/A,FALSE,"Tran";"Riqfinpro",#N/A,FALSE,"Tran"}</definedName>
    <definedName name="eeeee" localSheetId="7" hidden="1">{"Riqfin97",#N/A,FALSE,"Tran";"Riqfinpro",#N/A,FALSE,"Tran"}</definedName>
    <definedName name="eeeee" localSheetId="8" hidden="1">{"Riqfin97",#N/A,FALSE,"Tran";"Riqfinpro",#N/A,FALSE,"Tran"}</definedName>
    <definedName name="eeeee" localSheetId="6" hidden="1">{"Riqfin97",#N/A,FALSE,"Tran";"Riqfinpro",#N/A,FALSE,"Tran"}</definedName>
    <definedName name="eeeee" localSheetId="0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9" hidden="1">{"Riqfin97",#N/A,FALSE,"Tran";"Riqfinpro",#N/A,FALSE,"Tran"}</definedName>
    <definedName name="eeeee" localSheetId="11" hidden="1">{"Riqfin97",#N/A,FALSE,"Tran";"Riqfinpro",#N/A,FALSE,"Tran"}</definedName>
    <definedName name="eeeee" hidden="1">{"Riqfin97",#N/A,FALSE,"Tran";"Riqfinpro",#N/A,FALSE,"Tran"}</definedName>
    <definedName name="eeeeeee" localSheetId="7" hidden="1">{"Riqfin97",#N/A,FALSE,"Tran";"Riqfinpro",#N/A,FALSE,"Tran"}</definedName>
    <definedName name="eeeeeee" localSheetId="8" hidden="1">{"Riqfin97",#N/A,FALSE,"Tran";"Riqfinpro",#N/A,FALSE,"Tran"}</definedName>
    <definedName name="eeeeeee" localSheetId="6" hidden="1">{"Riqfin97",#N/A,FALSE,"Tran";"Riqfinpro",#N/A,FALSE,"Tran"}</definedName>
    <definedName name="eeeeeee" localSheetId="0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9" hidden="1">{"Riqfin97",#N/A,FALSE,"Tran";"Riqfinpro",#N/A,FALSE,"Tran"}</definedName>
    <definedName name="eeeeeee" localSheetId="11" hidden="1">{"Riqfin97",#N/A,FALSE,"Tran";"Riqfinpro",#N/A,FALSE,"Tran"}</definedName>
    <definedName name="eeeeeee" hidden="1">{"Riqfin97",#N/A,FALSE,"Tran";"Riqfinpro",#N/A,FALSE,"Tran"}</definedName>
    <definedName name="eeeeeeeeee" localSheetId="6" hidden="1">#REF!</definedName>
    <definedName name="eeeeeeeeee" localSheetId="0" hidden="1">#REF!</definedName>
    <definedName name="eeeeeeeeee" localSheetId="1" hidden="1">#REF!</definedName>
    <definedName name="eeeeeeeeee" localSheetId="3" hidden="1">#REF!</definedName>
    <definedName name="eeeeeeeeee" localSheetId="9" hidden="1">#REF!</definedName>
    <definedName name="eeeeeeeeee" hidden="1">#REF!</definedName>
    <definedName name="efdfrd" localSheetId="7" hidden="1">{"Tab1",#N/A,FALSE,"P";"Tab2",#N/A,FALSE,"P"}</definedName>
    <definedName name="efdfrd" localSheetId="8" hidden="1">{"Tab1",#N/A,FALSE,"P";"Tab2",#N/A,FALSE,"P"}</definedName>
    <definedName name="efdfrd" localSheetId="6" hidden="1">{"Tab1",#N/A,FALSE,"P";"Tab2",#N/A,FALSE,"P"}</definedName>
    <definedName name="efdfrd" localSheetId="0" hidden="1">{"Tab1",#N/A,FALSE,"P";"Tab2",#N/A,FALSE,"P"}</definedName>
    <definedName name="efdfrd" localSheetId="1" hidden="1">{"Tab1",#N/A,FALSE,"P";"Tab2",#N/A,FALSE,"P"}</definedName>
    <definedName name="efdfrd" localSheetId="3" hidden="1">{"Tab1",#N/A,FALSE,"P";"Tab2",#N/A,FALSE,"P"}</definedName>
    <definedName name="efdfrd" localSheetId="9" hidden="1">{"Tab1",#N/A,FALSE,"P";"Tab2",#N/A,FALSE,"P"}</definedName>
    <definedName name="efdfrd" localSheetId="11" hidden="1">{"Tab1",#N/A,FALSE,"P";"Tab2",#N/A,FALSE,"P"}</definedName>
    <definedName name="efdfrd" hidden="1">{"Tab1",#N/A,FALSE,"P";"Tab2",#N/A,FALSE,"P"}</definedName>
    <definedName name="efdgd" localSheetId="0" hidden="1">#REF!</definedName>
    <definedName name="efdgd" localSheetId="1" hidden="1">#REF!</definedName>
    <definedName name="efdgd" localSheetId="3" hidden="1">'[115]Fax a enviar'!#REF!</definedName>
    <definedName name="efdgd" hidden="1">'[115]Fax a enviar'!#REF!</definedName>
    <definedName name="EfectivoCuentasBancarias">'[80]Vaciado 1'!$D$13</definedName>
    <definedName name="efefte" localSheetId="6" hidden="1">'[115]Fax a enviar'!#REF!</definedName>
    <definedName name="efefte" localSheetId="0" hidden="1">#REF!</definedName>
    <definedName name="efefte" localSheetId="1" hidden="1">#REF!</definedName>
    <definedName name="efefte" localSheetId="9" hidden="1">'[115]Fax a enviar'!#REF!</definedName>
    <definedName name="efefte" hidden="1">'[115]Fax a enviar'!#REF!</definedName>
    <definedName name="efsdfsd" localSheetId="6" hidden="1">#REF!</definedName>
    <definedName name="efsdfsd" localSheetId="0" hidden="1">#REF!</definedName>
    <definedName name="efsdfsd" localSheetId="1" hidden="1">#REF!</definedName>
    <definedName name="efsdfsd" localSheetId="3" hidden="1">#REF!</definedName>
    <definedName name="efsdfsd" localSheetId="9" hidden="1">#REF!</definedName>
    <definedName name="efsdfsd" hidden="1">#REF!</definedName>
    <definedName name="EIB">[56]CIRRs!$C$61</definedName>
    <definedName name="eka" localSheetId="6">#REF!</definedName>
    <definedName name="eka" localSheetId="0">#REF!</definedName>
    <definedName name="eka" localSheetId="1">#REF!</definedName>
    <definedName name="eka" localSheetId="3">#REF!</definedName>
    <definedName name="eka" localSheetId="9">#REF!</definedName>
    <definedName name="eka">#REF!</definedName>
    <definedName name="ele" localSheetId="6">#REF!</definedName>
    <definedName name="ele" localSheetId="1">#REF!</definedName>
    <definedName name="ele" localSheetId="3">#REF!</definedName>
    <definedName name="ele" localSheetId="9">#REF!</definedName>
    <definedName name="ele">#REF!</definedName>
    <definedName name="elect" localSheetId="6">#REF!</definedName>
    <definedName name="elect" localSheetId="1">#REF!</definedName>
    <definedName name="elect" localSheetId="3">#REF!</definedName>
    <definedName name="elect" localSheetId="9">#REF!</definedName>
    <definedName name="elect">#REF!</definedName>
    <definedName name="ELV" localSheetId="6">[116]FIN!#REF!</definedName>
    <definedName name="ELV" localSheetId="0">[117]FIN!#REF!</definedName>
    <definedName name="ELV" localSheetId="1">[117]FIN!#REF!</definedName>
    <definedName name="ELV" localSheetId="3">[116]FIN!#REF!</definedName>
    <definedName name="ELV" localSheetId="9">[116]FIN!#REF!</definedName>
    <definedName name="ELV" localSheetId="11">[116]FIN!#REF!</definedName>
    <definedName name="ELV">[117]FIN!#REF!</definedName>
    <definedName name="EMETEL" localSheetId="6">#REF!</definedName>
    <definedName name="EMETEL" localSheetId="0">#REF!</definedName>
    <definedName name="EMETEL" localSheetId="1">#REF!</definedName>
    <definedName name="EMETEL" localSheetId="3">#REF!</definedName>
    <definedName name="EMETEL" localSheetId="9">#REF!</definedName>
    <definedName name="EMETEL">#REF!</definedName>
    <definedName name="emi" localSheetId="6">#REF!</definedName>
    <definedName name="emi" localSheetId="0">#REF!</definedName>
    <definedName name="emi" localSheetId="1">#REF!</definedName>
    <definedName name="emi" localSheetId="3">#REF!</definedName>
    <definedName name="emi" localSheetId="9">#REF!</definedName>
    <definedName name="emi">#REF!</definedName>
    <definedName name="emi98j" localSheetId="6">[23]Programa!#REF!</definedName>
    <definedName name="emi98j" localSheetId="0">#REF!</definedName>
    <definedName name="emi98j" localSheetId="1">#REF!</definedName>
    <definedName name="emi98j" localSheetId="3">[23]Programa!#REF!</definedName>
    <definedName name="emi98j" localSheetId="9">[23]Programa!#REF!</definedName>
    <definedName name="emi98j" localSheetId="11">[23]Programa!#REF!</definedName>
    <definedName name="emi98j">[24]Programa!#REF!</definedName>
    <definedName name="emi98s" localSheetId="6">#REF!</definedName>
    <definedName name="emi98s" localSheetId="0">#REF!</definedName>
    <definedName name="emi98s" localSheetId="1">#REF!</definedName>
    <definedName name="emi98s" localSheetId="3">#REF!</definedName>
    <definedName name="emi98s" localSheetId="9">#REF!</definedName>
    <definedName name="emi98s">#REF!</definedName>
    <definedName name="EMISION" localSheetId="6">[66]BCP!#REF!</definedName>
    <definedName name="EMISION" localSheetId="0">#REF!</definedName>
    <definedName name="EMISION" localSheetId="1">#REF!</definedName>
    <definedName name="EMISION" localSheetId="3">[66]BCP!#REF!</definedName>
    <definedName name="EMISION" localSheetId="9">[66]BCP!#REF!</definedName>
    <definedName name="EMISION">[66]BCP!#REF!</definedName>
    <definedName name="EMIT">'[118]Ranking Bancario'!$BF$5:$BJ$54</definedName>
    <definedName name="empty" localSheetId="6">#REF!</definedName>
    <definedName name="empty" localSheetId="0">#REF!</definedName>
    <definedName name="empty" localSheetId="1">#REF!</definedName>
    <definedName name="empty" localSheetId="3">#REF!</definedName>
    <definedName name="empty" localSheetId="9">#REF!</definedName>
    <definedName name="empty">#REF!</definedName>
    <definedName name="encajec" localSheetId="6">#REF!</definedName>
    <definedName name="encajec" localSheetId="1">#REF!</definedName>
    <definedName name="encajec" localSheetId="3">#REF!</definedName>
    <definedName name="encajec" localSheetId="9">#REF!</definedName>
    <definedName name="encajec">#REF!</definedName>
    <definedName name="encajed" localSheetId="6">#REF!</definedName>
    <definedName name="encajed" localSheetId="1">#REF!</definedName>
    <definedName name="encajed" localSheetId="3">#REF!</definedName>
    <definedName name="encajed" localSheetId="9">#REF!</definedName>
    <definedName name="encajed">#REF!</definedName>
    <definedName name="ENDA">#N/A</definedName>
    <definedName name="ENDA_PR" localSheetId="6">#REF!</definedName>
    <definedName name="ENDA_PR" localSheetId="0">#REF!</definedName>
    <definedName name="ENDA_PR" localSheetId="1">#REF!</definedName>
    <definedName name="ENDA_PR" localSheetId="3">#REF!</definedName>
    <definedName name="ENDA_PR" localSheetId="9">#REF!</definedName>
    <definedName name="ENDA_PR">#REF!</definedName>
    <definedName name="enda2">[1]Q6!$E$132:$AH$132</definedName>
    <definedName name="ENDE" localSheetId="6">#REF!</definedName>
    <definedName name="ENDE" localSheetId="0">#REF!</definedName>
    <definedName name="ENDE" localSheetId="1">#REF!</definedName>
    <definedName name="ENDE" localSheetId="3">#REF!</definedName>
    <definedName name="ENDE" localSheetId="9">#REF!</definedName>
    <definedName name="ENDE">#REF!</definedName>
    <definedName name="ENE._89" localSheetId="6">#REF!</definedName>
    <definedName name="ENE._89" localSheetId="1">#REF!</definedName>
    <definedName name="ENE._89" localSheetId="3">#REF!</definedName>
    <definedName name="ENE._89" localSheetId="9">#REF!</definedName>
    <definedName name="ENE._89">#REF!</definedName>
    <definedName name="ENE._90" localSheetId="6">#REF!</definedName>
    <definedName name="ENE._90" localSheetId="1">#REF!</definedName>
    <definedName name="ENE._90" localSheetId="3">#REF!</definedName>
    <definedName name="ENE._90" localSheetId="9">#REF!</definedName>
    <definedName name="ENE._90">#REF!</definedName>
    <definedName name="enri" localSheetId="6">#REF!</definedName>
    <definedName name="enri" localSheetId="0">#REF!</definedName>
    <definedName name="enri" localSheetId="1">#REF!</definedName>
    <definedName name="enri">#REF!</definedName>
    <definedName name="EP" localSheetId="6">#REF!</definedName>
    <definedName name="EP" localSheetId="1">#REF!</definedName>
    <definedName name="EP">#REF!</definedName>
    <definedName name="EPNF96" localSheetId="6">#REF!</definedName>
    <definedName name="EPNF96" localSheetId="1">#REF!</definedName>
    <definedName name="EPNF96">#REF!</definedName>
    <definedName name="erererer" localSheetId="0" hidden="1">#REF!</definedName>
    <definedName name="erererer" localSheetId="1" hidden="1">#REF!</definedName>
    <definedName name="erererer" hidden="1">'[103]Fax a enviar'!#REF!</definedName>
    <definedName name="ererwrw" localSheetId="0" hidden="1">#REF!</definedName>
    <definedName name="ererwrw" localSheetId="1" hidden="1">#REF!</definedName>
    <definedName name="ererwrw" hidden="1">'[110]Fax a enviar'!#REF!</definedName>
    <definedName name="ergferger" localSheetId="7" hidden="1">{"Main Economic Indicators",#N/A,FALSE,"C"}</definedName>
    <definedName name="ergferger" localSheetId="8" hidden="1">{"Main Economic Indicators",#N/A,FALSE,"C"}</definedName>
    <definedName name="ergferger" localSheetId="6" hidden="1">{"Main Economic Indicators",#N/A,FALSE,"C"}</definedName>
    <definedName name="ergferger" localSheetId="0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9" hidden="1">{"Main Economic Indicators",#N/A,FALSE,"C"}</definedName>
    <definedName name="ergferger" localSheetId="11" hidden="1">{"Main Economic Indicators",#N/A,FALSE,"C"}</definedName>
    <definedName name="ergferger" hidden="1">{"Main Economic Indicators",#N/A,FALSE,"C"}</definedName>
    <definedName name="ergferger1" localSheetId="7" hidden="1">{"Main Economic Indicators",#N/A,FALSE,"C"}</definedName>
    <definedName name="ergferger1" localSheetId="8" hidden="1">{"Main Economic Indicators",#N/A,FALSE,"C"}</definedName>
    <definedName name="ergferger1" localSheetId="6" hidden="1">{"Main Economic Indicators",#N/A,FALSE,"C"}</definedName>
    <definedName name="ergferger1" localSheetId="0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9" hidden="1">{"Main Economic Indicators",#N/A,FALSE,"C"}</definedName>
    <definedName name="ergferger1" localSheetId="11" hidden="1">{"Main Economic Indicators",#N/A,FALSE,"C"}</definedName>
    <definedName name="ergferger1" hidden="1">{"Main Economic Indicators",#N/A,FALSE,"C"}</definedName>
    <definedName name="ernesto">#N/A</definedName>
    <definedName name="ert" localSheetId="7" hidden="1">{"Minpmon",#N/A,FALSE,"Monthinput"}</definedName>
    <definedName name="ert" localSheetId="8" hidden="1">{"Minpmon",#N/A,FALSE,"Monthinput"}</definedName>
    <definedName name="ert" localSheetId="6" hidden="1">{"Minpmon",#N/A,FALSE,"Monthinput"}</definedName>
    <definedName name="ert" localSheetId="0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9" hidden="1">{"Minpmon",#N/A,FALSE,"Monthinput"}</definedName>
    <definedName name="ert" localSheetId="11" hidden="1">{"Minpmon",#N/A,FALSE,"Monthinput"}</definedName>
    <definedName name="ert" hidden="1">{"Minpmon",#N/A,FALSE,"Monthinput"}</definedName>
    <definedName name="ESAF_QUAR_GDP" localSheetId="6">#REF!</definedName>
    <definedName name="ESAF_QUAR_GDP" localSheetId="0">#REF!</definedName>
    <definedName name="ESAF_QUAR_GDP" localSheetId="1">#REF!</definedName>
    <definedName name="ESAF_QUAR_GDP" localSheetId="3">#REF!</definedName>
    <definedName name="ESAF_QUAR_GDP" localSheetId="9">#REF!</definedName>
    <definedName name="ESAF_QUAR_GDP">#REF!</definedName>
    <definedName name="esafr" localSheetId="6">#REF!</definedName>
    <definedName name="esafr" localSheetId="0">#REF!</definedName>
    <definedName name="esafr" localSheetId="1">#REF!</definedName>
    <definedName name="esafr" localSheetId="3">#REF!</definedName>
    <definedName name="esafr" localSheetId="9">#REF!</definedName>
    <definedName name="esafr">#REF!</definedName>
    <definedName name="ESC" localSheetId="6">#REF!</definedName>
    <definedName name="ESC" localSheetId="0">#REF!</definedName>
    <definedName name="ESC" localSheetId="1">#REF!</definedName>
    <definedName name="ESC" localSheetId="3">#REF!</definedName>
    <definedName name="ESC" localSheetId="9">#REF!</definedName>
    <definedName name="ESC">#REF!</definedName>
    <definedName name="ESP" localSheetId="6">#REF!</definedName>
    <definedName name="ESP" localSheetId="1">#REF!</definedName>
    <definedName name="ESP">#REF!</definedName>
    <definedName name="estacional" localSheetId="6">#REF!</definedName>
    <definedName name="estacional" localSheetId="1">#REF!</definedName>
    <definedName name="estacional">#REF!</definedName>
    <definedName name="ESTRUCTURA" localSheetId="6" hidden="1">[10]C!#REF!</definedName>
    <definedName name="ESTRUCTURA" localSheetId="0" hidden="1">#REF!</definedName>
    <definedName name="ESTRUCTURA" localSheetId="1" hidden="1">#REF!</definedName>
    <definedName name="ESTRUCTURA" hidden="1">[10]C!#REF!</definedName>
    <definedName name="etewte" localSheetId="6" hidden="1">#REF!</definedName>
    <definedName name="etewte" localSheetId="0" hidden="1">#REF!</definedName>
    <definedName name="etewte" localSheetId="1" hidden="1">#REF!</definedName>
    <definedName name="etewte" localSheetId="3" hidden="1">#REF!</definedName>
    <definedName name="etewte" localSheetId="9" hidden="1">#REF!</definedName>
    <definedName name="etewte" hidden="1">#REF!</definedName>
    <definedName name="etwt" localSheetId="6" hidden="1">#REF!</definedName>
    <definedName name="etwt" localSheetId="0" hidden="1">#REF!</definedName>
    <definedName name="etwt" localSheetId="1" hidden="1">#REF!</definedName>
    <definedName name="etwt" localSheetId="3" hidden="1">#REF!</definedName>
    <definedName name="etwt" localSheetId="9" hidden="1">#REF!</definedName>
    <definedName name="etwt" hidden="1">#REF!</definedName>
    <definedName name="EU">[56]CIRRs!$C$62</definedName>
    <definedName name="EUR">[56]CIRRs!$C$87</definedName>
    <definedName name="EURCRUDE87" localSheetId="6">#REF!</definedName>
    <definedName name="EURCRUDE87" localSheetId="0">#REF!</definedName>
    <definedName name="EURCRUDE87" localSheetId="1">#REF!</definedName>
    <definedName name="EURCRUDE87" localSheetId="3">#REF!</definedName>
    <definedName name="EURCRUDE87" localSheetId="9">#REF!</definedName>
    <definedName name="EURCRUDE87">#REF!</definedName>
    <definedName name="EURCRUDE88" localSheetId="6">#REF!</definedName>
    <definedName name="EURCRUDE88" localSheetId="0">#REF!</definedName>
    <definedName name="EURCRUDE88" localSheetId="1">#REF!</definedName>
    <definedName name="EURCRUDE88" localSheetId="3">#REF!</definedName>
    <definedName name="EURCRUDE88" localSheetId="9">#REF!</definedName>
    <definedName name="EURCRUDE88">#REF!</definedName>
    <definedName name="EURO" localSheetId="6">#REF!</definedName>
    <definedName name="EURO" localSheetId="0">#REF!</definedName>
    <definedName name="EURO" localSheetId="1">#REF!</definedName>
    <definedName name="EURO" localSheetId="3">#REF!</definedName>
    <definedName name="EURO" localSheetId="9">#REF!</definedName>
    <definedName name="EURO">#REF!</definedName>
    <definedName name="EURO1" localSheetId="6">#REF!</definedName>
    <definedName name="EURO1" localSheetId="0">#REF!</definedName>
    <definedName name="EURO1" localSheetId="1">#REF!</definedName>
    <definedName name="EURO1">#REF!</definedName>
    <definedName name="EURPROD87" localSheetId="6">#REF!</definedName>
    <definedName name="EURPROD87" localSheetId="0">#REF!</definedName>
    <definedName name="EURPROD87" localSheetId="1">#REF!</definedName>
    <definedName name="EURPROD87">#REF!</definedName>
    <definedName name="EURPROD88" localSheetId="6">#REF!</definedName>
    <definedName name="EURPROD88" localSheetId="0">#REF!</definedName>
    <definedName name="EURPROD88" localSheetId="1">#REF!</definedName>
    <definedName name="EURPROD88">#REF!</definedName>
    <definedName name="EURTOT87" localSheetId="6">#REF!</definedName>
    <definedName name="EURTOT87" localSheetId="0">#REF!</definedName>
    <definedName name="EURTOT87" localSheetId="1">#REF!</definedName>
    <definedName name="EURTOT87">#REF!</definedName>
    <definedName name="EURTOT88" localSheetId="6">#REF!</definedName>
    <definedName name="EURTOT88" localSheetId="0">#REF!</definedName>
    <definedName name="EURTOT88" localSheetId="1">#REF!</definedName>
    <definedName name="EURTOT88">#REF!</definedName>
    <definedName name="eustocks">#N/A</definedName>
    <definedName name="ex">[119]Sheet1!$N$2:$Q$26</definedName>
    <definedName name="EXCEDENTE_DEL_10__SEGUN_EL_TOPE_ASIGNADO_A__BUENOS_AIRES__LEY_N__23621">[4]C!$B$18:$N$18</definedName>
    <definedName name="Exch.Rate" localSheetId="6">#REF!</definedName>
    <definedName name="Exch.Rate" localSheetId="0">#REF!</definedName>
    <definedName name="Exch.Rate" localSheetId="1">#REF!</definedName>
    <definedName name="Exch.Rate" localSheetId="3">#REF!</definedName>
    <definedName name="Exch.Rate" localSheetId="9">#REF!</definedName>
    <definedName name="Exch.Rate">#REF!</definedName>
    <definedName name="ExitWRS">[120]Main!$AB$25</definedName>
    <definedName name="Exportacion_Por_Importancia">[121]Macro1!$A$1</definedName>
    <definedName name="EXR_UPDATE" localSheetId="6">#REF!</definedName>
    <definedName name="EXR_UPDATE" localSheetId="0">#REF!</definedName>
    <definedName name="EXR_UPDATE" localSheetId="1">#REF!</definedName>
    <definedName name="EXR_UPDATE" localSheetId="3">#REF!</definedName>
    <definedName name="EXR_UPDATE" localSheetId="9">#REF!</definedName>
    <definedName name="EXR_UPDATE">#REF!</definedName>
    <definedName name="External_debt_indicators">[122]Table3!$F$8:$AB$437:'[122]Table3'!$AB$9</definedName>
    <definedName name="FAL" localSheetId="6">#REF!</definedName>
    <definedName name="FAL" localSheetId="0">#REF!</definedName>
    <definedName name="FAL" localSheetId="1">#REF!</definedName>
    <definedName name="FAL" localSheetId="3">#REF!</definedName>
    <definedName name="FAL" localSheetId="9">#REF!</definedName>
    <definedName name="FAL">#REF!</definedName>
    <definedName name="FB" localSheetId="6">#REF!</definedName>
    <definedName name="FB" localSheetId="0">#REF!</definedName>
    <definedName name="FB" localSheetId="1">#REF!</definedName>
    <definedName name="FB" localSheetId="3">#REF!</definedName>
    <definedName name="FB" localSheetId="9">#REF!</definedName>
    <definedName name="FB">#REF!</definedName>
    <definedName name="FB1A" localSheetId="6">#REF!</definedName>
    <definedName name="FB1A" localSheetId="0">#REF!</definedName>
    <definedName name="FB1A" localSheetId="1">#REF!</definedName>
    <definedName name="FB1A" localSheetId="3">#REF!</definedName>
    <definedName name="FB1A" localSheetId="9">#REF!</definedName>
    <definedName name="FB1A">#REF!</definedName>
    <definedName name="fdfd" localSheetId="6" hidden="1">'[35]Fax a enviar'!#REF!</definedName>
    <definedName name="fdfd" localSheetId="3" hidden="1">'[35]Fax a enviar'!#REF!</definedName>
    <definedName name="fdfd" localSheetId="9" hidden="1">'[35]Fax a enviar'!#REF!</definedName>
    <definedName name="fdfd" hidden="1">'[35]Fax a enviar'!#REF!</definedName>
    <definedName name="fdfdd" localSheetId="6" hidden="1">#REF!</definedName>
    <definedName name="fdfdd" localSheetId="0" hidden="1">#REF!</definedName>
    <definedName name="fdfdd" localSheetId="1" hidden="1">#REF!</definedName>
    <definedName name="fdfdd" localSheetId="3" hidden="1">#REF!</definedName>
    <definedName name="fdfdd" localSheetId="9" hidden="1">#REF!</definedName>
    <definedName name="fdfdd" hidden="1">#REF!</definedName>
    <definedName name="fdfddf" localSheetId="6" hidden="1">#REF!</definedName>
    <definedName name="fdfddf" localSheetId="0" hidden="1">#REF!</definedName>
    <definedName name="fdfddf" localSheetId="1" hidden="1">#REF!</definedName>
    <definedName name="fdfddf" localSheetId="3" hidden="1">#REF!</definedName>
    <definedName name="fdfddf" localSheetId="9" hidden="1">#REF!</definedName>
    <definedName name="fdfddf" hidden="1">#REF!</definedName>
    <definedName name="fdfdf" localSheetId="6" hidden="1">'[35]Fax a enviar'!#REF!</definedName>
    <definedName name="fdfdf" localSheetId="3" hidden="1">'[35]Fax a enviar'!#REF!</definedName>
    <definedName name="fdfdf" localSheetId="9" hidden="1">'[35]Fax a enviar'!#REF!</definedName>
    <definedName name="fdfdf" hidden="1">'[35]Fax a enviar'!#REF!</definedName>
    <definedName name="fdfds" localSheetId="6" hidden="1">#REF!</definedName>
    <definedName name="fdfds" localSheetId="0" hidden="1">#REF!</definedName>
    <definedName name="fdfds" localSheetId="1" hidden="1">#REF!</definedName>
    <definedName name="fdfds" localSheetId="3" hidden="1">#REF!</definedName>
    <definedName name="fdfds" localSheetId="9" hidden="1">#REF!</definedName>
    <definedName name="fdfds" hidden="1">#REF!</definedName>
    <definedName name="fdfdsafsdf" localSheetId="6" hidden="1">'[109]Fax a enviar'!#REF!</definedName>
    <definedName name="fdfdsafsdf" localSheetId="0" hidden="1">#REF!</definedName>
    <definedName name="fdfdsafsdf" localSheetId="1" hidden="1">#REF!</definedName>
    <definedName name="fdfdsafsdf" localSheetId="3" hidden="1">'[109]Fax a enviar'!#REF!</definedName>
    <definedName name="fdfdsafsdf" localSheetId="9" hidden="1">'[109]Fax a enviar'!#REF!</definedName>
    <definedName name="fdfdsafsdf" hidden="1">'[109]Fax a enviar'!#REF!</definedName>
    <definedName name="fdfdsf" localSheetId="6" hidden="1">#REF!</definedName>
    <definedName name="fdfdsf" localSheetId="0" hidden="1">#REF!</definedName>
    <definedName name="fdfdsf" localSheetId="1" hidden="1">#REF!</definedName>
    <definedName name="fdfdsf" localSheetId="3" hidden="1">#REF!</definedName>
    <definedName name="fdfdsf" localSheetId="9" hidden="1">#REF!</definedName>
    <definedName name="fdfdsf" hidden="1">#REF!</definedName>
    <definedName name="fdfsd" localSheetId="6" hidden="1">'[72]Fax a enviar'!#REF!</definedName>
    <definedName name="fdfsd" localSheetId="0" hidden="1">#REF!</definedName>
    <definedName name="fdfsd" localSheetId="1" hidden="1">#REF!</definedName>
    <definedName name="fdfsd" localSheetId="3" hidden="1">'[72]Fax a enviar'!#REF!</definedName>
    <definedName name="fdfsd" localSheetId="9" hidden="1">'[72]Fax a enviar'!#REF!</definedName>
    <definedName name="fdfsd" hidden="1">'[72]Fax a enviar'!#REF!</definedName>
    <definedName name="feb" localSheetId="6">[23]Programa!#REF!</definedName>
    <definedName name="feb" localSheetId="0">[24]Programa!#REF!</definedName>
    <definedName name="feb" localSheetId="1">[24]Programa!#REF!</definedName>
    <definedName name="feb" localSheetId="3">[23]Programa!#REF!</definedName>
    <definedName name="feb" localSheetId="9">[23]Programa!#REF!</definedName>
    <definedName name="feb" localSheetId="11">[23]Programa!#REF!</definedName>
    <definedName name="feb">[24]Programa!#REF!</definedName>
    <definedName name="FEB._89" localSheetId="6">#REF!</definedName>
    <definedName name="FEB._89" localSheetId="0">#REF!</definedName>
    <definedName name="FEB._89" localSheetId="1">#REF!</definedName>
    <definedName name="FEB._89" localSheetId="3">#REF!</definedName>
    <definedName name="FEB._89" localSheetId="9">#REF!</definedName>
    <definedName name="FEB._89">#REF!</definedName>
    <definedName name="fecha" localSheetId="6">[23]Programa!#REF!</definedName>
    <definedName name="fecha" localSheetId="0">#REF!</definedName>
    <definedName name="fecha" localSheetId="1">#REF!</definedName>
    <definedName name="fecha" localSheetId="3">[23]Programa!#REF!</definedName>
    <definedName name="fecha" localSheetId="9">[23]Programa!#REF!</definedName>
    <definedName name="fecha" localSheetId="11">[23]Programa!#REF!</definedName>
    <definedName name="fecha">[24]Programa!#REF!</definedName>
    <definedName name="fechas" localSheetId="6">[67]Contribution!$K$51:$DC$52</definedName>
    <definedName name="fechas" localSheetId="0">[68]Contribution!$K$51:$DC$52</definedName>
    <definedName name="fechas" localSheetId="1">[68]Contribution!$K$51:$DC$52</definedName>
    <definedName name="fechas" localSheetId="11">[67]Contribution!$K$51:$DC$52</definedName>
    <definedName name="fechas">[68]Contribution!$K$51:$DC$52</definedName>
    <definedName name="fed" localSheetId="7" hidden="1">{"Riqfin97",#N/A,FALSE,"Tran";"Riqfinpro",#N/A,FALSE,"Tran"}</definedName>
    <definedName name="fed" localSheetId="8" hidden="1">{"Riqfin97",#N/A,FALSE,"Tran";"Riqfinpro",#N/A,FALSE,"Tran"}</definedName>
    <definedName name="fed" localSheetId="6" hidden="1">{"Riqfin97",#N/A,FALSE,"Tran";"Riqfinpro",#N/A,FALSE,"Tran"}</definedName>
    <definedName name="fed" localSheetId="0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9" hidden="1">{"Riqfin97",#N/A,FALSE,"Tran";"Riqfinpro",#N/A,FALSE,"Tran"}</definedName>
    <definedName name="fed" localSheetId="11" hidden="1">{"Riqfin97",#N/A,FALSE,"Tran";"Riqfinpro",#N/A,FALSE,"Tran"}</definedName>
    <definedName name="fed" hidden="1">{"Riqfin97",#N/A,FALSE,"Tran";"Riqfinpro",#N/A,FALSE,"Tran"}</definedName>
    <definedName name="feere" hidden="1">'[103]Fax a enviar'!#REF!</definedName>
    <definedName name="fef" hidden="1">'[103]Fax a enviar'!#REF!</definedName>
    <definedName name="fer" localSheetId="7" hidden="1">{"Riqfin97",#N/A,FALSE,"Tran";"Riqfinpro",#N/A,FALSE,"Tran"}</definedName>
    <definedName name="fer" localSheetId="8" hidden="1">{"Riqfin97",#N/A,FALSE,"Tran";"Riqfinpro",#N/A,FALSE,"Tran"}</definedName>
    <definedName name="fer" localSheetId="6" hidden="1">{"Riqfin97",#N/A,FALSE,"Tran";"Riqfinpro",#N/A,FALSE,"Tran"}</definedName>
    <definedName name="fer" localSheetId="0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9" hidden="1">{"Riqfin97",#N/A,FALSE,"Tran";"Riqfinpro",#N/A,FALSE,"Tran"}</definedName>
    <definedName name="fer" localSheetId="11" hidden="1">{"Riqfin97",#N/A,FALSE,"Tran";"Riqfinpro",#N/A,FALSE,"Tran"}</definedName>
    <definedName name="fer" hidden="1">{"Riqfin97",#N/A,FALSE,"Tran";"Riqfinpro",#N/A,FALSE,"Tran"}</definedName>
    <definedName name="FF" localSheetId="6">#REF!</definedName>
    <definedName name="FF" localSheetId="0">#REF!</definedName>
    <definedName name="FF" localSheetId="1">#REF!</definedName>
    <definedName name="FF" localSheetId="3">#REF!</definedName>
    <definedName name="FF" localSheetId="9">#REF!</definedName>
    <definedName name="FF">#REF!</definedName>
    <definedName name="FF1A" localSheetId="6">#REF!</definedName>
    <definedName name="FF1A" localSheetId="0">#REF!</definedName>
    <definedName name="FF1A" localSheetId="1">#REF!</definedName>
    <definedName name="FF1A" localSheetId="3">#REF!</definedName>
    <definedName name="FF1A" localSheetId="9">#REF!</definedName>
    <definedName name="FF1A">#REF!</definedName>
    <definedName name="fff" localSheetId="6" hidden="1">#REF!</definedName>
    <definedName name="fff" localSheetId="0" hidden="1">#REF!</definedName>
    <definedName name="fff" localSheetId="1" hidden="1">#REF!</definedName>
    <definedName name="fff" localSheetId="3" hidden="1">#REF!</definedName>
    <definedName name="fff" localSheetId="9" hidden="1">#REF!</definedName>
    <definedName name="fff" hidden="1">#REF!</definedName>
    <definedName name="ffff" localSheetId="7" hidden="1">{"Riqfin97",#N/A,FALSE,"Tran";"Riqfinpro",#N/A,FALSE,"Tran"}</definedName>
    <definedName name="ffff" localSheetId="8" hidden="1">{"Riqfin97",#N/A,FALSE,"Tran";"Riqfinpro",#N/A,FALSE,"Tran"}</definedName>
    <definedName name="ffff" localSheetId="6" hidden="1">{"Riqfin97",#N/A,FALSE,"Tran";"Riqfinpro",#N/A,FALSE,"Tran"}</definedName>
    <definedName name="ffff" localSheetId="0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9" hidden="1">{"Riqfin97",#N/A,FALSE,"Tran";"Riqfinpro",#N/A,FALSE,"Tran"}</definedName>
    <definedName name="ffff" localSheetId="11" hidden="1">{"Riqfin97",#N/A,FALSE,"Tran";"Riqfinpro",#N/A,FALSE,"Tran"}</definedName>
    <definedName name="ffff" hidden="1">{"Riqfin97",#N/A,FALSE,"Tran";"Riqfinpro",#N/A,FALSE,"Tran"}</definedName>
    <definedName name="fffff" localSheetId="6">#REF!</definedName>
    <definedName name="fffff" localSheetId="0">#REF!</definedName>
    <definedName name="fffff" localSheetId="1">#REF!</definedName>
    <definedName name="fffff" localSheetId="3">#REF!</definedName>
    <definedName name="fffff" localSheetId="9">#REF!</definedName>
    <definedName name="fffff">#REF!</definedName>
    <definedName name="ffffff" localSheetId="6" hidden="1">#REF!</definedName>
    <definedName name="ffffff" localSheetId="0" hidden="1">#REF!</definedName>
    <definedName name="ffffff" localSheetId="1" hidden="1">#REF!</definedName>
    <definedName name="ffffff" localSheetId="3" hidden="1">#REF!</definedName>
    <definedName name="ffffff" localSheetId="9" hidden="1">#REF!</definedName>
    <definedName name="ffffff" hidden="1">#REF!</definedName>
    <definedName name="fffffff" localSheetId="7" hidden="1">{"Minpmon",#N/A,FALSE,"Monthinput"}</definedName>
    <definedName name="fffffff" localSheetId="8" hidden="1">{"Minpmon",#N/A,FALSE,"Monthinput"}</definedName>
    <definedName name="fffffff" localSheetId="6" hidden="1">{"Minpmon",#N/A,FALSE,"Monthinput"}</definedName>
    <definedName name="fffffff" localSheetId="0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9" hidden="1">{"Minpmon",#N/A,FALSE,"Monthinput"}</definedName>
    <definedName name="fffffff" localSheetId="11" hidden="1">{"Minpmon",#N/A,FALSE,"Monthinput"}</definedName>
    <definedName name="fffffff" hidden="1">{"Minpmon",#N/A,FALSE,"Monthinput"}</definedName>
    <definedName name="fffffffff" hidden="1">'[103]Fax a enviar'!#REF!</definedName>
    <definedName name="ffffffffffffff" localSheetId="7" hidden="1">{"Riqfin97",#N/A,FALSE,"Tran";"Riqfinpro",#N/A,FALSE,"Tran"}</definedName>
    <definedName name="ffffffffffffff" localSheetId="8" hidden="1">{"Riqfin97",#N/A,FALSE,"Tran";"Riqfinpro",#N/A,FALSE,"Tran"}</definedName>
    <definedName name="ffffffffffffff" localSheetId="6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1" hidden="1">{"Riqfin97",#N/A,FALSE,"Tran";"Riqfinpro",#N/A,FALSE,"Tran"}</definedName>
    <definedName name="ffffffffffffff" hidden="1">{"Riqfin97",#N/A,FALSE,"Tran";"Riqfinpro",#N/A,FALSE,"Tran"}</definedName>
    <definedName name="FFNN" localSheetId="6">#REF!</definedName>
    <definedName name="FFNN" localSheetId="0">#REF!</definedName>
    <definedName name="FFNN" localSheetId="1">#REF!</definedName>
    <definedName name="FFNN" localSheetId="3">#REF!</definedName>
    <definedName name="FFNN" localSheetId="9">#REF!</definedName>
    <definedName name="FFNN">#REF!</definedName>
    <definedName name="fgf" localSheetId="7" hidden="1">{"Riqfin97",#N/A,FALSE,"Tran";"Riqfinpro",#N/A,FALSE,"Tran"}</definedName>
    <definedName name="fgf" localSheetId="8" hidden="1">{"Riqfin97",#N/A,FALSE,"Tran";"Riqfinpro",#N/A,FALSE,"Tran"}</definedName>
    <definedName name="fgf" localSheetId="6" hidden="1">{"Riqfin97",#N/A,FALSE,"Tran";"Riqfinpro",#N/A,FALSE,"Tran"}</definedName>
    <definedName name="fgf" localSheetId="0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9" hidden="1">{"Riqfin97",#N/A,FALSE,"Tran";"Riqfinpro",#N/A,FALSE,"Tran"}</definedName>
    <definedName name="fgf" localSheetId="11" hidden="1">{"Riqfin97",#N/A,FALSE,"Tran";"Riqfinpro",#N/A,FALSE,"Tran"}</definedName>
    <definedName name="fgf" hidden="1">{"Riqfin97",#N/A,FALSE,"Tran";"Riqfinpro",#N/A,FALSE,"Tran"}</definedName>
    <definedName name="fgfg" hidden="1">'[110]Fax a enviar'!#REF!</definedName>
    <definedName name="fghfghf" hidden="1">'[123]Fax a enviar'!#REF!</definedName>
    <definedName name="fhnfdj" hidden="1">'[103]Fax a enviar'!#REF!</definedName>
    <definedName name="FIDR" localSheetId="6">#REF!</definedName>
    <definedName name="FIDR" localSheetId="0">#REF!</definedName>
    <definedName name="FIDR" localSheetId="1">#REF!</definedName>
    <definedName name="FIDR" localSheetId="3">#REF!</definedName>
    <definedName name="FIDR" localSheetId="9">#REF!</definedName>
    <definedName name="FIDR">#REF!</definedName>
    <definedName name="Fig.1" localSheetId="6">#REF!</definedName>
    <definedName name="Fig.1" localSheetId="0">#REF!</definedName>
    <definedName name="Fig.1" localSheetId="1">#REF!</definedName>
    <definedName name="Fig.1" localSheetId="3">#REF!</definedName>
    <definedName name="Fig.1" localSheetId="9">#REF!</definedName>
    <definedName name="Fig.1">#REF!</definedName>
    <definedName name="FigTitle" localSheetId="6">#REF!</definedName>
    <definedName name="FigTitle" localSheetId="0">#REF!</definedName>
    <definedName name="FigTitle" localSheetId="1">#REF!</definedName>
    <definedName name="FigTitle" localSheetId="3">#REF!</definedName>
    <definedName name="FigTitle" localSheetId="9">#REF!</definedName>
    <definedName name="FigTitle">#REF!</definedName>
    <definedName name="Figure.3" localSheetId="6">#REF!</definedName>
    <definedName name="Figure.3" localSheetId="0">#REF!</definedName>
    <definedName name="Figure.3" localSheetId="1">#REF!</definedName>
    <definedName name="Figure.3">#REF!</definedName>
    <definedName name="FIM" localSheetId="6">#REF!</definedName>
    <definedName name="FIM" localSheetId="1">#REF!</definedName>
    <definedName name="FIM">#REF!</definedName>
    <definedName name="finan" localSheetId="6">#REF!</definedName>
    <definedName name="finan" localSheetId="1">#REF!</definedName>
    <definedName name="finan">#REF!</definedName>
    <definedName name="finan1" localSheetId="6">#REF!</definedName>
    <definedName name="finan1" localSheetId="1">#REF!</definedName>
    <definedName name="finan1">#REF!</definedName>
    <definedName name="Financing" localSheetId="7" hidden="1">{"Tab1",#N/A,FALSE,"P";"Tab2",#N/A,FALSE,"P"}</definedName>
    <definedName name="Financing" localSheetId="8" hidden="1">{"Tab1",#N/A,FALSE,"P";"Tab2",#N/A,FALSE,"P"}</definedName>
    <definedName name="Financing" localSheetId="6" hidden="1">{"Tab1",#N/A,FALSE,"P";"Tab2",#N/A,FALSE,"P"}</definedName>
    <definedName name="Financing" localSheetId="0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9" hidden="1">{"Tab1",#N/A,FALSE,"P";"Tab2",#N/A,FALSE,"P"}</definedName>
    <definedName name="Financing" localSheetId="11" hidden="1">{"Tab1",#N/A,FALSE,"P";"Tab2",#N/A,FALSE,"P"}</definedName>
    <definedName name="Financing" hidden="1">{"Tab1",#N/A,FALSE,"P";"Tab2",#N/A,FALSE,"P"}</definedName>
    <definedName name="Finland_wt">'[75]OECD wgt'!$B$18</definedName>
    <definedName name="FIP" localSheetId="6">[124]Q4!#REF!</definedName>
    <definedName name="FIP" localSheetId="0">[124]Q4!#REF!</definedName>
    <definedName name="FIP" localSheetId="1">[124]Q4!#REF!</definedName>
    <definedName name="FIP" localSheetId="3">[124]Q4!#REF!</definedName>
    <definedName name="FIP" localSheetId="9">[124]Q4!#REF!</definedName>
    <definedName name="FIP">[124]Q4!#REF!</definedName>
    <definedName name="Fisc" localSheetId="6">#REF!</definedName>
    <definedName name="Fisc" localSheetId="0">#REF!</definedName>
    <definedName name="Fisc" localSheetId="1">#REF!</definedName>
    <definedName name="Fisc" localSheetId="3">#REF!</definedName>
    <definedName name="Fisc" localSheetId="9">#REF!</definedName>
    <definedName name="Fisc">#REF!</definedName>
    <definedName name="Fisca" localSheetId="6">#REF!</definedName>
    <definedName name="Fisca" localSheetId="0">#REF!</definedName>
    <definedName name="Fisca" localSheetId="1">#REF!</definedName>
    <definedName name="Fisca" localSheetId="3">#REF!</definedName>
    <definedName name="Fisca" localSheetId="9">#REF!</definedName>
    <definedName name="Fisca">#REF!</definedName>
    <definedName name="FISUM" localSheetId="6">#REF!</definedName>
    <definedName name="FISUM" localSheetId="1">#REF!</definedName>
    <definedName name="FISUM" localSheetId="3">#REF!</definedName>
    <definedName name="FISUM" localSheetId="9">#REF!</definedName>
    <definedName name="FISUM">#REF!</definedName>
    <definedName name="FLIBOR" localSheetId="6">[124]Q4!#REF!</definedName>
    <definedName name="FLIBOR" localSheetId="3">[124]Q4!#REF!</definedName>
    <definedName name="FLIBOR" localSheetId="9">[124]Q4!#REF!</definedName>
    <definedName name="FLIBOR">[124]Q4!#REF!</definedName>
    <definedName name="FLOPEC" localSheetId="6">#REF!</definedName>
    <definedName name="FLOPEC" localSheetId="0">#REF!</definedName>
    <definedName name="FLOPEC" localSheetId="1">#REF!</definedName>
    <definedName name="FLOPEC" localSheetId="3">#REF!</definedName>
    <definedName name="FLOPEC" localSheetId="9">#REF!</definedName>
    <definedName name="FLOPEC">#REF!</definedName>
    <definedName name="FLOWS" localSheetId="6">#REF!</definedName>
    <definedName name="FLOWS" localSheetId="0">#REF!</definedName>
    <definedName name="FLOWS" localSheetId="1">#REF!</definedName>
    <definedName name="FLOWS" localSheetId="3">#REF!</definedName>
    <definedName name="FLOWS" localSheetId="9">#REF!</definedName>
    <definedName name="FLOWS">#REF!</definedName>
    <definedName name="fluct" localSheetId="6">#REF!</definedName>
    <definedName name="fluct" localSheetId="0">#REF!</definedName>
    <definedName name="fluct" localSheetId="1">#REF!</definedName>
    <definedName name="fluct" localSheetId="3">#REF!</definedName>
    <definedName name="fluct" localSheetId="9">#REF!</definedName>
    <definedName name="fluct">#REF!</definedName>
    <definedName name="Flujo">[86]Hoja5!$X$1:$AF$61</definedName>
    <definedName name="FLUXO" localSheetId="6">#REF!</definedName>
    <definedName name="FLUXO" localSheetId="0">#REF!</definedName>
    <definedName name="FLUXO" localSheetId="1">#REF!</definedName>
    <definedName name="FLUXO" localSheetId="3">#REF!</definedName>
    <definedName name="FLUXO" localSheetId="9">#REF!</definedName>
    <definedName name="FLUXO">#REF!</definedName>
    <definedName name="FMB" localSheetId="6">#REF!</definedName>
    <definedName name="FMB" localSheetId="0">#REF!</definedName>
    <definedName name="FMB" localSheetId="1">#REF!</definedName>
    <definedName name="FMB" localSheetId="3">#REF!</definedName>
    <definedName name="FMB" localSheetId="9">#REF!</definedName>
    <definedName name="FMB">#REF!</definedName>
    <definedName name="FMI" localSheetId="6">[66]BCP!#REF!</definedName>
    <definedName name="FMI" localSheetId="0">#REF!</definedName>
    <definedName name="FMI" localSheetId="1">#REF!</definedName>
    <definedName name="FMI" localSheetId="3">[66]BCP!#REF!</definedName>
    <definedName name="FMI" localSheetId="9">[66]BCP!#REF!</definedName>
    <definedName name="FMI">[66]BCP!#REF!</definedName>
    <definedName name="FMK" localSheetId="6">#REF!</definedName>
    <definedName name="FMK" localSheetId="0">#REF!</definedName>
    <definedName name="FMK" localSheetId="1">#REF!</definedName>
    <definedName name="FMK" localSheetId="3">#REF!</definedName>
    <definedName name="FMK" localSheetId="9">#REF!</definedName>
    <definedName name="FMK">#REF!</definedName>
    <definedName name="FODESEC" localSheetId="6">#REF!</definedName>
    <definedName name="FODESEC" localSheetId="1">#REF!</definedName>
    <definedName name="FODESEC" localSheetId="3">#REF!</definedName>
    <definedName name="FODESEC" localSheetId="9">#REF!</definedName>
    <definedName name="FODESEC">#REF!</definedName>
    <definedName name="FONDO_COMPENSADOR_DE_DESEQUILIBRIOS_FISCALES_PROVINCIALES">[4]C!$B$15:$N$15</definedName>
    <definedName name="FONDO_EDUCATIVO__LEY_N__23906_ART._3_Y_4">[4]C!$B$16:$N$16</definedName>
    <definedName name="FONDO_ESPECIAL_DE_DESARROLLO_ELECTRICO_DEL_INTERIOR__LEYES_NROS._23966_ART._19_Y_24065">[4]C!$B$26:$N$26</definedName>
    <definedName name="FONDO_NACIONAL_DE_LA_VIVIENDA__LEY_N__23966_ART._18">[4]C!$B$25:$N$25</definedName>
    <definedName name="Fondos">[86]Hoja5!$J$1:$U$44</definedName>
    <definedName name="FORMATO">#N/A</definedName>
    <definedName name="FRAMENO" localSheetId="6">#REF!</definedName>
    <definedName name="FRAMENO" localSheetId="0">#REF!</definedName>
    <definedName name="FRAMENO" localSheetId="1">#REF!</definedName>
    <definedName name="FRAMENO" localSheetId="3">#REF!</definedName>
    <definedName name="FRAMENO" localSheetId="9">#REF!</definedName>
    <definedName name="FRAMENO">#REF!</definedName>
    <definedName name="framework_macro" localSheetId="6">#REF!</definedName>
    <definedName name="framework_macro" localSheetId="0">#REF!</definedName>
    <definedName name="framework_macro" localSheetId="1">#REF!</definedName>
    <definedName name="framework_macro" localSheetId="3">#REF!</definedName>
    <definedName name="framework_macro" localSheetId="9">#REF!</definedName>
    <definedName name="framework_macro">#REF!</definedName>
    <definedName name="framework_macro_new" localSheetId="6">#REF!</definedName>
    <definedName name="framework_macro_new" localSheetId="0">#REF!</definedName>
    <definedName name="framework_macro_new" localSheetId="1">#REF!</definedName>
    <definedName name="framework_macro_new" localSheetId="3">#REF!</definedName>
    <definedName name="framework_macro_new" localSheetId="9">#REF!</definedName>
    <definedName name="framework_macro_new">#REF!</definedName>
    <definedName name="framework_monetary" localSheetId="6">#REF!</definedName>
    <definedName name="framework_monetary" localSheetId="1">#REF!</definedName>
    <definedName name="framework_monetary">#REF!</definedName>
    <definedName name="FRAMEYES" localSheetId="6">#REF!</definedName>
    <definedName name="FRAMEYES" localSheetId="1">#REF!</definedName>
    <definedName name="FRAMEYES">#REF!</definedName>
    <definedName name="France_wt">'[75]OECD wgt'!$B$7</definedName>
    <definedName name="fre" localSheetId="7" hidden="1">{"Tab1",#N/A,FALSE,"P";"Tab2",#N/A,FALSE,"P"}</definedName>
    <definedName name="fre" localSheetId="8" hidden="1">{"Tab1",#N/A,FALSE,"P";"Tab2",#N/A,FALSE,"P"}</definedName>
    <definedName name="fre" localSheetId="6" hidden="1">{"Tab1",#N/A,FALSE,"P";"Tab2",#N/A,FALSE,"P"}</definedName>
    <definedName name="fre" localSheetId="0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9" hidden="1">{"Tab1",#N/A,FALSE,"P";"Tab2",#N/A,FALSE,"P"}</definedName>
    <definedName name="fre" localSheetId="11" hidden="1">{"Tab1",#N/A,FALSE,"P";"Tab2",#N/A,FALSE,"P"}</definedName>
    <definedName name="fre" hidden="1">{"Tab1",#N/A,FALSE,"P";"Tab2",#N/A,FALSE,"P"}</definedName>
    <definedName name="FRF" localSheetId="6">#REF!</definedName>
    <definedName name="FRF" localSheetId="0">#REF!</definedName>
    <definedName name="FRF" localSheetId="1">#REF!</definedName>
    <definedName name="FRF" localSheetId="3">#REF!</definedName>
    <definedName name="FRF" localSheetId="9">#REF!</definedName>
    <definedName name="FRF">#REF!</definedName>
    <definedName name="FRFEURO" localSheetId="6">#REF!</definedName>
    <definedName name="FRFEURO" localSheetId="0">#REF!</definedName>
    <definedName name="FRFEURO" localSheetId="1">#REF!</definedName>
    <definedName name="FRFEURO" localSheetId="3">#REF!</definedName>
    <definedName name="FRFEURO" localSheetId="9">#REF!</definedName>
    <definedName name="FRFEURO">#REF!</definedName>
    <definedName name="FS" localSheetId="6">#REF!</definedName>
    <definedName name="FS" localSheetId="0">#REF!</definedName>
    <definedName name="FS" localSheetId="1">#REF!</definedName>
    <definedName name="FS" localSheetId="3">#REF!</definedName>
    <definedName name="FS" localSheetId="9">#REF!</definedName>
    <definedName name="FS">#REF!</definedName>
    <definedName name="FS1A" localSheetId="6">#REF!</definedName>
    <definedName name="FS1A" localSheetId="0">#REF!</definedName>
    <definedName name="FS1A" localSheetId="1">#REF!</definedName>
    <definedName name="FS1A">#REF!</definedName>
    <definedName name="fsdfsd" localSheetId="6" hidden="1">[125]C!#REF!</definedName>
    <definedName name="fsdfsd" hidden="1">[125]C!#REF!</definedName>
    <definedName name="fsdsdfa" hidden="1">'[109]Fax a enviar'!#REF!</definedName>
    <definedName name="FT" localSheetId="6">#REF!</definedName>
    <definedName name="FT" localSheetId="0">#REF!</definedName>
    <definedName name="FT" localSheetId="1">#REF!</definedName>
    <definedName name="FT" localSheetId="3">#REF!</definedName>
    <definedName name="FT" localSheetId="9">#REF!</definedName>
    <definedName name="FT">#REF!</definedName>
    <definedName name="FT1A" localSheetId="6">#REF!</definedName>
    <definedName name="FT1A" localSheetId="0">#REF!</definedName>
    <definedName name="FT1A" localSheetId="1">#REF!</definedName>
    <definedName name="FT1A" localSheetId="3">#REF!</definedName>
    <definedName name="FT1A" localSheetId="9">#REF!</definedName>
    <definedName name="FT1A">#REF!</definedName>
    <definedName name="ftaref" localSheetId="6">#REF!</definedName>
    <definedName name="ftaref" localSheetId="1">#REF!</definedName>
    <definedName name="ftaref" localSheetId="3">#REF!</definedName>
    <definedName name="ftaref" localSheetId="9">#REF!</definedName>
    <definedName name="ftaref">#REF!</definedName>
    <definedName name="ftconf" localSheetId="6">#REF!</definedName>
    <definedName name="ftconf" localSheetId="1">#REF!</definedName>
    <definedName name="ftconf">#REF!</definedName>
    <definedName name="ftima" localSheetId="6">#REF!</definedName>
    <definedName name="ftima" localSheetId="1">#REF!</definedName>
    <definedName name="ftima">#REF!</definedName>
    <definedName name="ftimaf" localSheetId="6">#REF!</definedName>
    <definedName name="ftimaf" localSheetId="1">#REF!</definedName>
    <definedName name="ftimaf">#REF!</definedName>
    <definedName name="ftr" localSheetId="7" hidden="1">{"Riqfin97",#N/A,FALSE,"Tran";"Riqfinpro",#N/A,FALSE,"Tran"}</definedName>
    <definedName name="ftr" localSheetId="8" hidden="1">{"Riqfin97",#N/A,FALSE,"Tran";"Riqfinpro",#N/A,FALSE,"Tran"}</definedName>
    <definedName name="ftr" localSheetId="6" hidden="1">{"Riqfin97",#N/A,FALSE,"Tran";"Riqfinpro",#N/A,FALSE,"Tran"}</definedName>
    <definedName name="ftr" localSheetId="0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9" hidden="1">{"Riqfin97",#N/A,FALSE,"Tran";"Riqfinpro",#N/A,FALSE,"Tran"}</definedName>
    <definedName name="ftr" localSheetId="11" hidden="1">{"Riqfin97",#N/A,FALSE,"Tran";"Riqfinpro",#N/A,FALSE,"Tran"}</definedName>
    <definedName name="ftr" hidden="1">{"Riqfin97",#N/A,FALSE,"Tran";"Riqfinpro",#N/A,FALSE,"Tran"}</definedName>
    <definedName name="fty" localSheetId="7" hidden="1">{"Riqfin97",#N/A,FALSE,"Tran";"Riqfinpro",#N/A,FALSE,"Tran"}</definedName>
    <definedName name="fty" localSheetId="8" hidden="1">{"Riqfin97",#N/A,FALSE,"Tran";"Riqfinpro",#N/A,FALSE,"Tran"}</definedName>
    <definedName name="fty" localSheetId="6" hidden="1">{"Riqfin97",#N/A,FALSE,"Tran";"Riqfinpro",#N/A,FALSE,"Tran"}</definedName>
    <definedName name="fty" localSheetId="0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9" hidden="1">{"Riqfin97",#N/A,FALSE,"Tran";"Riqfinpro",#N/A,FALSE,"Tran"}</definedName>
    <definedName name="fty" localSheetId="11" hidden="1">{"Riqfin97",#N/A,FALSE,"Tran";"Riqfinpro",#N/A,FALSE,"Tran"}</definedName>
    <definedName name="fty" hidden="1">{"Riqfin97",#N/A,FALSE,"Tran";"Riqfinpro",#N/A,FALSE,"Tran"}</definedName>
    <definedName name="FUENTE" localSheetId="6">#REF!</definedName>
    <definedName name="FUENTE" localSheetId="0">#REF!</definedName>
    <definedName name="FUENTE" localSheetId="1">#REF!</definedName>
    <definedName name="FUENTE" localSheetId="3">#REF!</definedName>
    <definedName name="FUENTE" localSheetId="9">#REF!</definedName>
    <definedName name="FUENTE">#REF!</definedName>
    <definedName name="fuente1" localSheetId="6">#REF!</definedName>
    <definedName name="fuente1" localSheetId="0">#REF!</definedName>
    <definedName name="fuente1" localSheetId="1">#REF!</definedName>
    <definedName name="fuente1" localSheetId="3">#REF!</definedName>
    <definedName name="fuente1" localSheetId="9">#REF!</definedName>
    <definedName name="fuente1">#REF!</definedName>
    <definedName name="FUENTE2" localSheetId="6">#REF!</definedName>
    <definedName name="FUENTE2" localSheetId="1">#REF!</definedName>
    <definedName name="FUENTE2" localSheetId="3">#REF!</definedName>
    <definedName name="FUENTE2" localSheetId="9">#REF!</definedName>
    <definedName name="FUENTE2">#REF!</definedName>
    <definedName name="Fuentes" localSheetId="6">#REF!</definedName>
    <definedName name="Fuentes" localSheetId="1">#REF!</definedName>
    <definedName name="Fuentes">#REF!</definedName>
    <definedName name="fx" localSheetId="6">#REF!</definedName>
    <definedName name="fx" localSheetId="0">#REF!</definedName>
    <definedName name="fx" localSheetId="1">#REF!</definedName>
    <definedName name="fx">#REF!</definedName>
    <definedName name="FX98IGP" localSheetId="6">#REF!</definedName>
    <definedName name="FX98IGP" localSheetId="1">#REF!</definedName>
    <definedName name="FX98IGP">#REF!</definedName>
    <definedName name="FX98RE" localSheetId="6">#REF!</definedName>
    <definedName name="FX98RE" localSheetId="1">#REF!</definedName>
    <definedName name="FX98RE">#REF!</definedName>
    <definedName name="FX99RE" localSheetId="6">#REF!</definedName>
    <definedName name="FX99RE" localSheetId="1">#REF!</definedName>
    <definedName name="FX99RE">#REF!</definedName>
    <definedName name="G" localSheetId="7" hidden="1">{"Main Economic Indicators",#N/A,FALSE,"C"}</definedName>
    <definedName name="G" localSheetId="8" hidden="1">{"Main Economic Indicators",#N/A,FALSE,"C"}</definedName>
    <definedName name="G" localSheetId="6" hidden="1">{"Main Economic Indicators",#N/A,FALSE,"C"}</definedName>
    <definedName name="G" localSheetId="0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9" hidden="1">{"Main Economic Indicators",#N/A,FALSE,"C"}</definedName>
    <definedName name="G" localSheetId="11" hidden="1">{"Main Economic Indicators",#N/A,FALSE,"C"}</definedName>
    <definedName name="G" hidden="1">{"Main Economic Indicators",#N/A,FALSE,"C"}</definedName>
    <definedName name="g1std" localSheetId="6">#REF!</definedName>
    <definedName name="g1std" localSheetId="0">#REF!</definedName>
    <definedName name="g1std" localSheetId="1">#REF!</definedName>
    <definedName name="g1std" localSheetId="3">#REF!</definedName>
    <definedName name="g1std" localSheetId="9">#REF!</definedName>
    <definedName name="g1std">#REF!</definedName>
    <definedName name="g2std" localSheetId="6">#REF!</definedName>
    <definedName name="g2std" localSheetId="1">#REF!</definedName>
    <definedName name="g2std" localSheetId="3">#REF!</definedName>
    <definedName name="g2std" localSheetId="9">#REF!</definedName>
    <definedName name="g2std">#REF!</definedName>
    <definedName name="GAP" localSheetId="6">#REF!</definedName>
    <definedName name="GAP" localSheetId="1">#REF!</definedName>
    <definedName name="GAP" localSheetId="3">#REF!</definedName>
    <definedName name="GAP" localSheetId="9">#REF!</definedName>
    <definedName name="GAP">#REF!</definedName>
    <definedName name="GAPFGFROM" localSheetId="6">#REF!</definedName>
    <definedName name="GAPFGFROM" localSheetId="0">#REF!</definedName>
    <definedName name="GAPFGFROM" localSheetId="1">#REF!</definedName>
    <definedName name="GAPFGFROM">#REF!</definedName>
    <definedName name="GAPFGTO" localSheetId="6">#REF!</definedName>
    <definedName name="GAPFGTO" localSheetId="0">#REF!</definedName>
    <definedName name="GAPFGTO" localSheetId="1">#REF!</definedName>
    <definedName name="GAPFGTO">#REF!</definedName>
    <definedName name="GAPSTFROM" localSheetId="6">#REF!</definedName>
    <definedName name="GAPSTFROM" localSheetId="1">#REF!</definedName>
    <definedName name="GAPSTFROM">#REF!</definedName>
    <definedName name="GAPSTTO" localSheetId="6">#REF!</definedName>
    <definedName name="GAPSTTO" localSheetId="1">#REF!</definedName>
    <definedName name="GAPSTTO">#REF!</definedName>
    <definedName name="GAPTEST" localSheetId="6">#REF!</definedName>
    <definedName name="GAPTEST" localSheetId="1">#REF!</definedName>
    <definedName name="GAPTEST">#REF!</definedName>
    <definedName name="GAPTESTFG" localSheetId="6">#REF!</definedName>
    <definedName name="GAPTESTFG" localSheetId="1">#REF!</definedName>
    <definedName name="GAPTESTFG">#REF!</definedName>
    <definedName name="gas">#N/A</definedName>
    <definedName name="GASO">#N/A</definedName>
    <definedName name="gasolinas">#N/A</definedName>
    <definedName name="gasolinas1">#N/A</definedName>
    <definedName name="GATO" localSheetId="6">#REF!</definedName>
    <definedName name="GATO" localSheetId="0">#REF!</definedName>
    <definedName name="GATO" localSheetId="1">#REF!</definedName>
    <definedName name="GATO" localSheetId="3">#REF!</definedName>
    <definedName name="GATO" localSheetId="9">#REF!</definedName>
    <definedName name="GATO">#REF!</definedName>
    <definedName name="Gave" localSheetId="6">#REF!</definedName>
    <definedName name="Gave" localSheetId="1">#REF!</definedName>
    <definedName name="Gave" localSheetId="3">#REF!</definedName>
    <definedName name="Gave" localSheetId="9">#REF!</definedName>
    <definedName name="Gave">#REF!</definedName>
    <definedName name="GAZZETTE" localSheetId="6">#REF!</definedName>
    <definedName name="GAZZETTE" localSheetId="1">#REF!</definedName>
    <definedName name="GAZZETTE" localSheetId="3">#REF!</definedName>
    <definedName name="GAZZETTE" localSheetId="9">#REF!</definedName>
    <definedName name="GAZZETTE">#REF!</definedName>
    <definedName name="GBP" localSheetId="6">#REF!</definedName>
    <definedName name="GBP" localSheetId="0">#REF!</definedName>
    <definedName name="GBP" localSheetId="1">#REF!</definedName>
    <definedName name="GBP">#REF!</definedName>
    <definedName name="GCB" localSheetId="6">[63]Q4!#REF!</definedName>
    <definedName name="GCB" localSheetId="0">[64]Q4!#REF!</definedName>
    <definedName name="GCB" localSheetId="1">[64]Q4!#REF!</definedName>
    <definedName name="GCB" localSheetId="11">[63]Q4!#REF!</definedName>
    <definedName name="GCB">[64]Q4!#REF!</definedName>
    <definedName name="GCB_NGDP">#N/A</definedName>
    <definedName name="GCEC" localSheetId="6">#REF!</definedName>
    <definedName name="GCEC" localSheetId="0">#REF!</definedName>
    <definedName name="GCEC" localSheetId="1">#REF!</definedName>
    <definedName name="GCEC" localSheetId="3">#REF!</definedName>
    <definedName name="GCEC" localSheetId="9">#REF!</definedName>
    <definedName name="GCEC">#REF!</definedName>
    <definedName name="GCED" localSheetId="6">#REF!</definedName>
    <definedName name="GCED" localSheetId="1">#REF!</definedName>
    <definedName name="GCED" localSheetId="3">#REF!</definedName>
    <definedName name="GCED" localSheetId="9">#REF!</definedName>
    <definedName name="GCED">#REF!</definedName>
    <definedName name="GCEE" localSheetId="6">#REF!</definedName>
    <definedName name="GCEE" localSheetId="1">#REF!</definedName>
    <definedName name="GCEE" localSheetId="3">#REF!</definedName>
    <definedName name="GCEE" localSheetId="9">#REF!</definedName>
    <definedName name="GCEE">#REF!</definedName>
    <definedName name="GCEEP" localSheetId="6">#REF!</definedName>
    <definedName name="GCEEP" localSheetId="1">#REF!</definedName>
    <definedName name="GCEEP">#REF!</definedName>
    <definedName name="GCEES" localSheetId="6">#REF!</definedName>
    <definedName name="GCEES" localSheetId="1">#REF!</definedName>
    <definedName name="GCEES">#REF!</definedName>
    <definedName name="GCEG" localSheetId="6">#REF!</definedName>
    <definedName name="GCEG" localSheetId="1">#REF!</definedName>
    <definedName name="GCEG">#REF!</definedName>
    <definedName name="GCEH" localSheetId="6">#REF!</definedName>
    <definedName name="GCEH" localSheetId="1">#REF!</definedName>
    <definedName name="GCEH">#REF!</definedName>
    <definedName name="GCEHP" localSheetId="6">#REF!</definedName>
    <definedName name="GCEHP" localSheetId="1">#REF!</definedName>
    <definedName name="GCEHP">#REF!</definedName>
    <definedName name="GCEI_D" localSheetId="6">#REF!</definedName>
    <definedName name="GCEI_D" localSheetId="1">#REF!</definedName>
    <definedName name="GCEI_D">#REF!</definedName>
    <definedName name="GCEI_F" localSheetId="6">#REF!</definedName>
    <definedName name="GCEI_F" localSheetId="1">#REF!</definedName>
    <definedName name="GCEI_F">#REF!</definedName>
    <definedName name="GCENL" localSheetId="6">#REF!</definedName>
    <definedName name="GCENL" localSheetId="1">#REF!</definedName>
    <definedName name="GCENL">#REF!</definedName>
    <definedName name="GCEO" localSheetId="6">#REF!</definedName>
    <definedName name="GCEO" localSheetId="1">#REF!</definedName>
    <definedName name="GCEO">#REF!</definedName>
    <definedName name="GCESWH" localSheetId="6">#REF!</definedName>
    <definedName name="GCESWH" localSheetId="1">#REF!</definedName>
    <definedName name="GCESWH">#REF!</definedName>
    <definedName name="GCEW" localSheetId="6">#REF!</definedName>
    <definedName name="GCEW" localSheetId="1">#REF!</definedName>
    <definedName name="GCEW">#REF!</definedName>
    <definedName name="GCG" localSheetId="6">#REF!</definedName>
    <definedName name="GCG" localSheetId="1">#REF!</definedName>
    <definedName name="GCG">#REF!</definedName>
    <definedName name="GCGC" localSheetId="6">#REF!</definedName>
    <definedName name="GCGC" localSheetId="1">#REF!</definedName>
    <definedName name="GCGC">#REF!</definedName>
    <definedName name="GCND_NGDP" localSheetId="6">[63]Q4!#REF!</definedName>
    <definedName name="GCND_NGDP" localSheetId="0">[64]Q4!#REF!</definedName>
    <definedName name="GCND_NGDP" localSheetId="1">[64]Q4!#REF!</definedName>
    <definedName name="GCND_NGDP" localSheetId="11">[63]Q4!#REF!</definedName>
    <definedName name="GCND_NGDP">[64]Q4!#REF!</definedName>
    <definedName name="GCRG" localSheetId="6">#REF!</definedName>
    <definedName name="GCRG" localSheetId="0">#REF!</definedName>
    <definedName name="GCRG" localSheetId="1">#REF!</definedName>
    <definedName name="GCRG" localSheetId="3">#REF!</definedName>
    <definedName name="GCRG" localSheetId="9">#REF!</definedName>
    <definedName name="GCRG">#REF!</definedName>
    <definedName name="gdg" localSheetId="6" hidden="1">'[103]Fax a enviar'!#REF!</definedName>
    <definedName name="gdg" localSheetId="0" hidden="1">#REF!</definedName>
    <definedName name="gdg" localSheetId="1" hidden="1">#REF!</definedName>
    <definedName name="gdg" localSheetId="9" hidden="1">'[103]Fax a enviar'!#REF!</definedName>
    <definedName name="gdg" hidden="1">'[103]Fax a enviar'!#REF!</definedName>
    <definedName name="gdgd" localSheetId="0" hidden="1">#REF!</definedName>
    <definedName name="gdgd" localSheetId="1" hidden="1">#REF!</definedName>
    <definedName name="gdgd" hidden="1">'[115]Fax a enviar'!#REF!</definedName>
    <definedName name="gdp">[126]GDP_WEO!$A$3:$AB$188</definedName>
    <definedName name="gdpall">[126]GDP!$B$2:$AD$134</definedName>
    <definedName name="GDPDEFL" localSheetId="6">[127]NA!#REF!</definedName>
    <definedName name="GDPDEFL" localSheetId="0">[128]NA!#REF!</definedName>
    <definedName name="GDPDEFL" localSheetId="1">[128]NA!#REF!</definedName>
    <definedName name="GDPDEFL" localSheetId="3">[127]NA!#REF!</definedName>
    <definedName name="GDPDEFL" localSheetId="9">[127]NA!#REF!</definedName>
    <definedName name="GDPDEFL" localSheetId="11">[127]NA!#REF!</definedName>
    <definedName name="GDPDEFL">[128]NA!#REF!</definedName>
    <definedName name="GDPOR" localSheetId="6">[127]NA!#REF!</definedName>
    <definedName name="GDPOR" localSheetId="0">[128]NA!#REF!</definedName>
    <definedName name="GDPOR" localSheetId="1">[128]NA!#REF!</definedName>
    <definedName name="GDPOR" localSheetId="3">[127]NA!#REF!</definedName>
    <definedName name="GDPOR" localSheetId="9">[127]NA!#REF!</definedName>
    <definedName name="GDPOR" localSheetId="11">[127]NA!#REF!</definedName>
    <definedName name="GDPOR">[128]NA!#REF!</definedName>
    <definedName name="GDPOR_" localSheetId="6">[127]NA!#REF!</definedName>
    <definedName name="GDPOR_" localSheetId="0">[128]NA!#REF!</definedName>
    <definedName name="GDPOR_" localSheetId="1">[128]NA!#REF!</definedName>
    <definedName name="GDPOR_" localSheetId="3">[127]NA!#REF!</definedName>
    <definedName name="GDPOR_" localSheetId="9">[127]NA!#REF!</definedName>
    <definedName name="GDPOR_" localSheetId="11">[127]NA!#REF!</definedName>
    <definedName name="GDPOR_">[128]NA!#REF!</definedName>
    <definedName name="gdppc">[126]GDPpc_WEO!$A$3:$AC$188</definedName>
    <definedName name="Germany_wt">'[75]OECD wgt'!$B$6</definedName>
    <definedName name="Gestión">[86]Hoja2!$A$1:$L$76</definedName>
    <definedName name="gfdsgfsa" localSheetId="7" hidden="1">{"Riqfin97",#N/A,FALSE,"Tran";"Riqfinpro",#N/A,FALSE,"Tran"}</definedName>
    <definedName name="gfdsgfsa" localSheetId="8" hidden="1">{"Riqfin97",#N/A,FALSE,"Tran";"Riqfinpro",#N/A,FALSE,"Tran"}</definedName>
    <definedName name="gfdsgfsa" localSheetId="6" hidden="1">{"Riqfin97",#N/A,FALSE,"Tran";"Riqfinpro",#N/A,FALSE,"Tran"}</definedName>
    <definedName name="gfdsgfsa" localSheetId="0" hidden="1">{"Riqfin97",#N/A,FALSE,"Tran";"Riqfinpro",#N/A,FALSE,"Tran"}</definedName>
    <definedName name="gfdsgfsa" localSheetId="1" hidden="1">{"Riqfin97",#N/A,FALSE,"Tran";"Riqfinpro",#N/A,FALSE,"Tran"}</definedName>
    <definedName name="gfdsgfsa" localSheetId="3" hidden="1">{"Riqfin97",#N/A,FALSE,"Tran";"Riqfinpro",#N/A,FALSE,"Tran"}</definedName>
    <definedName name="gfdsgfsa" localSheetId="9" hidden="1">{"Riqfin97",#N/A,FALSE,"Tran";"Riqfinpro",#N/A,FALSE,"Tran"}</definedName>
    <definedName name="gfdsgfsa" localSheetId="11" hidden="1">{"Riqfin97",#N/A,FALSE,"Tran";"Riqfinpro",#N/A,FALSE,"Tran"}</definedName>
    <definedName name="gfdsgfsa" hidden="1">{"Riqfin97",#N/A,FALSE,"Tran";"Riqfinpro",#N/A,FALSE,"Tran"}</definedName>
    <definedName name="GG" localSheetId="6">#REF!</definedName>
    <definedName name="GG" localSheetId="0">#REF!</definedName>
    <definedName name="GG" localSheetId="1">#REF!</definedName>
    <definedName name="GG" localSheetId="3">#REF!</definedName>
    <definedName name="GG" localSheetId="9">#REF!</definedName>
    <definedName name="GG">#REF!</definedName>
    <definedName name="GGB" localSheetId="6">[63]Q4!#REF!</definedName>
    <definedName name="GGB" localSheetId="0">[64]Q4!#REF!</definedName>
    <definedName name="GGB" localSheetId="1">[64]Q4!#REF!</definedName>
    <definedName name="GGB" localSheetId="3">[63]Q4!#REF!</definedName>
    <definedName name="GGB" localSheetId="9">[63]Q4!#REF!</definedName>
    <definedName name="GGB" localSheetId="11">[63]Q4!#REF!</definedName>
    <definedName name="GGB">[64]Q4!#REF!</definedName>
    <definedName name="GGB_NGDP">#N/A</definedName>
    <definedName name="GGBXI" localSheetId="6">[124]Q4!#REF!</definedName>
    <definedName name="GGBXI" localSheetId="3">[124]Q4!#REF!</definedName>
    <definedName name="GGBXI" localSheetId="9">[124]Q4!#REF!</definedName>
    <definedName name="GGBXI">[124]Q4!#REF!</definedName>
    <definedName name="GGEC" localSheetId="6">#REF!</definedName>
    <definedName name="GGEC" localSheetId="0">#REF!</definedName>
    <definedName name="GGEC" localSheetId="1">#REF!</definedName>
    <definedName name="GGEC" localSheetId="3">#REF!</definedName>
    <definedName name="GGEC" localSheetId="9">#REF!</definedName>
    <definedName name="GGEC">#REF!</definedName>
    <definedName name="GGENL" localSheetId="6">#REF!</definedName>
    <definedName name="GGENL" localSheetId="0">#REF!</definedName>
    <definedName name="GGENL" localSheetId="1">#REF!</definedName>
    <definedName name="GGENL" localSheetId="3">#REF!</definedName>
    <definedName name="GGENL" localSheetId="9">#REF!</definedName>
    <definedName name="GGENL">#REF!</definedName>
    <definedName name="ggfrfff" localSheetId="6" hidden="1">#REF!</definedName>
    <definedName name="ggfrfff" localSheetId="0" hidden="1">#REF!</definedName>
    <definedName name="ggfrfff" localSheetId="1" hidden="1">#REF!</definedName>
    <definedName name="ggfrfff" localSheetId="3" hidden="1">#REF!</definedName>
    <definedName name="ggfrfff" localSheetId="9" hidden="1">#REF!</definedName>
    <definedName name="ggfrfff" hidden="1">#REF!</definedName>
    <definedName name="ggg" localSheetId="7" hidden="1">{"Riqfin97",#N/A,FALSE,"Tran";"Riqfinpro",#N/A,FALSE,"Tran"}</definedName>
    <definedName name="ggg" localSheetId="8" hidden="1">{"Riqfin97",#N/A,FALSE,"Tran";"Riqfinpro",#N/A,FALSE,"Tran"}</definedName>
    <definedName name="ggg" localSheetId="6" hidden="1">{"Riqfin97",#N/A,FALSE,"Tran";"Riqfinpro",#N/A,FALSE,"Tran"}</definedName>
    <definedName name="ggg" localSheetId="0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9" hidden="1">{"Riqfin97",#N/A,FALSE,"Tran";"Riqfinpro",#N/A,FALSE,"Tran"}</definedName>
    <definedName name="ggg" localSheetId="11" hidden="1">{"Riqfin97",#N/A,FALSE,"Tran";"Riqfinpro",#N/A,FALSE,"Tran"}</definedName>
    <definedName name="ggg" hidden="1">{"Riqfin97",#N/A,FALSE,"Tran";"Riqfinpro",#N/A,FALSE,"Tran"}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'[129]J(Priv.Cap)'!#REF!</definedName>
    <definedName name="ggggggggggggggg" localSheetId="6" hidden="1">#REF!</definedName>
    <definedName name="ggggggggggggggg" localSheetId="0" hidden="1">#REF!</definedName>
    <definedName name="ggggggggggggggg" localSheetId="1" hidden="1">#REF!</definedName>
    <definedName name="ggggggggggggggg" localSheetId="3" hidden="1">#REF!</definedName>
    <definedName name="ggggggggggggggg" localSheetId="9" hidden="1">#REF!</definedName>
    <definedName name="ggggggggggggggg" hidden="1">#REF!</definedName>
    <definedName name="GGperc" localSheetId="6">#REF!</definedName>
    <definedName name="GGperc" localSheetId="1">#REF!</definedName>
    <definedName name="GGperc" localSheetId="3">#REF!</definedName>
    <definedName name="GGperc" localSheetId="9">#REF!</definedName>
    <definedName name="GGperc">#REF!</definedName>
    <definedName name="GGRG" localSheetId="6">#REF!</definedName>
    <definedName name="GGRG" localSheetId="1">#REF!</definedName>
    <definedName name="GGRG" localSheetId="3">#REF!</definedName>
    <definedName name="GGRG" localSheetId="9">#REF!</definedName>
    <definedName name="GGRG">#REF!</definedName>
    <definedName name="GGSB" localSheetId="6">[124]Q4!#REF!</definedName>
    <definedName name="GGSB" localSheetId="3">[124]Q4!#REF!</definedName>
    <definedName name="GGSB" localSheetId="9">[124]Q4!#REF!</definedName>
    <definedName name="GGSB">[124]Q4!#REF!</definedName>
    <definedName name="GGSBXS" localSheetId="6">[124]Q4!#REF!</definedName>
    <definedName name="GGSBXS" localSheetId="3">[124]Q4!#REF!</definedName>
    <definedName name="GGSBXS" localSheetId="9">[124]Q4!#REF!</definedName>
    <definedName name="GGSBXS">[124]Q4!#REF!</definedName>
    <definedName name="ght" localSheetId="7" hidden="1">{"Tab1",#N/A,FALSE,"P";"Tab2",#N/A,FALSE,"P"}</definedName>
    <definedName name="ght" localSheetId="8" hidden="1">{"Tab1",#N/A,FALSE,"P";"Tab2",#N/A,FALSE,"P"}</definedName>
    <definedName name="ght" localSheetId="6" hidden="1">{"Tab1",#N/A,FALSE,"P";"Tab2",#N/A,FALSE,"P"}</definedName>
    <definedName name="ght" localSheetId="0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9" hidden="1">{"Tab1",#N/A,FALSE,"P";"Tab2",#N/A,FALSE,"P"}</definedName>
    <definedName name="ght" localSheetId="11" hidden="1">{"Tab1",#N/A,FALSE,"P";"Tab2",#N/A,FALSE,"P"}</definedName>
    <definedName name="ght" hidden="1">{"Tab1",#N/A,FALSE,"P";"Tab2",#N/A,FALSE,"P"}</definedName>
    <definedName name="GL_Z" localSheetId="6">#REF!</definedName>
    <definedName name="GL_Z" localSheetId="0">#REF!</definedName>
    <definedName name="GL_Z" localSheetId="1">#REF!</definedName>
    <definedName name="GL_Z" localSheetId="3">#REF!</definedName>
    <definedName name="GL_Z" localSheetId="9">#REF!</definedName>
    <definedName name="GL_Z">#REF!</definedName>
    <definedName name="gni">[100]GNIpc!$A$1:$R$235</definedName>
    <definedName name="goafrica" localSheetId="7">[130]!goafrica</definedName>
    <definedName name="goafrica" localSheetId="0">#REF!</definedName>
    <definedName name="goafrica" localSheetId="1">#REF!</definedName>
    <definedName name="goafrica">[130]!goafrica</definedName>
    <definedName name="goasia" localSheetId="7">[130]!goasia</definedName>
    <definedName name="goasia" localSheetId="0">#REF!</definedName>
    <definedName name="goasia" localSheetId="1">#REF!</definedName>
    <definedName name="goasia">[130]!goasia</definedName>
    <definedName name="GOB" localSheetId="6">#REF!</definedName>
    <definedName name="GOB" localSheetId="0">#REF!</definedName>
    <definedName name="GOB" localSheetId="1">#REF!</definedName>
    <definedName name="GOB" localSheetId="3">#REF!</definedName>
    <definedName name="GOB" localSheetId="9">#REF!</definedName>
    <definedName name="GOB">#REF!</definedName>
    <definedName name="goeeup" localSheetId="7">[130]!goeeup</definedName>
    <definedName name="goeeup" localSheetId="0">#REF!</definedName>
    <definedName name="goeeup" localSheetId="1">#REF!</definedName>
    <definedName name="goeeup">[130]!goeeup</definedName>
    <definedName name="GOESC96" localSheetId="6">#REF!</definedName>
    <definedName name="GOESC96" localSheetId="0">#REF!</definedName>
    <definedName name="GOESC96" localSheetId="1">#REF!</definedName>
    <definedName name="GOESC96" localSheetId="3">#REF!</definedName>
    <definedName name="GOESC96" localSheetId="9">#REF!</definedName>
    <definedName name="GOESC96">#REF!</definedName>
    <definedName name="goeurope" localSheetId="7">[130]!goeurope</definedName>
    <definedName name="goeurope" localSheetId="0">#REF!</definedName>
    <definedName name="goeurope" localSheetId="1">#REF!</definedName>
    <definedName name="goeurope">[130]!goeurope</definedName>
    <definedName name="golamerica" localSheetId="7">[130]!golamerica</definedName>
    <definedName name="golamerica" localSheetId="0">#REF!</definedName>
    <definedName name="golamerica" localSheetId="1">#REF!</definedName>
    <definedName name="golamerica">[130]!golamerica</definedName>
    <definedName name="gomeast" localSheetId="7">[130]!gomeast</definedName>
    <definedName name="gomeast" localSheetId="0">#REF!</definedName>
    <definedName name="gomeast" localSheetId="1">#REF!</definedName>
    <definedName name="gomeast">[130]!gomeast</definedName>
    <definedName name="gooecd" localSheetId="7">[130]!gooecd</definedName>
    <definedName name="gooecd" localSheetId="0">#REF!</definedName>
    <definedName name="gooecd" localSheetId="1">#REF!</definedName>
    <definedName name="gooecd">[130]!gooecd</definedName>
    <definedName name="goopec" localSheetId="7">[130]!goopec</definedName>
    <definedName name="goopec" localSheetId="0">#REF!</definedName>
    <definedName name="goopec" localSheetId="1">#REF!</definedName>
    <definedName name="goopec">[130]!goopec</definedName>
    <definedName name="gosummary" localSheetId="7">[130]!gosummary</definedName>
    <definedName name="gosummary" localSheetId="0">#REF!</definedName>
    <definedName name="gosummary" localSheetId="1">#REF!</definedName>
    <definedName name="gosummary">[130]!gosummary</definedName>
    <definedName name="_xlnm.Recorder" localSheetId="6">#REF!</definedName>
    <definedName name="_xlnm.Recorder" localSheetId="0">#REF!</definedName>
    <definedName name="_xlnm.Recorder" localSheetId="1">#REF!</definedName>
    <definedName name="_xlnm.Recorder" localSheetId="3">#REF!</definedName>
    <definedName name="_xlnm.Recorder" localSheetId="9">#REF!</definedName>
    <definedName name="_xlnm.Recorder">#REF!</definedName>
    <definedName name="Grace_IDA">[112]NPV!$B$25</definedName>
    <definedName name="Grace_IDA1" localSheetId="6">#REF!</definedName>
    <definedName name="Grace_IDA1" localSheetId="0">#REF!</definedName>
    <definedName name="Grace_IDA1" localSheetId="1">#REF!</definedName>
    <definedName name="Grace_IDA1" localSheetId="3">#REF!</definedName>
    <definedName name="Grace_IDA1" localSheetId="9">#REF!</definedName>
    <definedName name="Grace_IDA1">#REF!</definedName>
    <definedName name="Grace_NC" localSheetId="6">[112]NPV!#REF!</definedName>
    <definedName name="Grace_NC" localSheetId="0">#REF!</definedName>
    <definedName name="Grace_NC" localSheetId="1">#REF!</definedName>
    <definedName name="Grace_NC" localSheetId="3">[112]NPV!#REF!</definedName>
    <definedName name="Grace_NC" localSheetId="9">[112]NPV!#REF!</definedName>
    <definedName name="Grace_NC">[112]NPV!#REF!</definedName>
    <definedName name="Grace1_IDA" localSheetId="6">#REF!</definedName>
    <definedName name="Grace1_IDA" localSheetId="0">#REF!</definedName>
    <definedName name="Grace1_IDA" localSheetId="1">#REF!</definedName>
    <definedName name="Grace1_IDA" localSheetId="3">#REF!</definedName>
    <definedName name="Grace1_IDA" localSheetId="9">#REF!</definedName>
    <definedName name="Grace1_IDA">#REF!</definedName>
    <definedName name="graf">#N/A</definedName>
    <definedName name="GRAF2">#N/A</definedName>
    <definedName name="GRAFDOM">#N/A</definedName>
    <definedName name="grafico" localSheetId="6">[5]!grafico</definedName>
    <definedName name="grafico" localSheetId="0">[6]!grafico</definedName>
    <definedName name="grafico" localSheetId="1">[6]!grafico</definedName>
    <definedName name="grafico" localSheetId="11">[5]!grafico</definedName>
    <definedName name="grafico">[6]!grafico</definedName>
    <definedName name="GRÁFICO_10.3.1.">'[96]GRÁFICO DE FONDO POR AFILIADO'!$A$3:$H$35</definedName>
    <definedName name="GRÁFICO_10.3.2">'[96]GRÁFICO DE FONDO POR AFILIADO'!$A$36:$H$68</definedName>
    <definedName name="GRÁFICO_10.3.3">'[96]GRÁFICO DE FONDO POR AFILIADO'!$A$69:$H$101</definedName>
    <definedName name="GRÁFICO_10.3.4.">'[96]GRÁFICO DE FONDO POR AFILIADO'!$A$103:$H$135</definedName>
    <definedName name="GRÁFICO_N_10.2.4." localSheetId="6">#REF!</definedName>
    <definedName name="GRÁFICO_N_10.2.4." localSheetId="0">#REF!</definedName>
    <definedName name="GRÁFICO_N_10.2.4." localSheetId="1">#REF!</definedName>
    <definedName name="GRÁFICO_N_10.2.4." localSheetId="3">#REF!</definedName>
    <definedName name="GRÁFICO_N_10.2.4." localSheetId="9">#REF!</definedName>
    <definedName name="GRÁFICO_N_10.2.4.">#REF!</definedName>
    <definedName name="GRAFICO2">#N/A</definedName>
    <definedName name="gre" localSheetId="7" hidden="1">{"Riqfin97",#N/A,FALSE,"Tran";"Riqfinpro",#N/A,FALSE,"Tran"}</definedName>
    <definedName name="gre" localSheetId="8" hidden="1">{"Riqfin97",#N/A,FALSE,"Tran";"Riqfinpro",#N/A,FALSE,"Tran"}</definedName>
    <definedName name="gre" localSheetId="6" hidden="1">{"Riqfin97",#N/A,FALSE,"Tran";"Riqfinpro",#N/A,FALSE,"Tran"}</definedName>
    <definedName name="gre" localSheetId="0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9" hidden="1">{"Riqfin97",#N/A,FALSE,"Tran";"Riqfinpro",#N/A,FALSE,"Tran"}</definedName>
    <definedName name="gre" localSheetId="11" hidden="1">{"Riqfin97",#N/A,FALSE,"Tran";"Riqfinpro",#N/A,FALSE,"Tran"}</definedName>
    <definedName name="gre" hidden="1">{"Riqfin97",#N/A,FALSE,"Tran";"Riqfinpro",#N/A,FALSE,"Tran"}</definedName>
    <definedName name="Greece_wt">'[75]OECD wgt'!$B$19</definedName>
    <definedName name="grtrt" localSheetId="6" hidden="1">'[110]Fax a enviar'!#REF!</definedName>
    <definedName name="grtrt" localSheetId="0" hidden="1">'[110]Fax a enviar'!#REF!</definedName>
    <definedName name="grtrt" localSheetId="1" hidden="1">'[110]Fax a enviar'!#REF!</definedName>
    <definedName name="grtrt" localSheetId="3" hidden="1">'[110]Fax a enviar'!#REF!</definedName>
    <definedName name="grtrt" localSheetId="9" hidden="1">'[110]Fax a enviar'!#REF!</definedName>
    <definedName name="grtrt" hidden="1">'[110]Fax a enviar'!#REF!</definedName>
    <definedName name="Gstd" localSheetId="6">#REF!</definedName>
    <definedName name="Gstd" localSheetId="0">#REF!</definedName>
    <definedName name="Gstd" localSheetId="1">#REF!</definedName>
    <definedName name="Gstd" localSheetId="3">#REF!</definedName>
    <definedName name="Gstd" localSheetId="9">#REF!</definedName>
    <definedName name="Gstd">#REF!</definedName>
    <definedName name="GT">'[70]GT%'!$C$5</definedName>
    <definedName name="gtryrtyr" localSheetId="6" hidden="1">#REF!</definedName>
    <definedName name="gtryrtyr" localSheetId="0" hidden="1">#REF!</definedName>
    <definedName name="gtryrtyr" localSheetId="1" hidden="1">#REF!</definedName>
    <definedName name="gtryrtyr" localSheetId="3" hidden="1">#REF!</definedName>
    <definedName name="gtryrtyr" localSheetId="9" hidden="1">#REF!</definedName>
    <definedName name="gtryrtyr" hidden="1">#REF!</definedName>
    <definedName name="GUEBVIO" localSheetId="6" hidden="1">#REF!</definedName>
    <definedName name="GUEBVIO" localSheetId="1" hidden="1">#REF!</definedName>
    <definedName name="GUEBVIO" localSheetId="3" hidden="1">#REF!</definedName>
    <definedName name="GUEBVIO" localSheetId="9" hidden="1">#REF!</definedName>
    <definedName name="GUEBVIO" hidden="1">#REF!</definedName>
    <definedName name="GUIL" localSheetId="6">#REF!</definedName>
    <definedName name="GUIL" localSheetId="0">#REF!</definedName>
    <definedName name="GUIL" localSheetId="1">#REF!</definedName>
    <definedName name="GUIL" localSheetId="3">#REF!</definedName>
    <definedName name="GUIL" localSheetId="9">#REF!</definedName>
    <definedName name="GUIL">#REF!</definedName>
    <definedName name="GUIL1" localSheetId="6">#REF!</definedName>
    <definedName name="GUIL1" localSheetId="0">#REF!</definedName>
    <definedName name="GUIL1" localSheetId="1">#REF!</definedName>
    <definedName name="GUIL1">#REF!</definedName>
    <definedName name="GYEAR2021" localSheetId="6">[101]Gold!$B$583:$J$583</definedName>
    <definedName name="GYEAR2021" localSheetId="0">[102]Gold!$B$583:$J$583</definedName>
    <definedName name="GYEAR2021" localSheetId="1">[102]Gold!$B$583:$J$583</definedName>
    <definedName name="GYEAR2021" localSheetId="11">[101]Gold!$B$583:$J$583</definedName>
    <definedName name="GYEAR2021">[102]Gold!$B$583:$J$583</definedName>
    <definedName name="GYEAR2022" localSheetId="6">[101]Gold!$K$583:$U$583</definedName>
    <definedName name="GYEAR2022" localSheetId="0">[102]Gold!$K$583:$U$583</definedName>
    <definedName name="GYEAR2022" localSheetId="1">[102]Gold!$K$583:$U$583</definedName>
    <definedName name="GYEAR2022" localSheetId="11">[101]Gold!$K$583:$U$583</definedName>
    <definedName name="GYEAR2022">[102]Gold!$K$583:$U$583</definedName>
    <definedName name="gyu" localSheetId="7" hidden="1">{"Tab1",#N/A,FALSE,"P";"Tab2",#N/A,FALSE,"P"}</definedName>
    <definedName name="gyu" localSheetId="8" hidden="1">{"Tab1",#N/A,FALSE,"P";"Tab2",#N/A,FALSE,"P"}</definedName>
    <definedName name="gyu" localSheetId="6" hidden="1">{"Tab1",#N/A,FALSE,"P";"Tab2",#N/A,FALSE,"P"}</definedName>
    <definedName name="gyu" localSheetId="0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9" hidden="1">{"Tab1",#N/A,FALSE,"P";"Tab2",#N/A,FALSE,"P"}</definedName>
    <definedName name="gyu" localSheetId="11" hidden="1">{"Tab1",#N/A,FALSE,"P";"Tab2",#N/A,FALSE,"P"}</definedName>
    <definedName name="gyu" hidden="1">{"Tab1",#N/A,FALSE,"P";"Tab2",#N/A,FALSE,"P"}</definedName>
    <definedName name="h" localSheetId="6" hidden="1">#REF!</definedName>
    <definedName name="h" localSheetId="0" hidden="1">#REF!</definedName>
    <definedName name="h" localSheetId="1" hidden="1">#REF!</definedName>
    <definedName name="h" localSheetId="3" hidden="1">#REF!</definedName>
    <definedName name="h" localSheetId="9" hidden="1">#REF!</definedName>
    <definedName name="h" hidden="1">#REF!</definedName>
    <definedName name="hdhdfghdf" localSheetId="7" hidden="1">{"Minpmon",#N/A,FALSE,"Monthinput"}</definedName>
    <definedName name="hdhdfghdf" localSheetId="8" hidden="1">{"Minpmon",#N/A,FALSE,"Monthinput"}</definedName>
    <definedName name="hdhdfghdf" localSheetId="6" hidden="1">{"Minpmon",#N/A,FALSE,"Monthinput"}</definedName>
    <definedName name="hdhdfghdf" localSheetId="0" hidden="1">{"Minpmon",#N/A,FALSE,"Monthinput"}</definedName>
    <definedName name="hdhdfghdf" localSheetId="1" hidden="1">{"Minpmon",#N/A,FALSE,"Monthinput"}</definedName>
    <definedName name="hdhdfghdf" localSheetId="3" hidden="1">{"Minpmon",#N/A,FALSE,"Monthinput"}</definedName>
    <definedName name="hdhdfghdf" localSheetId="9" hidden="1">{"Minpmon",#N/A,FALSE,"Monthinput"}</definedName>
    <definedName name="hdhdfghdf" localSheetId="11" hidden="1">{"Minpmon",#N/A,FALSE,"Monthinput"}</definedName>
    <definedName name="hdhdfghdf" hidden="1">{"Minpmon",#N/A,FALSE,"Monthinput"}</definedName>
    <definedName name="HEADING" localSheetId="6">#REF!</definedName>
    <definedName name="HEADING" localSheetId="0">#REF!</definedName>
    <definedName name="HEADING" localSheetId="1">#REF!</definedName>
    <definedName name="HEADING" localSheetId="3">#REF!</definedName>
    <definedName name="HEADING" localSheetId="9">#REF!</definedName>
    <definedName name="HEADING">#REF!</definedName>
    <definedName name="Heading2" localSheetId="6">#REF!</definedName>
    <definedName name="Heading2" localSheetId="1">#REF!</definedName>
    <definedName name="Heading2" localSheetId="3">#REF!</definedName>
    <definedName name="Heading2" localSheetId="9">#REF!</definedName>
    <definedName name="Heading2">#REF!</definedName>
    <definedName name="Heading39">'[50]shared data'!$A$1:$G$5</definedName>
    <definedName name="hfhf" localSheetId="6">#REF!</definedName>
    <definedName name="hfhf" localSheetId="0">#REF!</definedName>
    <definedName name="hfhf" localSheetId="1">#REF!</definedName>
    <definedName name="hfhf" localSheetId="3">#REF!</definedName>
    <definedName name="hfhf" localSheetId="9">#REF!</definedName>
    <definedName name="hfhf">#REF!</definedName>
    <definedName name="hfhfhf" localSheetId="6" hidden="1">'[103]Fax a enviar'!#REF!</definedName>
    <definedName name="hfhfhf" localSheetId="0" hidden="1">#REF!</definedName>
    <definedName name="hfhfhf" localSheetId="1" hidden="1">#REF!</definedName>
    <definedName name="hfhfhf" localSheetId="9" hidden="1">'[103]Fax a enviar'!#REF!</definedName>
    <definedName name="hfhfhf" hidden="1">'[103]Fax a enviar'!#REF!</definedName>
    <definedName name="hhh" localSheetId="0" hidden="1">#REF!</definedName>
    <definedName name="hhh" localSheetId="1" hidden="1">#REF!</definedName>
    <definedName name="hhh" hidden="1">'[131]J(Priv.Cap)'!#REF!</definedName>
    <definedName name="HHHH" localSheetId="6" hidden="1">#REF!</definedName>
    <definedName name="HHHH" localSheetId="0" hidden="1">#REF!</definedName>
    <definedName name="HHHH" localSheetId="1" hidden="1">#REF!</definedName>
    <definedName name="HHHH" localSheetId="3" hidden="1">#REF!</definedName>
    <definedName name="HHHH" localSheetId="9" hidden="1">#REF!</definedName>
    <definedName name="HHHH" hidden="1">#REF!</definedName>
    <definedName name="hhhhh" localSheetId="7" hidden="1">{"Tab1",#N/A,FALSE,"P";"Tab2",#N/A,FALSE,"P"}</definedName>
    <definedName name="hhhhh" localSheetId="8" hidden="1">{"Tab1",#N/A,FALSE,"P";"Tab2",#N/A,FALSE,"P"}</definedName>
    <definedName name="hhhhh" localSheetId="6" hidden="1">{"Tab1",#N/A,FALSE,"P";"Tab2",#N/A,FALSE,"P"}</definedName>
    <definedName name="hhhhh" localSheetId="0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9" hidden="1">{"Tab1",#N/A,FALSE,"P";"Tab2",#N/A,FALSE,"P"}</definedName>
    <definedName name="hhhhh" localSheetId="11" hidden="1">{"Tab1",#N/A,FALSE,"P";"Tab2",#N/A,FALSE,"P"}</definedName>
    <definedName name="hhhhh" hidden="1">{"Tab1",#N/A,FALSE,"P";"Tab2",#N/A,FALSE,"P"}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_external" localSheetId="6">#REF!</definedName>
    <definedName name="High_external" localSheetId="0">#REF!</definedName>
    <definedName name="High_external" localSheetId="1">#REF!</definedName>
    <definedName name="High_external" localSheetId="3">#REF!</definedName>
    <definedName name="High_external" localSheetId="9">#REF!</definedName>
    <definedName name="High_external">#REF!</definedName>
    <definedName name="High_fiscal" localSheetId="6">#REF!</definedName>
    <definedName name="High_fiscal" localSheetId="1">#REF!</definedName>
    <definedName name="High_fiscal" localSheetId="3">#REF!</definedName>
    <definedName name="High_fiscal" localSheetId="9">#REF!</definedName>
    <definedName name="High_fiscal">#REF!</definedName>
    <definedName name="High_growth_extended" localSheetId="6">#REF!</definedName>
    <definedName name="High_growth_extended" localSheetId="1">#REF!</definedName>
    <definedName name="High_growth_extended" localSheetId="3">#REF!</definedName>
    <definedName name="High_growth_extended" localSheetId="9">#REF!</definedName>
    <definedName name="High_growth_extended">#REF!</definedName>
    <definedName name="High_growth_summary" localSheetId="6">#REF!</definedName>
    <definedName name="High_growth_summary" localSheetId="1">#REF!</definedName>
    <definedName name="High_growth_summary">#REF!</definedName>
    <definedName name="High_monetary" localSheetId="6">#REF!</definedName>
    <definedName name="High_monetary" localSheetId="1">#REF!</definedName>
    <definedName name="High_monetary">#REF!</definedName>
    <definedName name="High_real" localSheetId="6">#REF!</definedName>
    <definedName name="High_real" localSheetId="1">#REF!</definedName>
    <definedName name="High_real">#REF!</definedName>
    <definedName name="High_summary" localSheetId="6">#REF!</definedName>
    <definedName name="High_summary" localSheetId="1">#REF!</definedName>
    <definedName name="High_summary">#REF!</definedName>
    <definedName name="Highest_Inter_Bank_Rate">'[76]Inter-Bank'!$L$5</definedName>
    <definedName name="hio" localSheetId="7" hidden="1">{"Tab1",#N/A,FALSE,"P";"Tab2",#N/A,FALSE,"P"}</definedName>
    <definedName name="hio" localSheetId="8" hidden="1">{"Tab1",#N/A,FALSE,"P";"Tab2",#N/A,FALSE,"P"}</definedName>
    <definedName name="hio" localSheetId="6" hidden="1">{"Tab1",#N/A,FALSE,"P";"Tab2",#N/A,FALSE,"P"}</definedName>
    <definedName name="hio" localSheetId="0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9" hidden="1">{"Tab1",#N/A,FALSE,"P";"Tab2",#N/A,FALSE,"P"}</definedName>
    <definedName name="hio" localSheetId="11" hidden="1">{"Tab1",#N/A,FALSE,"P";"Tab2",#N/A,FALSE,"P"}</definedName>
    <definedName name="hio" hidden="1">{"Tab1",#N/A,FALSE,"P";"Tab2",#N/A,FALSE,"P"}</definedName>
    <definedName name="HIPCDATA" localSheetId="6">#REF!</definedName>
    <definedName name="HIPCDATA" localSheetId="0">#REF!</definedName>
    <definedName name="HIPCDATA" localSheetId="1">#REF!</definedName>
    <definedName name="HIPCDATA" localSheetId="3">#REF!</definedName>
    <definedName name="HIPCDATA" localSheetId="9">#REF!</definedName>
    <definedName name="HIPCDATA">#REF!</definedName>
    <definedName name="hjkhgkky" localSheetId="6" hidden="1">'[110]Fax a enviar'!#REF!</definedName>
    <definedName name="hjkhgkky" localSheetId="0" hidden="1">'[110]Fax a enviar'!#REF!</definedName>
    <definedName name="hjkhgkky" localSheetId="1" hidden="1">'[110]Fax a enviar'!#REF!</definedName>
    <definedName name="hjkhgkky" localSheetId="3" hidden="1">'[110]Fax a enviar'!#REF!</definedName>
    <definedName name="hjkhgkky" localSheetId="9" hidden="1">'[110]Fax a enviar'!#REF!</definedName>
    <definedName name="hjkhgkky" hidden="1">'[110]Fax a enviar'!#REF!</definedName>
    <definedName name="hkh" localSheetId="6" hidden="1">#REF!</definedName>
    <definedName name="hkh" localSheetId="0" hidden="1">#REF!</definedName>
    <definedName name="hkh" localSheetId="1" hidden="1">#REF!</definedName>
    <definedName name="hkh" localSheetId="3" hidden="1">#REF!</definedName>
    <definedName name="hkh" localSheetId="9" hidden="1">#REF!</definedName>
    <definedName name="hkh" hidden="1">#REF!</definedName>
    <definedName name="hkhkh" localSheetId="6" hidden="1">#REF!</definedName>
    <definedName name="hkhkh" localSheetId="0" hidden="1">#REF!</definedName>
    <definedName name="hkhkh" localSheetId="1" hidden="1">#REF!</definedName>
    <definedName name="hkhkh" localSheetId="3" hidden="1">#REF!</definedName>
    <definedName name="hkhkh" localSheetId="9" hidden="1">#REF!</definedName>
    <definedName name="hkhkh" hidden="1">#REF!</definedName>
    <definedName name="hola" localSheetId="6">#REF!</definedName>
    <definedName name="hola" localSheetId="0">#REF!</definedName>
    <definedName name="hola" localSheetId="1">#REF!</definedName>
    <definedName name="hola" localSheetId="3">#REF!</definedName>
    <definedName name="hola" localSheetId="9">#REF!</definedName>
    <definedName name="hola">#REF!</definedName>
    <definedName name="holalalala" localSheetId="6" hidden="1">'[35]Fax a enviar'!#REF!</definedName>
    <definedName name="holalalala" localSheetId="3" hidden="1">'[35]Fax a enviar'!#REF!</definedName>
    <definedName name="holalalala" localSheetId="9" hidden="1">'[35]Fax a enviar'!#REF!</definedName>
    <definedName name="holalalala" hidden="1">'[35]Fax a enviar'!#REF!</definedName>
    <definedName name="holallll" localSheetId="6">#REF!</definedName>
    <definedName name="holallll" localSheetId="0">#REF!</definedName>
    <definedName name="holallll" localSheetId="1">#REF!</definedName>
    <definedName name="holallll" localSheetId="3">#REF!</definedName>
    <definedName name="holallll" localSheetId="9">#REF!</definedName>
    <definedName name="holallll">#REF!</definedName>
    <definedName name="hora" localSheetId="6">[23]Programa!#REF!</definedName>
    <definedName name="hora" localSheetId="0">[24]Programa!#REF!</definedName>
    <definedName name="hora" localSheetId="1">[24]Programa!#REF!</definedName>
    <definedName name="hora" localSheetId="3">[23]Programa!#REF!</definedName>
    <definedName name="hora" localSheetId="9">[23]Programa!#REF!</definedName>
    <definedName name="hora" localSheetId="11">[23]Programa!#REF!</definedName>
    <definedName name="hora">[24]Programa!#REF!</definedName>
    <definedName name="HOSP96" localSheetId="6">#REF!</definedName>
    <definedName name="HOSP96" localSheetId="0">#REF!</definedName>
    <definedName name="HOSP96" localSheetId="1">#REF!</definedName>
    <definedName name="HOSP96" localSheetId="3">#REF!</definedName>
    <definedName name="HOSP96" localSheetId="9">#REF!</definedName>
    <definedName name="HOSP96">#REF!</definedName>
    <definedName name="hpu" localSheetId="7" hidden="1">{"Tab1",#N/A,FALSE,"P";"Tab2",#N/A,FALSE,"P"}</definedName>
    <definedName name="hpu" localSheetId="8" hidden="1">{"Tab1",#N/A,FALSE,"P";"Tab2",#N/A,FALSE,"P"}</definedName>
    <definedName name="hpu" localSheetId="6" hidden="1">{"Tab1",#N/A,FALSE,"P";"Tab2",#N/A,FALSE,"P"}</definedName>
    <definedName name="hpu" localSheetId="0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9" hidden="1">{"Tab1",#N/A,FALSE,"P";"Tab2",#N/A,FALSE,"P"}</definedName>
    <definedName name="hpu" localSheetId="11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7" hidden="1">{"'para SB'!$A$1318:$F$1381"}</definedName>
    <definedName name="HTML_Control" localSheetId="8" hidden="1">{"'para SB'!$A$1318:$F$1381"}</definedName>
    <definedName name="HTML_Control" localSheetId="6" hidden="1">{"'para SB'!$A$1318:$F$1381"}</definedName>
    <definedName name="HTML_Control" localSheetId="0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9" hidden="1">{"'para SB'!$A$1318:$F$1381"}</definedName>
    <definedName name="HTML_Control" localSheetId="11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7" hidden="1">{"Tab1",#N/A,FALSE,"P";"Tab2",#N/A,FALSE,"P"}</definedName>
    <definedName name="hui" localSheetId="8" hidden="1">{"Tab1",#N/A,FALSE,"P";"Tab2",#N/A,FALSE,"P"}</definedName>
    <definedName name="hui" localSheetId="6" hidden="1">{"Tab1",#N/A,FALSE,"P";"Tab2",#N/A,FALSE,"P"}</definedName>
    <definedName name="hui" localSheetId="0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9" hidden="1">{"Tab1",#N/A,FALSE,"P";"Tab2",#N/A,FALSE,"P"}</definedName>
    <definedName name="hui" localSheetId="11" hidden="1">{"Tab1",#N/A,FALSE,"P";"Tab2",#N/A,FALSE,"P"}</definedName>
    <definedName name="hui" hidden="1">{"Tab1",#N/A,FALSE,"P";"Tab2",#N/A,FALSE,"P"}</definedName>
    <definedName name="huo" localSheetId="7" hidden="1">{"Tab1",#N/A,FALSE,"P";"Tab2",#N/A,FALSE,"P"}</definedName>
    <definedName name="huo" localSheetId="8" hidden="1">{"Tab1",#N/A,FALSE,"P";"Tab2",#N/A,FALSE,"P"}</definedName>
    <definedName name="huo" localSheetId="6" hidden="1">{"Tab1",#N/A,FALSE,"P";"Tab2",#N/A,FALSE,"P"}</definedName>
    <definedName name="huo" localSheetId="0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9" hidden="1">{"Tab1",#N/A,FALSE,"P";"Tab2",#N/A,FALSE,"P"}</definedName>
    <definedName name="huo" localSheetId="11" hidden="1">{"Tab1",#N/A,FALSE,"P";"Tab2",#N/A,FALSE,"P"}</definedName>
    <definedName name="huo" hidden="1">{"Tab1",#N/A,FALSE,"P";"Tab2",#N/A,FALSE,"P"}</definedName>
    <definedName name="hutyu7" localSheetId="6" hidden="1">#REF!</definedName>
    <definedName name="hutyu7" localSheetId="0" hidden="1">#REF!</definedName>
    <definedName name="hutyu7" localSheetId="1" hidden="1">#REF!</definedName>
    <definedName name="hutyu7" localSheetId="3" hidden="1">#REF!</definedName>
    <definedName name="hutyu7" localSheetId="9" hidden="1">#REF!</definedName>
    <definedName name="hutyu7" hidden="1">#REF!</definedName>
    <definedName name="HVYNONO1" localSheetId="6">[74]nonopec!#REF!</definedName>
    <definedName name="HVYNONO1" localSheetId="0">#REF!</definedName>
    <definedName name="HVYNONO1" localSheetId="1">#REF!</definedName>
    <definedName name="HVYNONO1" localSheetId="3">[74]nonopec!#REF!</definedName>
    <definedName name="HVYNONO1" localSheetId="9">[74]nonopec!#REF!</definedName>
    <definedName name="HVYNONO1">[74]nonopec!#REF!</definedName>
    <definedName name="HVYNONO2" localSheetId="6">[74]nonopec!#REF!</definedName>
    <definedName name="HVYNONO2" localSheetId="0">#REF!</definedName>
    <definedName name="HVYNONO2" localSheetId="1">#REF!</definedName>
    <definedName name="HVYNONO2" localSheetId="3">[74]nonopec!#REF!</definedName>
    <definedName name="HVYNONO2" localSheetId="9">[74]nonopec!#REF!</definedName>
    <definedName name="HVYNONO2">[74]nonopec!#REF!</definedName>
    <definedName name="HVYNONOPEC" localSheetId="0">#REF!</definedName>
    <definedName name="HVYNONOPEC" localSheetId="1">#REF!</definedName>
    <definedName name="HVYNONOPEC">[74]nonopec!#REF!</definedName>
    <definedName name="HVYOECD" localSheetId="0">[74]nonopec!#REF!</definedName>
    <definedName name="HVYOECD" localSheetId="1">[74]nonopec!#REF!</definedName>
    <definedName name="HVYOECD">[74]nonopec!#REF!</definedName>
    <definedName name="HVYOPEC" localSheetId="0">[74]nonopec!#REF!</definedName>
    <definedName name="HVYOPEC" localSheetId="1">[74]nonopec!#REF!</definedName>
    <definedName name="HVYOPEC">[74]nonopec!#REF!</definedName>
    <definedName name="HVYSUMM">[74]nonopec!#REF!</definedName>
    <definedName name="i" localSheetId="6">#REF!</definedName>
    <definedName name="i" localSheetId="0">#REF!</definedName>
    <definedName name="i" localSheetId="1">#REF!</definedName>
    <definedName name="i" localSheetId="3">#REF!</definedName>
    <definedName name="i" localSheetId="9">#REF!</definedName>
    <definedName name="i">#REF!</definedName>
    <definedName name="i2std" localSheetId="6">#REF!</definedName>
    <definedName name="i2std" localSheetId="0">#REF!</definedName>
    <definedName name="i2std" localSheetId="1">#REF!</definedName>
    <definedName name="i2std" localSheetId="3">#REF!</definedName>
    <definedName name="i2std" localSheetId="9">#REF!</definedName>
    <definedName name="i2std">#REF!</definedName>
    <definedName name="iave" localSheetId="6">#REF!</definedName>
    <definedName name="iave" localSheetId="0">#REF!</definedName>
    <definedName name="iave" localSheetId="1">#REF!</definedName>
    <definedName name="iave" localSheetId="3">#REF!</definedName>
    <definedName name="iave" localSheetId="9">#REF!</definedName>
    <definedName name="iave">#REF!</definedName>
    <definedName name="ibank1" localSheetId="6">#REF!</definedName>
    <definedName name="ibank1" localSheetId="1">#REF!</definedName>
    <definedName name="ibank1">#REF!</definedName>
    <definedName name="ibank2" localSheetId="6">#REF!</definedName>
    <definedName name="ibank2" localSheetId="1">#REF!</definedName>
    <definedName name="ibank2">#REF!</definedName>
    <definedName name="ibank3" localSheetId="6">#REF!</definedName>
    <definedName name="ibank3" localSheetId="1">#REF!</definedName>
    <definedName name="ibank3">#REF!</definedName>
    <definedName name="IBCA">'[70]IBCA-MOODY´S'!$C$4</definedName>
    <definedName name="Ibrd">[56]CIRRs!$C$63</definedName>
    <definedName name="Iceland_wt">'[75]OECD wgt'!$B$21</definedName>
    <definedName name="IDA">[56]CIRRs!$C$64</definedName>
    <definedName name="IDA_assistance">'[132]tab 14'!$B$6:$U$25</definedName>
    <definedName name="IDAr" localSheetId="6">#REF!</definedName>
    <definedName name="IDAr" localSheetId="0">#REF!</definedName>
    <definedName name="IDAr" localSheetId="1">#REF!</definedName>
    <definedName name="IDAr" localSheetId="3">#REF!</definedName>
    <definedName name="IDAr" localSheetId="9">#REF!</definedName>
    <definedName name="IDAr">#REF!</definedName>
    <definedName name="IDB" localSheetId="6">#REF!</definedName>
    <definedName name="IDB" localSheetId="0">#REF!</definedName>
    <definedName name="IDB" localSheetId="1">#REF!</definedName>
    <definedName name="IDB" localSheetId="3">#REF!</definedName>
    <definedName name="IDB" localSheetId="9">#REF!</definedName>
    <definedName name="IDB">#REF!</definedName>
    <definedName name="IESS" localSheetId="6">#REF!</definedName>
    <definedName name="IESS" localSheetId="1">#REF!</definedName>
    <definedName name="IESS" localSheetId="3">#REF!</definedName>
    <definedName name="IESS" localSheetId="9">#REF!</definedName>
    <definedName name="IESS">#REF!</definedName>
    <definedName name="Ifad">[56]CIRRs!$C$65</definedName>
    <definedName name="IFSASSETS" localSheetId="6">#REF!</definedName>
    <definedName name="IFSASSETS" localSheetId="0">#REF!</definedName>
    <definedName name="IFSASSETS" localSheetId="1">#REF!</definedName>
    <definedName name="IFSASSETS" localSheetId="3">#REF!</definedName>
    <definedName name="IFSASSETS" localSheetId="9">#REF!</definedName>
    <definedName name="IFSASSETS">#REF!</definedName>
    <definedName name="IFSLIABS" localSheetId="6">#REF!</definedName>
    <definedName name="IFSLIABS" localSheetId="1">#REF!</definedName>
    <definedName name="IFSLIABS" localSheetId="3">#REF!</definedName>
    <definedName name="IFSLIABS" localSheetId="9">#REF!</definedName>
    <definedName name="IFSLIABS">#REF!</definedName>
    <definedName name="ii" localSheetId="7" hidden="1">{"Tab1",#N/A,FALSE,"P";"Tab2",#N/A,FALSE,"P"}</definedName>
    <definedName name="ii" localSheetId="8" hidden="1">{"Tab1",#N/A,FALSE,"P";"Tab2",#N/A,FALSE,"P"}</definedName>
    <definedName name="ii" localSheetId="6" hidden="1">{"Tab1",#N/A,FALSE,"P";"Tab2",#N/A,FALSE,"P"}</definedName>
    <definedName name="ii" localSheetId="0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9" hidden="1">{"Tab1",#N/A,FALSE,"P";"Tab2",#N/A,FALSE,"P"}</definedName>
    <definedName name="ii" localSheetId="11" hidden="1">{"Tab1",#N/A,FALSE,"P";"Tab2",#N/A,FALSE,"P"}</definedName>
    <definedName name="ii" hidden="1">{"Tab1",#N/A,FALSE,"P";"Tab2",#N/A,FALSE,"P"}</definedName>
    <definedName name="iii" localSheetId="7" hidden="1">{"Riqfin97",#N/A,FALSE,"Tran";"Riqfinpro",#N/A,FALSE,"Tran"}</definedName>
    <definedName name="iii" localSheetId="8" hidden="1">{"Riqfin97",#N/A,FALSE,"Tran";"Riqfinpro",#N/A,FALSE,"Tran"}</definedName>
    <definedName name="iii" localSheetId="6" hidden="1">{"Riqfin97",#N/A,FALSE,"Tran";"Riqfinpro",#N/A,FALSE,"Tran"}</definedName>
    <definedName name="iii" localSheetId="0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9" hidden="1">{"Riqfin97",#N/A,FALSE,"Tran";"Riqfinpro",#N/A,FALSE,"Tran"}</definedName>
    <definedName name="iii" localSheetId="11" hidden="1">{"Riqfin97",#N/A,FALSE,"Tran";"Riqfinpro",#N/A,FALSE,"Tran"}</definedName>
    <definedName name="iii" hidden="1">{"Riqfin97",#N/A,FALSE,"Tran";"Riqfinpro",#N/A,FALSE,"Tran"}</definedName>
    <definedName name="iiiiiiiiiii" localSheetId="6" hidden="1">#REF!</definedName>
    <definedName name="iiiiiiiiiii" localSheetId="0" hidden="1">#REF!</definedName>
    <definedName name="iiiiiiiiiii" localSheetId="1" hidden="1">#REF!</definedName>
    <definedName name="iiiiiiiiiii" localSheetId="3" hidden="1">#REF!</definedName>
    <definedName name="iiiiiiiiiii" localSheetId="9" hidden="1">#REF!</definedName>
    <definedName name="iiiiiiiiiii" hidden="1">#REF!</definedName>
    <definedName name="iiiiiiiiiiii" localSheetId="6" hidden="1">'[103]Fax a enviar'!#REF!</definedName>
    <definedName name="iiiiiiiiiiii" localSheetId="0" hidden="1">#REF!</definedName>
    <definedName name="iiiiiiiiiiii" localSheetId="1" hidden="1">#REF!</definedName>
    <definedName name="iiiiiiiiiiii" localSheetId="3" hidden="1">'[103]Fax a enviar'!#REF!</definedName>
    <definedName name="iiiiiiiiiiii" localSheetId="9" hidden="1">'[103]Fax a enviar'!#REF!</definedName>
    <definedName name="iiiiiiiiiiii" hidden="1">'[103]Fax a enviar'!#REF!</definedName>
    <definedName name="iiiiiiiiiiiiiiiii" localSheetId="6" hidden="1">'[103]Fax a enviar'!#REF!</definedName>
    <definedName name="iiiiiiiiiiiiiiiii" localSheetId="0" hidden="1">#REF!</definedName>
    <definedName name="iiiiiiiiiiiiiiiii" localSheetId="1" hidden="1">#REF!</definedName>
    <definedName name="iiiiiiiiiiiiiiiii" localSheetId="3" hidden="1">'[103]Fax a enviar'!#REF!</definedName>
    <definedName name="iiiiiiiiiiiiiiiii" localSheetId="9" hidden="1">'[103]Fax a enviar'!#REF!</definedName>
    <definedName name="iiiiiiiiiiiiiiiii" hidden="1">'[103]Fax a enviar'!#REF!</definedName>
    <definedName name="iiiiiiiiiiiiiiiiiiiiiiiiii" localSheetId="6" hidden="1">#REF!</definedName>
    <definedName name="iiiiiiiiiiiiiiiiiiiiiiiiii" localSheetId="0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9" hidden="1">#REF!</definedName>
    <definedName name="iiiiiiiiiiiiiiiiiiiiiiiiii" hidden="1">#REF!</definedName>
    <definedName name="iiiooo" localSheetId="6">#REF!</definedName>
    <definedName name="iiiooo" localSheetId="0">#REF!</definedName>
    <definedName name="iiiooo" localSheetId="1">#REF!</definedName>
    <definedName name="iiiooo" localSheetId="3">#REF!</definedName>
    <definedName name="iiiooo" localSheetId="9">#REF!</definedName>
    <definedName name="iiiooo">#REF!</definedName>
    <definedName name="IKR" localSheetId="6">#REF!</definedName>
    <definedName name="IKR" localSheetId="0">#REF!</definedName>
    <definedName name="IKR" localSheetId="1">#REF!</definedName>
    <definedName name="IKR" localSheetId="3">#REF!</definedName>
    <definedName name="IKR" localSheetId="9">#REF!</definedName>
    <definedName name="IKR">#REF!</definedName>
    <definedName name="ilo" localSheetId="7" hidden="1">{"Riqfin97",#N/A,FALSE,"Tran";"Riqfinpro",#N/A,FALSE,"Tran"}</definedName>
    <definedName name="ilo" localSheetId="8" hidden="1">{"Riqfin97",#N/A,FALSE,"Tran";"Riqfinpro",#N/A,FALSE,"Tran"}</definedName>
    <definedName name="ilo" localSheetId="6" hidden="1">{"Riqfin97",#N/A,FALSE,"Tran";"Riqfinpro",#N/A,FALSE,"Tran"}</definedName>
    <definedName name="ilo" localSheetId="0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9" hidden="1">{"Riqfin97",#N/A,FALSE,"Tran";"Riqfinpro",#N/A,FALSE,"Tran"}</definedName>
    <definedName name="ilo" localSheetId="11" hidden="1">{"Riqfin97",#N/A,FALSE,"Tran";"Riqfinpro",#N/A,FALSE,"Tran"}</definedName>
    <definedName name="ilo" hidden="1">{"Riqfin97",#N/A,FALSE,"Tran";"Riqfinpro",#N/A,FALSE,"Tran"}</definedName>
    <definedName name="ilu" localSheetId="7" hidden="1">{"Riqfin97",#N/A,FALSE,"Tran";"Riqfinpro",#N/A,FALSE,"Tran"}</definedName>
    <definedName name="ilu" localSheetId="8" hidden="1">{"Riqfin97",#N/A,FALSE,"Tran";"Riqfinpro",#N/A,FALSE,"Tran"}</definedName>
    <definedName name="ilu" localSheetId="6" hidden="1">{"Riqfin97",#N/A,FALSE,"Tran";"Riqfinpro",#N/A,FALSE,"Tran"}</definedName>
    <definedName name="ilu" localSheetId="0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9" hidden="1">{"Riqfin97",#N/A,FALSE,"Tran";"Riqfinpro",#N/A,FALSE,"Tran"}</definedName>
    <definedName name="ilu" localSheetId="11" hidden="1">{"Riqfin97",#N/A,FALSE,"Tran";"Riqfinpro",#N/A,FALSE,"Tran"}</definedName>
    <definedName name="ilu" hidden="1">{"Riqfin97",#N/A,FALSE,"Tran";"Riqfinpro",#N/A,FALSE,"Tran"}</definedName>
    <definedName name="IM" localSheetId="6">#REF!</definedName>
    <definedName name="IM" localSheetId="0">#REF!</definedName>
    <definedName name="IM" localSheetId="1">#REF!</definedName>
    <definedName name="IM" localSheetId="3">#REF!</definedName>
    <definedName name="IM" localSheetId="9">#REF!</definedName>
    <definedName name="IM">#REF!</definedName>
    <definedName name="ima" localSheetId="6">#REF!</definedName>
    <definedName name="ima" localSheetId="1">#REF!</definedName>
    <definedName name="ima" localSheetId="3">#REF!</definedName>
    <definedName name="ima" localSheetId="9">#REF!</definedName>
    <definedName name="ima">#REF!</definedName>
    <definedName name="imaor" localSheetId="6">#REF!</definedName>
    <definedName name="imaor" localSheetId="1">#REF!</definedName>
    <definedName name="imaor" localSheetId="3">#REF!</definedName>
    <definedName name="imaor" localSheetId="9">#REF!</definedName>
    <definedName name="imaor">#REF!</definedName>
    <definedName name="IMF" localSheetId="6">#REF!</definedName>
    <definedName name="IMF" localSheetId="0">#REF!</definedName>
    <definedName name="IMF" localSheetId="1">#REF!</definedName>
    <definedName name="IMF">#REF!</definedName>
    <definedName name="impacto" localSheetId="6">#REF!</definedName>
    <definedName name="impacto" localSheetId="1">#REF!</definedName>
    <definedName name="impacto">#REF!</definedName>
    <definedName name="Importaciones" localSheetId="0" hidden="1">#REF!</definedName>
    <definedName name="Importaciones" localSheetId="1" hidden="1">#REF!</definedName>
    <definedName name="Importaciones" hidden="1">'[16]Base Original'!#REF!</definedName>
    <definedName name="impresionueva" localSheetId="6">#REF!</definedName>
    <definedName name="impresionueva" localSheetId="0">#REF!</definedName>
    <definedName name="impresionueva" localSheetId="1">#REF!</definedName>
    <definedName name="impresionueva" localSheetId="3">#REF!</definedName>
    <definedName name="impresionueva" localSheetId="9">#REF!</definedName>
    <definedName name="impresionueva">#REF!</definedName>
    <definedName name="Imprimir_área_IM" localSheetId="6">#REF!</definedName>
    <definedName name="Imprimir_área_IM" localSheetId="1">#REF!</definedName>
    <definedName name="Imprimir_área_IM" localSheetId="3">#REF!</definedName>
    <definedName name="Imprimir_área_IM" localSheetId="9">#REF!</definedName>
    <definedName name="Imprimir_área_IM">#REF!</definedName>
    <definedName name="ind" localSheetId="6">#REF!</definedName>
    <definedName name="ind" localSheetId="1">#REF!</definedName>
    <definedName name="ind" localSheetId="3">#REF!</definedName>
    <definedName name="ind" localSheetId="9">#REF!</definedName>
    <definedName name="ind">#REF!</definedName>
    <definedName name="INDICE" localSheetId="6">[23]Programa!#REF!</definedName>
    <definedName name="INDICE" localSheetId="0">[24]Programa!#REF!</definedName>
    <definedName name="INDICE" localSheetId="1">[24]Programa!#REF!</definedName>
    <definedName name="INDICE" localSheetId="3">[23]Programa!#REF!</definedName>
    <definedName name="INDICE" localSheetId="9">[23]Programa!#REF!</definedName>
    <definedName name="INDICE" localSheetId="11">[23]Programa!#REF!</definedName>
    <definedName name="INDICE">[24]Programa!#REF!</definedName>
    <definedName name="INDICEPRODUCCIO" localSheetId="6">#REF!</definedName>
    <definedName name="INDICEPRODUCCIO" localSheetId="0">#REF!</definedName>
    <definedName name="INDICEPRODUCCIO" localSheetId="1">#REF!</definedName>
    <definedName name="INDICEPRODUCCIO" localSheetId="3">#REF!</definedName>
    <definedName name="INDICEPRODUCCIO" localSheetId="9">#REF!</definedName>
    <definedName name="INDICEPRODUCCIO">#REF!</definedName>
    <definedName name="indigo">#N/A</definedName>
    <definedName name="INE" localSheetId="6">#REF!</definedName>
    <definedName name="INE" localSheetId="0">#REF!</definedName>
    <definedName name="INE" localSheetId="1">#REF!</definedName>
    <definedName name="INE" localSheetId="3">#REF!</definedName>
    <definedName name="INE" localSheetId="9">#REF!</definedName>
    <definedName name="INE">#REF!</definedName>
    <definedName name="INECEL" localSheetId="6">#REF!</definedName>
    <definedName name="INECEL" localSheetId="1">#REF!</definedName>
    <definedName name="INECEL" localSheetId="3">#REF!</definedName>
    <definedName name="INECEL" localSheetId="9">#REF!</definedName>
    <definedName name="INECEL">#REF!</definedName>
    <definedName name="INF">[95]SUPUESTOS!A$21</definedName>
    <definedName name="INFISC1" localSheetId="6">#REF!</definedName>
    <definedName name="INFISC1" localSheetId="0">#REF!</definedName>
    <definedName name="INFISC1" localSheetId="1">#REF!</definedName>
    <definedName name="INFISC1" localSheetId="3">#REF!</definedName>
    <definedName name="INFISC1" localSheetId="9">#REF!</definedName>
    <definedName name="INFISC1">#REF!</definedName>
    <definedName name="INFISC2" localSheetId="6">#REF!</definedName>
    <definedName name="INFISC2" localSheetId="0">#REF!</definedName>
    <definedName name="INFISC2" localSheetId="1">#REF!</definedName>
    <definedName name="INFISC2" localSheetId="3">#REF!</definedName>
    <definedName name="INFISC2" localSheetId="9">#REF!</definedName>
    <definedName name="INFISC2">#REF!</definedName>
    <definedName name="Inflation">[94]CPI!$A$210:$M$354</definedName>
    <definedName name="info" localSheetId="6">#REF!</definedName>
    <definedName name="info" localSheetId="0">#REF!</definedName>
    <definedName name="info" localSheetId="1">#REF!</definedName>
    <definedName name="info" localSheetId="3">#REF!</definedName>
    <definedName name="info" localSheetId="9">#REF!</definedName>
    <definedName name="info">#REF!</definedName>
    <definedName name="INFOGER" localSheetId="6">[66]BCP!#REF!</definedName>
    <definedName name="INFOGER" localSheetId="0">#REF!</definedName>
    <definedName name="INFOGER" localSheetId="1">#REF!</definedName>
    <definedName name="INFOGER" localSheetId="3">[66]BCP!#REF!</definedName>
    <definedName name="INFOGER" localSheetId="9">[66]BCP!#REF!</definedName>
    <definedName name="INFOGER">[66]BCP!#REF!</definedName>
    <definedName name="infonotes" localSheetId="6">#REF!</definedName>
    <definedName name="infonotes" localSheetId="0">#REF!</definedName>
    <definedName name="infonotes" localSheetId="1">#REF!</definedName>
    <definedName name="infonotes" localSheetId="3">#REF!</definedName>
    <definedName name="infonotes" localSheetId="9">#REF!</definedName>
    <definedName name="infonotes">#REF!</definedName>
    <definedName name="INGOES96" localSheetId="6">#REF!</definedName>
    <definedName name="INGOES96" localSheetId="0">#REF!</definedName>
    <definedName name="INGOES96" localSheetId="1">#REF!</definedName>
    <definedName name="INGOES96" localSheetId="3">#REF!</definedName>
    <definedName name="INGOES96" localSheetId="9">#REF!</definedName>
    <definedName name="INGOES96">#REF!</definedName>
    <definedName name="INGRESOS" localSheetId="6">#REF!</definedName>
    <definedName name="INGRESOS" localSheetId="0">#REF!</definedName>
    <definedName name="INGRESOS" localSheetId="1">#REF!</definedName>
    <definedName name="INGRESOS" localSheetId="3">#REF!</definedName>
    <definedName name="INGRESOS" localSheetId="9">#REF!</definedName>
    <definedName name="INGRESOS">#REF!</definedName>
    <definedName name="INIT" localSheetId="6">#REF!</definedName>
    <definedName name="INIT" localSheetId="0">#REF!</definedName>
    <definedName name="INIT" localSheetId="1">#REF!</definedName>
    <definedName name="INIT">#REF!</definedName>
    <definedName name="INMN" localSheetId="6">#REF!</definedName>
    <definedName name="INMN" localSheetId="1">#REF!</definedName>
    <definedName name="INMN">#REF!</definedName>
    <definedName name="INPROJ" localSheetId="6">#REF!</definedName>
    <definedName name="INPROJ" localSheetId="1">#REF!</definedName>
    <definedName name="INPROJ">#REF!</definedName>
    <definedName name="INPUT_2" localSheetId="6">[20]Input!#REF!</definedName>
    <definedName name="INPUT_2" localSheetId="0">#REF!</definedName>
    <definedName name="INPUT_2" localSheetId="1">#REF!</definedName>
    <definedName name="INPUT_2">[20]Input!#REF!</definedName>
    <definedName name="INPUT_4" localSheetId="0">#REF!</definedName>
    <definedName name="INPUT_4" localSheetId="1">#REF!</definedName>
    <definedName name="INPUT_4">[20]Input!#REF!</definedName>
    <definedName name="INPUTSB" localSheetId="6">#REF!</definedName>
    <definedName name="INPUTSB" localSheetId="0">#REF!</definedName>
    <definedName name="INPUTSB" localSheetId="1">#REF!</definedName>
    <definedName name="INPUTSB" localSheetId="3">#REF!</definedName>
    <definedName name="INPUTSB" localSheetId="9">#REF!</definedName>
    <definedName name="INPUTSB">#REF!</definedName>
    <definedName name="Inst_ReportHeader" localSheetId="6">#REF!</definedName>
    <definedName name="Inst_ReportHeader" localSheetId="1">#REF!</definedName>
    <definedName name="Inst_ReportHeader" localSheetId="3">#REF!</definedName>
    <definedName name="Inst_ReportHeader" localSheetId="9">#REF!</definedName>
    <definedName name="Inst_ReportHeader">#REF!</definedName>
    <definedName name="Inst_Response">[133]Master!$AK$5:$AK$10</definedName>
    <definedName name="InstitutionName" localSheetId="6">#REF!</definedName>
    <definedName name="InstitutionName" localSheetId="0">#REF!</definedName>
    <definedName name="InstitutionName" localSheetId="1">#REF!</definedName>
    <definedName name="InstitutionName" localSheetId="3">#REF!</definedName>
    <definedName name="InstitutionName" localSheetId="9">#REF!</definedName>
    <definedName name="InstitutionName">#REF!</definedName>
    <definedName name="int" localSheetId="6">#REF!</definedName>
    <definedName name="int" localSheetId="0">#REF!</definedName>
    <definedName name="int" localSheetId="1">#REF!</definedName>
    <definedName name="int" localSheetId="3">#REF!</definedName>
    <definedName name="int" localSheetId="9">#REF!</definedName>
    <definedName name="int">#REF!</definedName>
    <definedName name="Int.Crédito">'[54]Ranking Bancario'!$BF$5:$BJ$54</definedName>
    <definedName name="Int.Inv">'[54]Ranking Bancario'!$BN$5:$BR$54</definedName>
    <definedName name="INTERES" localSheetId="6">#REF!</definedName>
    <definedName name="INTERES" localSheetId="0">#REF!</definedName>
    <definedName name="INTERES" localSheetId="1">#REF!</definedName>
    <definedName name="INTERES" localSheetId="3">#REF!</definedName>
    <definedName name="INTERES" localSheetId="9">#REF!</definedName>
    <definedName name="INTERES">#REF!</definedName>
    <definedName name="INTEREST" localSheetId="6">#REF!</definedName>
    <definedName name="INTEREST" localSheetId="0">#REF!</definedName>
    <definedName name="INTEREST" localSheetId="1">#REF!</definedName>
    <definedName name="INTEREST" localSheetId="3">#REF!</definedName>
    <definedName name="INTEREST" localSheetId="9">#REF!</definedName>
    <definedName name="INTEREST">#REF!</definedName>
    <definedName name="Interest_IDA">[112]NPV!$B$27</definedName>
    <definedName name="Interest_IDA1" localSheetId="6">#REF!</definedName>
    <definedName name="Interest_IDA1" localSheetId="0">#REF!</definedName>
    <definedName name="Interest_IDA1" localSheetId="1">#REF!</definedName>
    <definedName name="Interest_IDA1" localSheetId="3">#REF!</definedName>
    <definedName name="Interest_IDA1" localSheetId="9">#REF!</definedName>
    <definedName name="Interest_IDA1">#REF!</definedName>
    <definedName name="Interest_NC" localSheetId="6">[112]NPV!#REF!</definedName>
    <definedName name="Interest_NC" localSheetId="0">#REF!</definedName>
    <definedName name="Interest_NC" localSheetId="1">#REF!</definedName>
    <definedName name="Interest_NC" localSheetId="3">[112]NPV!#REF!</definedName>
    <definedName name="Interest_NC" localSheetId="9">[112]NPV!#REF!</definedName>
    <definedName name="Interest_NC">[112]NPV!#REF!</definedName>
    <definedName name="InterestRate" localSheetId="6">#REF!</definedName>
    <definedName name="InterestRate" localSheetId="0">#REF!</definedName>
    <definedName name="InterestRate" localSheetId="1">#REF!</definedName>
    <definedName name="InterestRate" localSheetId="3">#REF!</definedName>
    <definedName name="InterestRate" localSheetId="9">#REF!</definedName>
    <definedName name="InterestRate">#REF!</definedName>
    <definedName name="inthalf">[134]Sheet4!$C$58:$G$112</definedName>
    <definedName name="INTR_NEW" localSheetId="6">[65]Debt!#REF!</definedName>
    <definedName name="INTR_NEW" localSheetId="0">[65]Debt!#REF!</definedName>
    <definedName name="INTR_NEW" localSheetId="1">[65]Debt!#REF!</definedName>
    <definedName name="INTR_NEW" localSheetId="3">[65]Debt!#REF!</definedName>
    <definedName name="INTR_NEW" localSheetId="9">[65]Debt!#REF!</definedName>
    <definedName name="INTR_NEW">[65]Debt!#REF!</definedName>
    <definedName name="INTR_OLD" localSheetId="6">[65]Debt!#REF!</definedName>
    <definedName name="INTR_OLD" localSheetId="0">[65]Debt!#REF!</definedName>
    <definedName name="INTR_OLD" localSheetId="1">[65]Debt!#REF!</definedName>
    <definedName name="INTR_OLD" localSheetId="3">[65]Debt!#REF!</definedName>
    <definedName name="INTR_OLD" localSheetId="9">[65]Debt!#REF!</definedName>
    <definedName name="INTR_OLD">[65]Debt!#REF!</definedName>
    <definedName name="INTR_RAT" localSheetId="6">[65]Debt!#REF!</definedName>
    <definedName name="INTR_RAT" localSheetId="0">[65]Debt!#REF!</definedName>
    <definedName name="INTR_RAT" localSheetId="1">[65]Debt!#REF!</definedName>
    <definedName name="INTR_RAT" localSheetId="3">[65]Debt!#REF!</definedName>
    <definedName name="INTR_RAT" localSheetId="9">[65]Debt!#REF!</definedName>
    <definedName name="INTR_RAT">[65]Debt!#REF!</definedName>
    <definedName name="INTR_TOT" localSheetId="6">[65]Debt!#REF!</definedName>
    <definedName name="INTR_TOT" localSheetId="0">[65]Debt!#REF!</definedName>
    <definedName name="INTR_TOT" localSheetId="1">[65]Debt!#REF!</definedName>
    <definedName name="INTR_TOT" localSheetId="3">[65]Debt!#REF!</definedName>
    <definedName name="INTR_TOT" localSheetId="9">[65]Debt!#REF!</definedName>
    <definedName name="INTR_TOT">[65]Debt!#REF!</definedName>
    <definedName name="IPC" localSheetId="0">#REF!</definedName>
    <definedName name="IPC" localSheetId="1">#REF!</definedName>
    <definedName name="IPC">[135]ipc!#REF!</definedName>
    <definedName name="ipc98j" localSheetId="6">[23]Programa!#REF!</definedName>
    <definedName name="ipc98j" localSheetId="0">[24]Programa!#REF!</definedName>
    <definedName name="ipc98j" localSheetId="1">[24]Programa!#REF!</definedName>
    <definedName name="ipc98j" localSheetId="11">[23]Programa!#REF!</definedName>
    <definedName name="ipc98j">[24]Programa!#REF!</definedName>
    <definedName name="ipc98s" localSheetId="6">#REF!</definedName>
    <definedName name="ipc98s" localSheetId="0">#REF!</definedName>
    <definedName name="ipc98s" localSheetId="1">#REF!</definedName>
    <definedName name="ipc98s" localSheetId="3">#REF!</definedName>
    <definedName name="ipc98s" localSheetId="9">#REF!</definedName>
    <definedName name="ipc98s">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eland_wt">'[75]OECD wgt'!$B$22</definedName>
    <definedName name="IRLS" localSheetId="6">#REF!</definedName>
    <definedName name="IRLS" localSheetId="0">#REF!</definedName>
    <definedName name="IRLS" localSheetId="1">#REF!</definedName>
    <definedName name="IRLS" localSheetId="3">#REF!</definedName>
    <definedName name="IRLS" localSheetId="9">#REF!</definedName>
    <definedName name="IRLS">#REF!</definedName>
    <definedName name="IRLS1" localSheetId="6">#REF!</definedName>
    <definedName name="IRLS1" localSheetId="0">#REF!</definedName>
    <definedName name="IRLS1" localSheetId="1">#REF!</definedName>
    <definedName name="IRLS1" localSheetId="3">#REF!</definedName>
    <definedName name="IRLS1" localSheetId="9">#REF!</definedName>
    <definedName name="IRLS1">#REF!</definedName>
    <definedName name="IRP" localSheetId="6">#REF!</definedName>
    <definedName name="IRP" localSheetId="0">#REF!</definedName>
    <definedName name="IRP" localSheetId="1">#REF!</definedName>
    <definedName name="IRP" localSheetId="3">#REF!</definedName>
    <definedName name="IRP" localSheetId="9">#REF!</definedName>
    <definedName name="IRP">#REF!</definedName>
    <definedName name="ISD" localSheetId="6">#REF!</definedName>
    <definedName name="ISD" localSheetId="1">#REF!</definedName>
    <definedName name="ISD">#REF!</definedName>
    <definedName name="IsDB">[56]CIRRs!$C$68</definedName>
    <definedName name="ishocked" localSheetId="6">#REF!</definedName>
    <definedName name="ishocked" localSheetId="0">#REF!</definedName>
    <definedName name="ishocked" localSheetId="1">#REF!</definedName>
    <definedName name="ishocked" localSheetId="3">#REF!</definedName>
    <definedName name="ishocked" localSheetId="9">#REF!</definedName>
    <definedName name="ishocked">#REF!</definedName>
    <definedName name="ishocked2" localSheetId="6">#REF!</definedName>
    <definedName name="ishocked2" localSheetId="0">#REF!</definedName>
    <definedName name="ishocked2" localSheetId="1">#REF!</definedName>
    <definedName name="ishocked2" localSheetId="3">#REF!</definedName>
    <definedName name="ishocked2" localSheetId="9">#REF!</definedName>
    <definedName name="ishocked2">#REF!</definedName>
    <definedName name="ISSS96" localSheetId="6">#REF!</definedName>
    <definedName name="ISSS96" localSheetId="0">#REF!</definedName>
    <definedName name="ISSS96" localSheetId="1">#REF!</definedName>
    <definedName name="ISSS96" localSheetId="3">#REF!</definedName>
    <definedName name="ISSS96" localSheetId="9">#REF!</definedName>
    <definedName name="ISSS96">#REF!</definedName>
    <definedName name="ISTA96" localSheetId="6">#REF!</definedName>
    <definedName name="ISTA96" localSheetId="1">#REF!</definedName>
    <definedName name="ISTA96">#REF!</definedName>
    <definedName name="istd" localSheetId="6">#REF!</definedName>
    <definedName name="istd" localSheetId="1">#REF!</definedName>
    <definedName name="istd">#REF!</definedName>
    <definedName name="Italy_wt">'[75]OECD wgt'!$B$8</definedName>
    <definedName name="ITL" localSheetId="6">#REF!</definedName>
    <definedName name="ITL" localSheetId="0">#REF!</definedName>
    <definedName name="ITL" localSheetId="1">#REF!</definedName>
    <definedName name="ITL" localSheetId="3">#REF!</definedName>
    <definedName name="ITL" localSheetId="9">#REF!</definedName>
    <definedName name="ITL">#REF!</definedName>
    <definedName name="iuf.kugj">#N/A</definedName>
    <definedName name="iyiyiy" localSheetId="6" hidden="1">#REF!</definedName>
    <definedName name="iyiyiy" localSheetId="0" hidden="1">#REF!</definedName>
    <definedName name="iyiyiy" localSheetId="1" hidden="1">#REF!</definedName>
    <definedName name="iyiyiy" localSheetId="3" hidden="1">#REF!</definedName>
    <definedName name="iyiyiy" localSheetId="9" hidden="1">#REF!</definedName>
    <definedName name="iyiyiy" hidden="1">#REF!</definedName>
    <definedName name="JA" localSheetId="6">#REF!</definedName>
    <definedName name="JA" localSheetId="0">#REF!</definedName>
    <definedName name="JA" localSheetId="1">#REF!</definedName>
    <definedName name="JA" localSheetId="3">#REF!</definedName>
    <definedName name="JA" localSheetId="9">#REF!</definedName>
    <definedName name="JA">#REF!</definedName>
    <definedName name="jagu4" localSheetId="6">#REF!</definedName>
    <definedName name="jagu4" localSheetId="0">#REF!</definedName>
    <definedName name="jagu4" localSheetId="1">#REF!</definedName>
    <definedName name="jagu4" localSheetId="3">#REF!</definedName>
    <definedName name="jagu4" localSheetId="9">#REF!</definedName>
    <definedName name="jagu4">#REF!</definedName>
    <definedName name="JAPCRUDE87" localSheetId="6">#REF!</definedName>
    <definedName name="JAPCRUDE87" localSheetId="0">#REF!</definedName>
    <definedName name="JAPCRUDE87" localSheetId="1">#REF!</definedName>
    <definedName name="JAPCRUDE87">#REF!</definedName>
    <definedName name="JAPCRUDE88" localSheetId="6">#REF!</definedName>
    <definedName name="JAPCRUDE88" localSheetId="0">#REF!</definedName>
    <definedName name="JAPCRUDE88" localSheetId="1">#REF!</definedName>
    <definedName name="JAPCRUDE88">#REF!</definedName>
    <definedName name="JAPPROD87" localSheetId="6">#REF!</definedName>
    <definedName name="JAPPROD87" localSheetId="0">#REF!</definedName>
    <definedName name="JAPPROD87" localSheetId="1">#REF!</definedName>
    <definedName name="JAPPROD87">#REF!</definedName>
    <definedName name="JAPPROD88" localSheetId="6">#REF!</definedName>
    <definedName name="JAPPROD88" localSheetId="0">#REF!</definedName>
    <definedName name="JAPPROD88" localSheetId="1">#REF!</definedName>
    <definedName name="JAPPROD88">#REF!</definedName>
    <definedName name="JAPTOT87" localSheetId="6">#REF!</definedName>
    <definedName name="JAPTOT87" localSheetId="0">#REF!</definedName>
    <definedName name="JAPTOT87" localSheetId="1">#REF!</definedName>
    <definedName name="JAPTOT87">#REF!</definedName>
    <definedName name="JAPTOT88" localSheetId="6">#REF!</definedName>
    <definedName name="JAPTOT88" localSheetId="0">#REF!</definedName>
    <definedName name="JAPTOT88" localSheetId="1">#REF!</definedName>
    <definedName name="JAPTOT88">#REF!</definedName>
    <definedName name="JHAN1" localSheetId="6">#REF!</definedName>
    <definedName name="JHAN1" localSheetId="1">#REF!</definedName>
    <definedName name="JHAN1">#REF!</definedName>
    <definedName name="JHAN2" localSheetId="6">#REF!</definedName>
    <definedName name="JHAN2" localSheetId="1">#REF!</definedName>
    <definedName name="JHAN2">#REF!</definedName>
    <definedName name="JHAN3" localSheetId="6">#REF!</definedName>
    <definedName name="JHAN3" localSheetId="1">#REF!</definedName>
    <definedName name="JHAN3">#REF!</definedName>
    <definedName name="JHAN4" localSheetId="6">#REF!</definedName>
    <definedName name="JHAN4" localSheetId="1">#REF!</definedName>
    <definedName name="JHAN4">#REF!</definedName>
    <definedName name="Jin" localSheetId="6">'[37]Proposed arrangements'!#REF!</definedName>
    <definedName name="Jin">'[37]Proposed arrangements'!#REF!</definedName>
    <definedName name="JJ" localSheetId="6">#REF!</definedName>
    <definedName name="JJ" localSheetId="0">#REF!</definedName>
    <definedName name="JJ" localSheetId="1">#REF!</definedName>
    <definedName name="JJ" localSheetId="3">#REF!</definedName>
    <definedName name="JJ" localSheetId="9">#REF!</definedName>
    <definedName name="JJ">#REF!</definedName>
    <definedName name="jjj" localSheetId="6" hidden="1">'[72]Fax a enviar'!#REF!</definedName>
    <definedName name="jjj" localSheetId="0" hidden="1">#REF!</definedName>
    <definedName name="jjj" localSheetId="1" hidden="1">#REF!</definedName>
    <definedName name="jjj" localSheetId="9" hidden="1">'[72]Fax a enviar'!#REF!</definedName>
    <definedName name="jjj" hidden="1">'[72]Fax a enviar'!#REF!</definedName>
    <definedName name="jjjj" localSheetId="7" hidden="1">{"Tab1",#N/A,FALSE,"P";"Tab2",#N/A,FALSE,"P"}</definedName>
    <definedName name="jjjj" localSheetId="8" hidden="1">{"Tab1",#N/A,FALSE,"P";"Tab2",#N/A,FALSE,"P"}</definedName>
    <definedName name="jjjj" localSheetId="6" hidden="1">{"Tab1",#N/A,FALSE,"P";"Tab2",#N/A,FALSE,"P"}</definedName>
    <definedName name="jjjj" localSheetId="0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9" hidden="1">{"Tab1",#N/A,FALSE,"P";"Tab2",#N/A,FALSE,"P"}</definedName>
    <definedName name="jjjj" localSheetId="11" hidden="1">{"Tab1",#N/A,FALSE,"P";"Tab2",#N/A,FALSE,"P"}</definedName>
    <definedName name="jjjj" hidden="1">{"Tab1",#N/A,FALSE,"P";"Tab2",#N/A,FALSE,"P"}</definedName>
    <definedName name="jjjjjj" hidden="1">'[129]J(Priv.Cap)'!#REF!</definedName>
    <definedName name="JJJJJJJJJJ" localSheetId="6" hidden="1">#REF!</definedName>
    <definedName name="JJJJJJJJJJ" localSheetId="0" hidden="1">#REF!</definedName>
    <definedName name="JJJJJJJJJJ" localSheetId="1" hidden="1">#REF!</definedName>
    <definedName name="JJJJJJJJJJ" localSheetId="3" hidden="1">#REF!</definedName>
    <definedName name="JJJJJJJJJJ" localSheetId="9" hidden="1">#REF!</definedName>
    <definedName name="JJJJJJJJJJ" hidden="1">#REF!</definedName>
    <definedName name="jjjjjjjjjjjjjjjjjj" localSheetId="7" hidden="1">{"Tab1",#N/A,FALSE,"P";"Tab2",#N/A,FALSE,"P"}</definedName>
    <definedName name="jjjjjjjjjjjjjjjjjj" localSheetId="8" hidden="1">{"Tab1",#N/A,FALSE,"P";"Tab2",#N/A,FALSE,"P"}</definedName>
    <definedName name="jjjjjjjjjjjjjjjjjj" localSheetId="6" hidden="1">{"Tab1",#N/A,FALSE,"P";"Tab2",#N/A,FALSE,"P"}</definedName>
    <definedName name="jjjjjjjjjjjjjjjjjj" localSheetId="0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9" hidden="1">{"Tab1",#N/A,FALSE,"P";"Tab2",#N/A,FALSE,"P"}</definedName>
    <definedName name="jjjjjjjjjjjjjjjjjj" localSheetId="11" hidden="1">{"Tab1",#N/A,FALSE,"P";"Tab2",#N/A,FALSE,"P"}</definedName>
    <definedName name="jjjjjjjjjjjjjjjjjj" hidden="1">{"Tab1",#N/A,FALSE,"P";"Tab2",#N/A,FALSE,"P"}</definedName>
    <definedName name="jkk" localSheetId="7" hidden="1">{#N/A,#N/A,FALSE,"NFPS GDP"}</definedName>
    <definedName name="jkk" localSheetId="8" hidden="1">{#N/A,#N/A,FALSE,"NFPS GDP"}</definedName>
    <definedName name="jkk" localSheetId="6" hidden="1">{#N/A,#N/A,FALSE,"NFPS GDP"}</definedName>
    <definedName name="jkk" localSheetId="0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9" hidden="1">{#N/A,#N/A,FALSE,"NFPS GDP"}</definedName>
    <definedName name="jkk" localSheetId="11" hidden="1">{#N/A,#N/A,FALSE,"NFPS GDP"}</definedName>
    <definedName name="jkk" hidden="1">{#N/A,#N/A,FALSE,"NFPS GDP"}</definedName>
    <definedName name="JPY" localSheetId="6">#REF!</definedName>
    <definedName name="JPY" localSheetId="0">#REF!</definedName>
    <definedName name="JPY" localSheetId="1">#REF!</definedName>
    <definedName name="JPY" localSheetId="3">#REF!</definedName>
    <definedName name="JPY" localSheetId="9">#REF!</definedName>
    <definedName name="JPY">#REF!</definedName>
    <definedName name="JR" localSheetId="6">#REF!</definedName>
    <definedName name="JR" localSheetId="1">#REF!</definedName>
    <definedName name="JR" localSheetId="3">#REF!</definedName>
    <definedName name="JR" localSheetId="9">#REF!</definedName>
    <definedName name="JR">#REF!</definedName>
    <definedName name="jui" localSheetId="7" hidden="1">{"Riqfin97",#N/A,FALSE,"Tran";"Riqfinpro",#N/A,FALSE,"Tran"}</definedName>
    <definedName name="jui" localSheetId="8" hidden="1">{"Riqfin97",#N/A,FALSE,"Tran";"Riqfinpro",#N/A,FALSE,"Tran"}</definedName>
    <definedName name="jui" localSheetId="6" hidden="1">{"Riqfin97",#N/A,FALSE,"Tran";"Riqfinpro",#N/A,FALSE,"Tran"}</definedName>
    <definedName name="jui" localSheetId="0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9" hidden="1">{"Riqfin97",#N/A,FALSE,"Tran";"Riqfinpro",#N/A,FALSE,"Tran"}</definedName>
    <definedName name="jui" localSheetId="11" hidden="1">{"Riqfin97",#N/A,FALSE,"Tran";"Riqfinpro",#N/A,FALSE,"Tran"}</definedName>
    <definedName name="jui" hidden="1">{"Riqfin97",#N/A,FALSE,"Tran";"Riqfinpro",#N/A,FALSE,"Tran"}</definedName>
    <definedName name="JUL._89" localSheetId="6">#REF!</definedName>
    <definedName name="JUL._89" localSheetId="0">#REF!</definedName>
    <definedName name="JUL._89" localSheetId="1">#REF!</definedName>
    <definedName name="JUL._89" localSheetId="3">#REF!</definedName>
    <definedName name="JUL._89" localSheetId="9">#REF!</definedName>
    <definedName name="JUL._89">#REF!</definedName>
    <definedName name="JUN._89" localSheetId="6">#REF!</definedName>
    <definedName name="JUN._89" localSheetId="1">#REF!</definedName>
    <definedName name="JUN._89" localSheetId="3">#REF!</definedName>
    <definedName name="JUN._89" localSheetId="9">#REF!</definedName>
    <definedName name="JUN._89">#REF!</definedName>
    <definedName name="JUNIO">'[118]Ranking Bancario'!$Z$4:$AD$54</definedName>
    <definedName name="JUROS" localSheetId="6">#REF!</definedName>
    <definedName name="JUROS" localSheetId="0">#REF!</definedName>
    <definedName name="JUROS" localSheetId="1">#REF!</definedName>
    <definedName name="JUROS" localSheetId="3">#REF!</definedName>
    <definedName name="JUROS" localSheetId="9">#REF!</definedName>
    <definedName name="JUROS">#REF!</definedName>
    <definedName name="jutjugyj" localSheetId="6" hidden="1">#REF!</definedName>
    <definedName name="jutjugyj" localSheetId="0" hidden="1">#REF!</definedName>
    <definedName name="jutjugyj" localSheetId="1" hidden="1">#REF!</definedName>
    <definedName name="jutjugyj" localSheetId="3" hidden="1">#REF!</definedName>
    <definedName name="jutjugyj" localSheetId="9" hidden="1">#REF!</definedName>
    <definedName name="jutjugyj" hidden="1">#REF!</definedName>
    <definedName name="juy" localSheetId="7" hidden="1">{"Tab1",#N/A,FALSE,"P";"Tab2",#N/A,FALSE,"P"}</definedName>
    <definedName name="juy" localSheetId="8" hidden="1">{"Tab1",#N/A,FALSE,"P";"Tab2",#N/A,FALSE,"P"}</definedName>
    <definedName name="juy" localSheetId="6" hidden="1">{"Tab1",#N/A,FALSE,"P";"Tab2",#N/A,FALSE,"P"}</definedName>
    <definedName name="juy" localSheetId="0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9" hidden="1">{"Tab1",#N/A,FALSE,"P";"Tab2",#N/A,FALSE,"P"}</definedName>
    <definedName name="juy" localSheetId="11" hidden="1">{"Tab1",#N/A,FALSE,"P";"Tab2",#N/A,FALSE,"P"}</definedName>
    <definedName name="juy" hidden="1">{"Tab1",#N/A,FALSE,"P";"Tab2",#N/A,FALSE,"P"}</definedName>
    <definedName name="k" localSheetId="7" hidden="1">{"Main Economic Indicators",#N/A,FALSE,"C"}</definedName>
    <definedName name="k" localSheetId="8" hidden="1">{"Main Economic Indicators",#N/A,FALSE,"C"}</definedName>
    <definedName name="k" localSheetId="6" hidden="1">{"Main Economic Indicators",#N/A,FALSE,"C"}</definedName>
    <definedName name="k" localSheetId="0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9" hidden="1">{"Main Economic Indicators",#N/A,FALSE,"C"}</definedName>
    <definedName name="k" localSheetId="11" hidden="1">{"Main Economic Indicators",#N/A,FALSE,"C"}</definedName>
    <definedName name="k" hidden="1">{"Main Economic Indicators",#N/A,FALSE,"C"}</definedName>
    <definedName name="KD" localSheetId="6">#REF!</definedName>
    <definedName name="KD" localSheetId="0">#REF!</definedName>
    <definedName name="KD" localSheetId="1">#REF!</definedName>
    <definedName name="KD" localSheetId="3">#REF!</definedName>
    <definedName name="KD" localSheetId="9">#REF!</definedName>
    <definedName name="KD">#REF!</definedName>
    <definedName name="KD1A" localSheetId="6">#REF!</definedName>
    <definedName name="KD1A" localSheetId="0">#REF!</definedName>
    <definedName name="KD1A" localSheetId="1">#REF!</definedName>
    <definedName name="KD1A" localSheetId="3">#REF!</definedName>
    <definedName name="KD1A" localSheetId="9">#REF!</definedName>
    <definedName name="KD1A">#REF!</definedName>
    <definedName name="khkh" localSheetId="6" hidden="1">'[103]Fax a enviar'!#REF!</definedName>
    <definedName name="khkh" localSheetId="3" hidden="1">'[103]Fax a enviar'!#REF!</definedName>
    <definedName name="khkh" localSheetId="9" hidden="1">'[103]Fax a enviar'!#REF!</definedName>
    <definedName name="khkh" hidden="1">'[103]Fax a enviar'!#REF!</definedName>
    <definedName name="KID">'[118]base de datos MODULO I'!$B$4:$E$49</definedName>
    <definedName name="kiiiiii" localSheetId="6" hidden="1">#REF!</definedName>
    <definedName name="kiiiiii" localSheetId="0" hidden="1">#REF!</definedName>
    <definedName name="kiiiiii" localSheetId="1" hidden="1">#REF!</definedName>
    <definedName name="kiiiiii" localSheetId="3" hidden="1">#REF!</definedName>
    <definedName name="kiiiiii" localSheetId="9" hidden="1">#REF!</definedName>
    <definedName name="kiiiiii" hidden="1">#REF!</definedName>
    <definedName name="kim" localSheetId="6">#REF!</definedName>
    <definedName name="kim" localSheetId="0">#REF!</definedName>
    <definedName name="kim" localSheetId="1">#REF!</definedName>
    <definedName name="kim" localSheetId="3">#REF!</definedName>
    <definedName name="kim" localSheetId="9">#REF!</definedName>
    <definedName name="kim">#REF!</definedName>
    <definedName name="kio" localSheetId="7" hidden="1">{"Tab1",#N/A,FALSE,"P";"Tab2",#N/A,FALSE,"P"}</definedName>
    <definedName name="kio" localSheetId="8" hidden="1">{"Tab1",#N/A,FALSE,"P";"Tab2",#N/A,FALSE,"P"}</definedName>
    <definedName name="kio" localSheetId="6" hidden="1">{"Tab1",#N/A,FALSE,"P";"Tab2",#N/A,FALSE,"P"}</definedName>
    <definedName name="kio" localSheetId="0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9" hidden="1">{"Tab1",#N/A,FALSE,"P";"Tab2",#N/A,FALSE,"P"}</definedName>
    <definedName name="kio" localSheetId="11" hidden="1">{"Tab1",#N/A,FALSE,"P";"Tab2",#N/A,FALSE,"P"}</definedName>
    <definedName name="kio" hidden="1">{"Tab1",#N/A,FALSE,"P";"Tab2",#N/A,FALSE,"P"}</definedName>
    <definedName name="kiu" localSheetId="7" hidden="1">{"Riqfin97",#N/A,FALSE,"Tran";"Riqfinpro",#N/A,FALSE,"Tran"}</definedName>
    <definedName name="kiu" localSheetId="8" hidden="1">{"Riqfin97",#N/A,FALSE,"Tran";"Riqfinpro",#N/A,FALSE,"Tran"}</definedName>
    <definedName name="kiu" localSheetId="6" hidden="1">{"Riqfin97",#N/A,FALSE,"Tran";"Riqfinpro",#N/A,FALSE,"Tran"}</definedName>
    <definedName name="kiu" localSheetId="0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9" hidden="1">{"Riqfin97",#N/A,FALSE,"Tran";"Riqfinpro",#N/A,FALSE,"Tran"}</definedName>
    <definedName name="kiu" localSheetId="11" hidden="1">{"Riqfin97",#N/A,FALSE,"Tran";"Riqfinpro",#N/A,FALSE,"Tran"}</definedName>
    <definedName name="kiu" hidden="1">{"Riqfin97",#N/A,FALSE,"Tran";"Riqfinpro",#N/A,FALSE,"Tran"}</definedName>
    <definedName name="kjkj" hidden="1">'[103]Fax a enviar'!#REF!</definedName>
    <definedName name="kk" localSheetId="7" hidden="1">{"Tab1",#N/A,FALSE,"P";"Tab2",#N/A,FALSE,"P"}</definedName>
    <definedName name="kk" localSheetId="8" hidden="1">{"Tab1",#N/A,FALSE,"P";"Tab2",#N/A,FALSE,"P"}</definedName>
    <definedName name="kk" localSheetId="6" hidden="1">{"Tab1",#N/A,FALSE,"P";"Tab2",#N/A,FALSE,"P"}</definedName>
    <definedName name="kk" localSheetId="0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9" hidden="1">{"Tab1",#N/A,FALSE,"P";"Tab2",#N/A,FALSE,"P"}</definedName>
    <definedName name="kk" localSheetId="11" hidden="1">{"Tab1",#N/A,FALSE,"P";"Tab2",#N/A,FALSE,"P"}</definedName>
    <definedName name="kk" hidden="1">{"Tab1",#N/A,FALSE,"P";"Tab2",#N/A,FALSE,"P"}</definedName>
    <definedName name="kkk" localSheetId="7" hidden="1">{"Tab1",#N/A,FALSE,"P";"Tab2",#N/A,FALSE,"P"}</definedName>
    <definedName name="kkk" localSheetId="8" hidden="1">{"Tab1",#N/A,FALSE,"P";"Tab2",#N/A,FALSE,"P"}</definedName>
    <definedName name="kkk" localSheetId="6" hidden="1">{"Tab1",#N/A,FALSE,"P";"Tab2",#N/A,FALSE,"P"}</definedName>
    <definedName name="kkk" localSheetId="0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9" hidden="1">{"Tab1",#N/A,FALSE,"P";"Tab2",#N/A,FALSE,"P"}</definedName>
    <definedName name="kkk" localSheetId="11" hidden="1">{"Tab1",#N/A,FALSE,"P";"Tab2",#N/A,FALSE,"P"}</definedName>
    <definedName name="kkk" hidden="1">{"Tab1",#N/A,FALSE,"P";"Tab2",#N/A,FALSE,"P"}</definedName>
    <definedName name="kkkk" hidden="1">[136]M!#REF!</definedName>
    <definedName name="kkkkk" hidden="1">'[137]J(Priv.Cap)'!#REF!</definedName>
    <definedName name="kkkkkkkk" localSheetId="7" hidden="1">{"Riqfin97",#N/A,FALSE,"Tran";"Riqfinpro",#N/A,FALSE,"Tran"}</definedName>
    <definedName name="kkkkkkkk" localSheetId="8" hidden="1">{"Riqfin97",#N/A,FALSE,"Tran";"Riqfinpro",#N/A,FALSE,"Tran"}</definedName>
    <definedName name="kkkkkkkk" localSheetId="6" hidden="1">{"Riqfin97",#N/A,FALSE,"Tran";"Riqfinpro",#N/A,FALSE,"Tran"}</definedName>
    <definedName name="kkkkkkkk" localSheetId="0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9" hidden="1">{"Riqfin97",#N/A,FALSE,"Tran";"Riqfinpro",#N/A,FALSE,"Tran"}</definedName>
    <definedName name="kkkkkkkk" localSheetId="11" hidden="1">{"Riqfin97",#N/A,FALSE,"Tran";"Riqfinpro",#N/A,FALSE,"Tran"}</definedName>
    <definedName name="kkkkkkkk" hidden="1">{"Riqfin97",#N/A,FALSE,"Tran";"Riqfinpro",#N/A,FALSE,"Tran"}</definedName>
    <definedName name="KWD" localSheetId="6">#REF!</definedName>
    <definedName name="KWD" localSheetId="0">#REF!</definedName>
    <definedName name="KWD" localSheetId="1">#REF!</definedName>
    <definedName name="KWD" localSheetId="3">#REF!</definedName>
    <definedName name="KWD" localSheetId="9">#REF!</definedName>
    <definedName name="KWD">#REF!</definedName>
    <definedName name="kykiyu" localSheetId="6" hidden="1">'[103]Fax a enviar'!#REF!</definedName>
    <definedName name="kykiyu" localSheetId="0" hidden="1">'[103]Fax a enviar'!#REF!</definedName>
    <definedName name="kykiyu" localSheetId="1" hidden="1">'[103]Fax a enviar'!#REF!</definedName>
    <definedName name="kykiyu" localSheetId="3" hidden="1">'[103]Fax a enviar'!#REF!</definedName>
    <definedName name="kykiyu" localSheetId="9" hidden="1">'[103]Fax a enviar'!#REF!</definedName>
    <definedName name="kykiyu" hidden="1">'[103]Fax a enviar'!#REF!</definedName>
    <definedName name="L" localSheetId="6">[124]DA!#REF!</definedName>
    <definedName name="L" localSheetId="0">[124]DA!#REF!</definedName>
    <definedName name="L" localSheetId="1">[124]DA!#REF!</definedName>
    <definedName name="L" localSheetId="3">[124]DA!#REF!</definedName>
    <definedName name="L" localSheetId="9">[124]DA!#REF!</definedName>
    <definedName name="L">[124]DA!#REF!</definedName>
    <definedName name="L_">#N/A</definedName>
    <definedName name="LastOpenedWorkSheet" localSheetId="6">#REF!</definedName>
    <definedName name="LastOpenedWorkSheet" localSheetId="0">#REF!</definedName>
    <definedName name="LastOpenedWorkSheet" localSheetId="1">#REF!</definedName>
    <definedName name="LastOpenedWorkSheet" localSheetId="3">#REF!</definedName>
    <definedName name="LastOpenedWorkSheet" localSheetId="9">#REF!</definedName>
    <definedName name="LastOpenedWorkSheet">#REF!</definedName>
    <definedName name="LastRefreshed" localSheetId="6">#REF!</definedName>
    <definedName name="LastRefreshed" localSheetId="0">#REF!</definedName>
    <definedName name="LastRefreshed" localSheetId="1">#REF!</definedName>
    <definedName name="LastRefreshed" localSheetId="3">#REF!</definedName>
    <definedName name="LastRefreshed" localSheetId="9">#REF!</definedName>
    <definedName name="LastRefreshed">#REF!</definedName>
    <definedName name="LD" localSheetId="6">#REF!</definedName>
    <definedName name="LD" localSheetId="0">#REF!</definedName>
    <definedName name="LD" localSheetId="1">#REF!</definedName>
    <definedName name="LD" localSheetId="3">#REF!</definedName>
    <definedName name="LD" localSheetId="9">#REF!</definedName>
    <definedName name="LD">#REF!</definedName>
    <definedName name="LD1A" localSheetId="6">#REF!</definedName>
    <definedName name="LD1A" localSheetId="0">#REF!</definedName>
    <definedName name="LD1A" localSheetId="1">#REF!</definedName>
    <definedName name="LD1A">#REF!</definedName>
    <definedName name="LE" localSheetId="6">#REF!</definedName>
    <definedName name="LE" localSheetId="0">#REF!</definedName>
    <definedName name="LE" localSheetId="1">#REF!</definedName>
    <definedName name="LE">#REF!</definedName>
    <definedName name="LE1A" localSheetId="6">#REF!</definedName>
    <definedName name="LE1A" localSheetId="0">#REF!</definedName>
    <definedName name="LE1A" localSheetId="1">#REF!</definedName>
    <definedName name="LE1A">#REF!</definedName>
    <definedName name="LEAP" localSheetId="6">#REF!</definedName>
    <definedName name="LEAP" localSheetId="0">#REF!</definedName>
    <definedName name="LEAP" localSheetId="1">#REF!</definedName>
    <definedName name="LEAP">#REF!</definedName>
    <definedName name="LEGC" localSheetId="6">#REF!</definedName>
    <definedName name="LEGC" localSheetId="1">#REF!</definedName>
    <definedName name="LEGC">#REF!</definedName>
    <definedName name="LG" localSheetId="6">#REF!</definedName>
    <definedName name="LG" localSheetId="1">#REF!</definedName>
    <definedName name="LG">#REF!</definedName>
    <definedName name="LGperc" localSheetId="6">#REF!</definedName>
    <definedName name="LGperc" localSheetId="1">#REF!</definedName>
    <definedName name="LGperc">#REF!</definedName>
    <definedName name="LGTNONO1">[74]nonopec!#REF!</definedName>
    <definedName name="LGTNONO2">[74]nonopec!#REF!</definedName>
    <definedName name="LGTNONOPEC">[74]nonopec!#REF!</definedName>
    <definedName name="LGTNSUMM">[74]nonopec!#REF!</definedName>
    <definedName name="LGTOECD">[74]nonopec!#REF!</definedName>
    <definedName name="LGTOPEC">[74]nonopec!#REF!</definedName>
    <definedName name="LGTPCNT">[74]nonopec!#REF!</definedName>
    <definedName name="LIBOR3">[95]SUPUESTOS!$A$12:$IV$12</definedName>
    <definedName name="LIBOR6">[95]SUPUESTOS!A$11</definedName>
    <definedName name="LIBRAE" localSheetId="6">#REF!</definedName>
    <definedName name="LIBRAE" localSheetId="0">#REF!</definedName>
    <definedName name="LIBRAE" localSheetId="1">#REF!</definedName>
    <definedName name="LIBRAE" localSheetId="3">#REF!</definedName>
    <definedName name="LIBRAE" localSheetId="9">#REF!</definedName>
    <definedName name="LIBRAE">#REF!</definedName>
    <definedName name="LINES" localSheetId="6">#REF!</definedName>
    <definedName name="LINES" localSheetId="0">#REF!</definedName>
    <definedName name="LINES" localSheetId="1">#REF!</definedName>
    <definedName name="LINES" localSheetId="3">#REF!</definedName>
    <definedName name="LINES" localSheetId="9">#REF!</definedName>
    <definedName name="LINES">#REF!</definedName>
    <definedName name="liqc" localSheetId="6">[23]Programa!#REF!</definedName>
    <definedName name="liqc" localSheetId="0">[24]Programa!#REF!</definedName>
    <definedName name="liqc" localSheetId="1">[24]Programa!#REF!</definedName>
    <definedName name="liqc" localSheetId="3">[23]Programa!#REF!</definedName>
    <definedName name="liqc" localSheetId="9">[23]Programa!#REF!</definedName>
    <definedName name="liqc" localSheetId="11">[23]Programa!#REF!</definedName>
    <definedName name="liqc">[24]Programa!#REF!</definedName>
    <definedName name="liqd" localSheetId="6">[23]Programa!#REF!</definedName>
    <definedName name="liqd" localSheetId="0">[24]Programa!#REF!</definedName>
    <definedName name="liqd" localSheetId="1">[24]Programa!#REF!</definedName>
    <definedName name="liqd" localSheetId="3">[23]Programa!#REF!</definedName>
    <definedName name="liqd" localSheetId="9">[23]Programa!#REF!</definedName>
    <definedName name="liqd" localSheetId="11">[23]Programa!#REF!</definedName>
    <definedName name="liqd">[24]Programa!#REF!</definedName>
    <definedName name="Liquidez">'[54]Ranking Bancario'!$BV$5:$BZ$54</definedName>
    <definedName name="LIT" localSheetId="6">#REF!</definedName>
    <definedName name="LIT" localSheetId="0">#REF!</definedName>
    <definedName name="LIT" localSheetId="1">#REF!</definedName>
    <definedName name="LIT" localSheetId="3">#REF!</definedName>
    <definedName name="LIT" localSheetId="9">#REF!</definedName>
    <definedName name="LIT">#REF!</definedName>
    <definedName name="lita">#N/A</definedName>
    <definedName name="LITEURO" localSheetId="6">#REF!</definedName>
    <definedName name="LITEURO" localSheetId="0">#REF!</definedName>
    <definedName name="LITEURO" localSheetId="1">#REF!</definedName>
    <definedName name="LITEURO" localSheetId="3">#REF!</definedName>
    <definedName name="LITEURO" localSheetId="9">#REF!</definedName>
    <definedName name="LITEURO">#REF!</definedName>
    <definedName name="ll" localSheetId="7" hidden="1">{"Tab1",#N/A,FALSE,"P";"Tab2",#N/A,FALSE,"P"}</definedName>
    <definedName name="ll" localSheetId="8" hidden="1">{"Tab1",#N/A,FALSE,"P";"Tab2",#N/A,FALSE,"P"}</definedName>
    <definedName name="ll" localSheetId="6" hidden="1">{"Tab1",#N/A,FALSE,"P";"Tab2",#N/A,FALSE,"P"}</definedName>
    <definedName name="ll" localSheetId="0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9" hidden="1">{"Tab1",#N/A,FALSE,"P";"Tab2",#N/A,FALSE,"P"}</definedName>
    <definedName name="ll" localSheetId="11" hidden="1">{"Tab1",#N/A,FALSE,"P";"Tab2",#N/A,FALSE,"P"}</definedName>
    <definedName name="ll" hidden="1">{"Tab1",#N/A,FALSE,"P";"Tab2",#N/A,FALSE,"P"}</definedName>
    <definedName name="LLF" localSheetId="6">[63]Q3!#REF!</definedName>
    <definedName name="LLF" localSheetId="0">[64]Q3!#REF!</definedName>
    <definedName name="LLF" localSheetId="1">[64]Q3!#REF!</definedName>
    <definedName name="LLF" localSheetId="11">[63]Q3!#REF!</definedName>
    <definedName name="LLF">[64]Q3!#REF!</definedName>
    <definedName name="lll" localSheetId="7" hidden="1">{"Riqfin97",#N/A,FALSE,"Tran";"Riqfinpro",#N/A,FALSE,"Tran"}</definedName>
    <definedName name="lll" localSheetId="8" hidden="1">{"Riqfin97",#N/A,FALSE,"Tran";"Riqfinpro",#N/A,FALSE,"Tran"}</definedName>
    <definedName name="lll" localSheetId="6" hidden="1">{"Riqfin97",#N/A,FALSE,"Tran";"Riqfinpro",#N/A,FALSE,"Tran"}</definedName>
    <definedName name="lll" localSheetId="0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9" hidden="1">{"Riqfin97",#N/A,FALSE,"Tran";"Riqfinpro",#N/A,FALSE,"Tran"}</definedName>
    <definedName name="lll" localSheetId="11" hidden="1">{"Riqfin97",#N/A,FALSE,"Tran";"Riqfinpro",#N/A,FALSE,"Tran"}</definedName>
    <definedName name="lll" hidden="1">{"Riqfin97",#N/A,FALSE,"Tran";"Riqfinpro",#N/A,FALSE,"Tran"}</definedName>
    <definedName name="llll" hidden="1">[138]M!#REF!</definedName>
    <definedName name="lllll" localSheetId="7" hidden="1">{"Tab1",#N/A,FALSE,"P";"Tab2",#N/A,FALSE,"P"}</definedName>
    <definedName name="lllll" localSheetId="8" hidden="1">{"Tab1",#N/A,FALSE,"P";"Tab2",#N/A,FALSE,"P"}</definedName>
    <definedName name="lllll" localSheetId="6" hidden="1">{"Tab1",#N/A,FALSE,"P";"Tab2",#N/A,FALSE,"P"}</definedName>
    <definedName name="lllll" localSheetId="0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9" hidden="1">{"Tab1",#N/A,FALSE,"P";"Tab2",#N/A,FALSE,"P"}</definedName>
    <definedName name="lllll" localSheetId="11" hidden="1">{"Tab1",#N/A,FALSE,"P";"Tab2",#N/A,FALSE,"P"}</definedName>
    <definedName name="lllll" hidden="1">{"Tab1",#N/A,FALSE,"P";"Tab2",#N/A,FALSE,"P"}</definedName>
    <definedName name="llllll" localSheetId="7" hidden="1">{"Minpmon",#N/A,FALSE,"Monthinput"}</definedName>
    <definedName name="llllll" localSheetId="8" hidden="1">{"Minpmon",#N/A,FALSE,"Monthinput"}</definedName>
    <definedName name="llllll" localSheetId="6" hidden="1">{"Minpmon",#N/A,FALSE,"Monthinput"}</definedName>
    <definedName name="llllll" localSheetId="0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9" hidden="1">{"Minpmon",#N/A,FALSE,"Monthinput"}</definedName>
    <definedName name="llllll" localSheetId="11" hidden="1">{"Minpmon",#N/A,FALSE,"Monthinput"}</definedName>
    <definedName name="llllll" hidden="1">{"Minpmon",#N/A,FALSE,"Monthinput"}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7" hidden="1">{"Minpmon",#N/A,FALSE,"Monthinput"}</definedName>
    <definedName name="lllllllllllllllll" localSheetId="8" hidden="1">{"Minpmon",#N/A,FALSE,"Monthinput"}</definedName>
    <definedName name="lllllllllllllllll" localSheetId="6" hidden="1">{"Minpmon",#N/A,FALSE,"Monthinput"}</definedName>
    <definedName name="lllllllllllllllll" localSheetId="0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9" hidden="1">{"Minpmon",#N/A,FALSE,"Monthinput"}</definedName>
    <definedName name="lllllllllllllllll" localSheetId="11" hidden="1">{"Minpmon",#N/A,FALSE,"Monthinput"}</definedName>
    <definedName name="lllllllllllllllll" hidden="1">{"Minpmon",#N/A,FALSE,"Monthinput"}</definedName>
    <definedName name="lloo" localSheetId="6" hidden="1">#REF!</definedName>
    <definedName name="lloo" localSheetId="0" hidden="1">#REF!</definedName>
    <definedName name="lloo" localSheetId="1" hidden="1">#REF!</definedName>
    <definedName name="lloo" localSheetId="3" hidden="1">#REF!</definedName>
    <definedName name="lloo" localSheetId="9" hidden="1">#REF!</definedName>
    <definedName name="lloo" hidden="1">#REF!</definedName>
    <definedName name="lodnjkhdnbdv" localSheetId="6">#REF!</definedName>
    <definedName name="lodnjkhdnbdv" localSheetId="0">#REF!</definedName>
    <definedName name="lodnjkhdnbdv" localSheetId="1">#REF!</definedName>
    <definedName name="lodnjkhdnbdv" localSheetId="3">#REF!</definedName>
    <definedName name="lodnjkhdnbdv" localSheetId="9">#REF!</definedName>
    <definedName name="lodnjkhdnbdv">#REF!</definedName>
    <definedName name="lolololo" localSheetId="6">#REF!</definedName>
    <definedName name="lolololo" localSheetId="0">#REF!</definedName>
    <definedName name="lolololo" localSheetId="1">#REF!</definedName>
    <definedName name="lolololo" localSheetId="3">#REF!</definedName>
    <definedName name="lolololo" localSheetId="9">#REF!</definedName>
    <definedName name="lolololo">#REF!</definedName>
    <definedName name="LONAB96" localSheetId="6">#REF!</definedName>
    <definedName name="LONAB96" localSheetId="1">#REF!</definedName>
    <definedName name="LONAB96">#REF!</definedName>
    <definedName name="LOOKUPMTH" localSheetId="6">#REF!</definedName>
    <definedName name="LOOKUPMTH" localSheetId="1">#REF!</definedName>
    <definedName name="LOOKUPMTH">#REF!</definedName>
    <definedName name="Low_external" localSheetId="6">#REF!</definedName>
    <definedName name="Low_external" localSheetId="1">#REF!</definedName>
    <definedName name="Low_external">#REF!</definedName>
    <definedName name="Low_fiscal" localSheetId="6">#REF!</definedName>
    <definedName name="Low_fiscal" localSheetId="1">#REF!</definedName>
    <definedName name="Low_fiscal">#REF!</definedName>
    <definedName name="Low_growth_extended" localSheetId="6">#REF!</definedName>
    <definedName name="Low_growth_extended" localSheetId="1">#REF!</definedName>
    <definedName name="Low_growth_extended">#REF!</definedName>
    <definedName name="Low_growth_summary" localSheetId="6">#REF!</definedName>
    <definedName name="Low_growth_summary" localSheetId="1">#REF!</definedName>
    <definedName name="Low_growth_summary">#REF!</definedName>
    <definedName name="Low_monetary" localSheetId="6">#REF!</definedName>
    <definedName name="Low_monetary" localSheetId="1">#REF!</definedName>
    <definedName name="Low_monetary">#REF!</definedName>
    <definedName name="Low_real" localSheetId="6">#REF!</definedName>
    <definedName name="Low_real" localSheetId="1">#REF!</definedName>
    <definedName name="Low_real">#REF!</definedName>
    <definedName name="Low_summary" localSheetId="6">#REF!</definedName>
    <definedName name="Low_summary" localSheetId="1">#REF!</definedName>
    <definedName name="Low_summary">#REF!</definedName>
    <definedName name="Lowest_Inter_Bank_Rate">'[76]Inter-Bank'!$M$5</definedName>
    <definedName name="LP" localSheetId="6">#REF!</definedName>
    <definedName name="LP" localSheetId="0">#REF!</definedName>
    <definedName name="LP" localSheetId="1">#REF!</definedName>
    <definedName name="LP" localSheetId="3">#REF!</definedName>
    <definedName name="LP" localSheetId="9">#REF!</definedName>
    <definedName name="LP">#REF!</definedName>
    <definedName name="LP1A" localSheetId="6">#REF!</definedName>
    <definedName name="LP1A" localSheetId="0">#REF!</definedName>
    <definedName name="LP1A" localSheetId="1">#REF!</definedName>
    <definedName name="LP1A" localSheetId="3">#REF!</definedName>
    <definedName name="LP1A" localSheetId="9">#REF!</definedName>
    <definedName name="LP1A">#REF!</definedName>
    <definedName name="LPEperc" localSheetId="6">#REF!</definedName>
    <definedName name="LPEperc" localSheetId="1">#REF!</definedName>
    <definedName name="LPEperc" localSheetId="3">#REF!</definedName>
    <definedName name="LPEperc" localSheetId="9">#REF!</definedName>
    <definedName name="LPEperc">#REF!</definedName>
    <definedName name="LPperc" localSheetId="6">#REF!</definedName>
    <definedName name="LPperc" localSheetId="1">#REF!</definedName>
    <definedName name="LPperc">#REF!</definedName>
    <definedName name="LT" localSheetId="6">#REF!</definedName>
    <definedName name="LT" localSheetId="1">#REF!</definedName>
    <definedName name="LT">#REF!</definedName>
    <definedName name="LTcirr" localSheetId="6">#REF!</definedName>
    <definedName name="LTcirr" localSheetId="1">#REF!</definedName>
    <definedName name="LTcirr">#REF!</definedName>
    <definedName name="LTr" localSheetId="6">#REF!</definedName>
    <definedName name="LTr" localSheetId="1">#REF!</definedName>
    <definedName name="LTr">#REF!</definedName>
    <definedName name="LUR">#N/A</definedName>
    <definedName name="LUXF" localSheetId="6">#REF!</definedName>
    <definedName name="LUXF" localSheetId="0">#REF!</definedName>
    <definedName name="LUXF" localSheetId="1">#REF!</definedName>
    <definedName name="LUXF" localSheetId="3">#REF!</definedName>
    <definedName name="LUXF" localSheetId="9">#REF!</definedName>
    <definedName name="LUXF">#REF!</definedName>
    <definedName name="LUXF1" localSheetId="6">#REF!</definedName>
    <definedName name="LUXF1" localSheetId="0">#REF!</definedName>
    <definedName name="LUXF1" localSheetId="1">#REF!</definedName>
    <definedName name="LUXF1" localSheetId="3">#REF!</definedName>
    <definedName name="LUXF1" localSheetId="9">#REF!</definedName>
    <definedName name="LUXF1">#REF!</definedName>
    <definedName name="Lyon">[73]Sheet3!$O$1</definedName>
    <definedName name="m">#N/A</definedName>
    <definedName name="MACRO" localSheetId="6">#REF!</definedName>
    <definedName name="MACRO" localSheetId="0">#REF!</definedName>
    <definedName name="MACRO" localSheetId="1">#REF!</definedName>
    <definedName name="MACRO" localSheetId="3">#REF!</definedName>
    <definedName name="MACRO" localSheetId="9">#REF!</definedName>
    <definedName name="MACRO">#REF!</definedName>
    <definedName name="MACRO_ASSUMP_2006" localSheetId="6">#REF!</definedName>
    <definedName name="MACRO_ASSUMP_2006" localSheetId="0">#REF!</definedName>
    <definedName name="MACRO_ASSUMP_2006" localSheetId="1">#REF!</definedName>
    <definedName name="MACRO_ASSUMP_2006" localSheetId="3">#REF!</definedName>
    <definedName name="MACRO_ASSUMP_2006" localSheetId="9">#REF!</definedName>
    <definedName name="MACRO_ASSUMP_2006">#REF!</definedName>
    <definedName name="Macro2" localSheetId="6">#REF!</definedName>
    <definedName name="Macro2" localSheetId="1">#REF!</definedName>
    <definedName name="Macro2" localSheetId="3">#REF!</definedName>
    <definedName name="Macro2" localSheetId="9">#REF!</definedName>
    <definedName name="Macro2">#REF!</definedName>
    <definedName name="Macro3" localSheetId="6">#REF!</definedName>
    <definedName name="Macro3" localSheetId="1">#REF!</definedName>
    <definedName name="Macro3">#REF!</definedName>
    <definedName name="Macro5" localSheetId="6">#REF!</definedName>
    <definedName name="Macro5" localSheetId="1">#REF!</definedName>
    <definedName name="Macro5">#REF!</definedName>
    <definedName name="Macro6" localSheetId="6">#REF!</definedName>
    <definedName name="Macro6" localSheetId="1">#REF!</definedName>
    <definedName name="Macro6">#REF!</definedName>
    <definedName name="MACROINPUT" localSheetId="6">#REF!</definedName>
    <definedName name="MACROINPUT" localSheetId="1">#REF!</definedName>
    <definedName name="MACROINPUT">#REF!</definedName>
    <definedName name="MACROS">[82]MACROS!$A$1:$A$1</definedName>
    <definedName name="maintabs">[32]QNEWLOR!$B$3:$G$17,[32]QNEWLOR!$B$20:$G$87,[32]QNEWLOR!$B$90:$G$159</definedName>
    <definedName name="MALAX" localSheetId="6">#REF!</definedName>
    <definedName name="MALAX" localSheetId="0">#REF!</definedName>
    <definedName name="MALAX" localSheetId="1">#REF!</definedName>
    <definedName name="MALAX" localSheetId="3">#REF!</definedName>
    <definedName name="MALAX" localSheetId="9">#REF!</definedName>
    <definedName name="MALAX">#REF!</definedName>
    <definedName name="MALAX1" localSheetId="6">#REF!</definedName>
    <definedName name="MALAX1" localSheetId="0">#REF!</definedName>
    <definedName name="MALAX1" localSheetId="1">#REF!</definedName>
    <definedName name="MALAX1" localSheetId="3">#REF!</definedName>
    <definedName name="MALAX1" localSheetId="9">#REF!</definedName>
    <definedName name="MALAX1">#REF!</definedName>
    <definedName name="Malaysia" localSheetId="6">#REF!</definedName>
    <definedName name="Malaysia" localSheetId="1">#REF!</definedName>
    <definedName name="Malaysia" localSheetId="3">#REF!</definedName>
    <definedName name="Malaysia" localSheetId="9">#REF!</definedName>
    <definedName name="Malaysia">#REF!</definedName>
    <definedName name="MANUAL" localSheetId="6">#REF!</definedName>
    <definedName name="MANUAL" localSheetId="1">#REF!</definedName>
    <definedName name="MANUAL">#REF!</definedName>
    <definedName name="mapa1" localSheetId="6">#REF!</definedName>
    <definedName name="mapa1" localSheetId="1">#REF!</definedName>
    <definedName name="mapa1">#REF!</definedName>
    <definedName name="mapa2" localSheetId="6">#REF!</definedName>
    <definedName name="mapa2" localSheetId="1">#REF!</definedName>
    <definedName name="mapa2">#REF!</definedName>
    <definedName name="mar" localSheetId="6">[23]Programa!#REF!</definedName>
    <definedName name="mar" localSheetId="0">[24]Programa!#REF!</definedName>
    <definedName name="mar" localSheetId="1">[24]Programa!#REF!</definedName>
    <definedName name="mar" localSheetId="11">[23]Programa!#REF!</definedName>
    <definedName name="mar">[24]Programa!#REF!</definedName>
    <definedName name="MAR._89" localSheetId="6">#REF!</definedName>
    <definedName name="MAR._89" localSheetId="0">#REF!</definedName>
    <definedName name="MAR._89" localSheetId="1">#REF!</definedName>
    <definedName name="MAR._89" localSheetId="3">#REF!</definedName>
    <definedName name="MAR._89" localSheetId="9">#REF!</definedName>
    <definedName name="MAR._89">#REF!</definedName>
    <definedName name="Maturity_IDA">[112]NPV!$B$26</definedName>
    <definedName name="Maturity_IDA1" localSheetId="6">#REF!</definedName>
    <definedName name="Maturity_IDA1" localSheetId="0">#REF!</definedName>
    <definedName name="Maturity_IDA1" localSheetId="1">#REF!</definedName>
    <definedName name="Maturity_IDA1" localSheetId="3">#REF!</definedName>
    <definedName name="Maturity_IDA1" localSheetId="9">#REF!</definedName>
    <definedName name="Maturity_IDA1">#REF!</definedName>
    <definedName name="Maturity_NC" localSheetId="6">[112]NPV!#REF!</definedName>
    <definedName name="Maturity_NC" localSheetId="0">#REF!</definedName>
    <definedName name="Maturity_NC" localSheetId="1">#REF!</definedName>
    <definedName name="Maturity_NC" localSheetId="3">[112]NPV!#REF!</definedName>
    <definedName name="Maturity_NC" localSheetId="9">[112]NPV!#REF!</definedName>
    <definedName name="Maturity_NC">[112]NPV!#REF!</definedName>
    <definedName name="may" localSheetId="6">[23]Programa!#REF!</definedName>
    <definedName name="may" localSheetId="0">#REF!</definedName>
    <definedName name="may" localSheetId="1">#REF!</definedName>
    <definedName name="may" localSheetId="3">[23]Programa!#REF!</definedName>
    <definedName name="may" localSheetId="9">[23]Programa!#REF!</definedName>
    <definedName name="may" localSheetId="11">[23]Programa!#REF!</definedName>
    <definedName name="may">[24]Programa!#REF!</definedName>
    <definedName name="MAY._89" localSheetId="6">#REF!</definedName>
    <definedName name="MAY._89" localSheetId="0">#REF!</definedName>
    <definedName name="MAY._89" localSheetId="1">#REF!</definedName>
    <definedName name="MAY._89" localSheetId="3">#REF!</definedName>
    <definedName name="MAY._89" localSheetId="9">#REF!</definedName>
    <definedName name="MAY._89">#REF!</definedName>
    <definedName name="MCPI" localSheetId="6">#REF!</definedName>
    <definedName name="MCPI" localSheetId="0">#REF!</definedName>
    <definedName name="MCPI" localSheetId="1">#REF!</definedName>
    <definedName name="MCPI" localSheetId="3">#REF!</definedName>
    <definedName name="MCPI" localSheetId="9">#REF!</definedName>
    <definedName name="MCPI">#REF!</definedName>
    <definedName name="MCV">#N/A</definedName>
    <definedName name="MCV_B">#N/A</definedName>
    <definedName name="MCV_B1" localSheetId="6">#REF!</definedName>
    <definedName name="MCV_B1" localSheetId="0">#REF!</definedName>
    <definedName name="MCV_B1" localSheetId="1">#REF!</definedName>
    <definedName name="MCV_B1" localSheetId="3">#REF!</definedName>
    <definedName name="MCV_B1" localSheetId="9">#REF!</definedName>
    <definedName name="MCV_B1">#REF!</definedName>
    <definedName name="mcv_b2">[1]Q6!$E$141:$AH$141</definedName>
    <definedName name="MCV_D">#N/A</definedName>
    <definedName name="MCV_D1" localSheetId="6">#REF!</definedName>
    <definedName name="MCV_D1" localSheetId="0">#REF!</definedName>
    <definedName name="MCV_D1" localSheetId="1">#REF!</definedName>
    <definedName name="MCV_D1" localSheetId="3">#REF!</definedName>
    <definedName name="MCV_D1" localSheetId="9">#REF!</definedName>
    <definedName name="MCV_D1">#REF!</definedName>
    <definedName name="MCV_N">#N/A</definedName>
    <definedName name="MCV_T">#N/A</definedName>
    <definedName name="MCV_T1" localSheetId="6">#REF!</definedName>
    <definedName name="MCV_T1" localSheetId="0">#REF!</definedName>
    <definedName name="MCV_T1" localSheetId="1">#REF!</definedName>
    <definedName name="MCV_T1" localSheetId="3">#REF!</definedName>
    <definedName name="MCV_T1" localSheetId="9">#REF!</definedName>
    <definedName name="MCV_T1">#REF!</definedName>
    <definedName name="mdavila" localSheetId="6">#REF!</definedName>
    <definedName name="mdavila" localSheetId="1">#REF!</definedName>
    <definedName name="mdavila" localSheetId="3">#REF!</definedName>
    <definedName name="mdavila" localSheetId="9">#REF!</definedName>
    <definedName name="mdavila">#REF!</definedName>
    <definedName name="me" localSheetId="6">[23]Programa!#REF!</definedName>
    <definedName name="me" localSheetId="0">[24]Programa!#REF!</definedName>
    <definedName name="me" localSheetId="1">[24]Programa!#REF!</definedName>
    <definedName name="me" localSheetId="3">[23]Programa!#REF!</definedName>
    <definedName name="me" localSheetId="9">[23]Programa!#REF!</definedName>
    <definedName name="me" localSheetId="11">[23]Programa!#REF!</definedName>
    <definedName name="me">[24]Programa!#REF!</definedName>
    <definedName name="Mecon">'[97]graf 1'!$A$3:$C$28</definedName>
    <definedName name="MEDTERM" localSheetId="6">#REF!</definedName>
    <definedName name="MEDTERM" localSheetId="0">#REF!</definedName>
    <definedName name="MEDTERM" localSheetId="1">#REF!</definedName>
    <definedName name="MEDTERM" localSheetId="3">#REF!</definedName>
    <definedName name="MEDTERM" localSheetId="9">#REF!</definedName>
    <definedName name="MEDTERM">#REF!</definedName>
    <definedName name="MENORES" localSheetId="6">#REF!</definedName>
    <definedName name="MENORES" localSheetId="1">#REF!</definedName>
    <definedName name="MENORES" localSheetId="3">#REF!</definedName>
    <definedName name="MENORES" localSheetId="9">#REF!</definedName>
    <definedName name="MENORES">#REF!</definedName>
    <definedName name="Meses">[139]Codigos!$A$14:$B$25</definedName>
    <definedName name="MEX" localSheetId="6">#REF!</definedName>
    <definedName name="MEX" localSheetId="0">#REF!</definedName>
    <definedName name="MEX" localSheetId="1">#REF!</definedName>
    <definedName name="MEX" localSheetId="3">#REF!</definedName>
    <definedName name="MEX" localSheetId="9">#REF!</definedName>
    <definedName name="MEX">#REF!</definedName>
    <definedName name="MFISCAL" localSheetId="6">'[42]Annual Raw Data'!#REF!</definedName>
    <definedName name="MFISCAL" localSheetId="0">'[42]Annual Raw Data'!#REF!</definedName>
    <definedName name="MFISCAL" localSheetId="1">'[42]Annual Raw Data'!#REF!</definedName>
    <definedName name="MFISCAL" localSheetId="3">'[42]Annual Raw Data'!#REF!</definedName>
    <definedName name="MFISCAL" localSheetId="9">'[42]Annual Raw Data'!#REF!</definedName>
    <definedName name="MFISCAL">'[42]Annual Raw Data'!#REF!</definedName>
    <definedName name="mflowsa" localSheetId="7">[18]!mflowsa</definedName>
    <definedName name="mflowsa" localSheetId="0">#REF!</definedName>
    <definedName name="mflowsa" localSheetId="1">#REF!</definedName>
    <definedName name="mflowsa">[18]!mflowsa</definedName>
    <definedName name="mflowsq" localSheetId="7">[18]!mflowsq</definedName>
    <definedName name="mflowsq" localSheetId="0">#REF!</definedName>
    <definedName name="mflowsq" localSheetId="1">#REF!</definedName>
    <definedName name="mflowsq">[18]!mflowsq</definedName>
    <definedName name="MICRO" localSheetId="6">#REF!</definedName>
    <definedName name="MICRO" localSheetId="0">#REF!</definedName>
    <definedName name="MICRO" localSheetId="1">#REF!</definedName>
    <definedName name="MICRO" localSheetId="3">#REF!</definedName>
    <definedName name="MICRO" localSheetId="9">#REF!</definedName>
    <definedName name="MICRO">#REF!</definedName>
    <definedName name="MIDDLE" localSheetId="6">#REF!</definedName>
    <definedName name="MIDDLE" localSheetId="0">#REF!</definedName>
    <definedName name="MIDDLE" localSheetId="1">#REF!</definedName>
    <definedName name="MIDDLE" localSheetId="3">#REF!</definedName>
    <definedName name="MIDDLE" localSheetId="9">#REF!</definedName>
    <definedName name="MIDDLE">#REF!</definedName>
    <definedName name="Million_b_d">[74]nonopec!$D$426:$D$426</definedName>
    <definedName name="MINISTÉRIO_DA_PREVIDÊNCIA_E_ASSISTÊNCIA_SOCIAL" localSheetId="6">#REF!</definedName>
    <definedName name="MINISTÉRIO_DA_PREVIDÊNCIA_E_ASSISTÊNCIA_SOCIAL" localSheetId="0">#REF!</definedName>
    <definedName name="MINISTÉRIO_DA_PREVIDÊNCIA_E_ASSISTÊNCIA_SOCIAL" localSheetId="1">#REF!</definedName>
    <definedName name="MINISTÉRIO_DA_PREVIDÊNCIA_E_ASSISTÊNCIA_SOCIAL" localSheetId="3">#REF!</definedName>
    <definedName name="MINISTÉRIO_DA_PREVIDÊNCIA_E_ASSISTÊNCIA_SOCIAL" localSheetId="9">#REF!</definedName>
    <definedName name="MINISTÉRIO_DA_PREVIDÊNCIA_E_ASSISTÊNCIA_SOCIAL">#REF!</definedName>
    <definedName name="MIRIAMA" localSheetId="6">#REF!</definedName>
    <definedName name="MIRIAMA" localSheetId="0">#REF!</definedName>
    <definedName name="MIRIAMA" localSheetId="1">#REF!</definedName>
    <definedName name="MIRIAMA" localSheetId="3">#REF!</definedName>
    <definedName name="MIRIAMA" localSheetId="9">#REF!</definedName>
    <definedName name="MIRIAMA">#REF!</definedName>
    <definedName name="MIRIAMB" localSheetId="6">#REF!</definedName>
    <definedName name="MIRIAMB" localSheetId="0">#REF!</definedName>
    <definedName name="MIRIAMB" localSheetId="1">#REF!</definedName>
    <definedName name="MIRIAMB" localSheetId="3">#REF!</definedName>
    <definedName name="MIRIAMB" localSheetId="9">#REF!</definedName>
    <definedName name="MIRIAMB">#REF!</definedName>
    <definedName name="MISC3" localSheetId="6">#REF!</definedName>
    <definedName name="MISC3" localSheetId="1">#REF!</definedName>
    <definedName name="MISC3">#REF!</definedName>
    <definedName name="MISC4">[20]OUTPUT!#REF!</definedName>
    <definedName name="mmm" localSheetId="7" hidden="1">{"Riqfin97",#N/A,FALSE,"Tran";"Riqfinpro",#N/A,FALSE,"Tran"}</definedName>
    <definedName name="mmm" localSheetId="8" hidden="1">{"Riqfin97",#N/A,FALSE,"Tran";"Riqfinpro",#N/A,FALSE,"Tran"}</definedName>
    <definedName name="mmm" localSheetId="6" hidden="1">{"Riqfin97",#N/A,FALSE,"Tran";"Riqfinpro",#N/A,FALSE,"Tran"}</definedName>
    <definedName name="mmm" localSheetId="0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9" hidden="1">{"Riqfin97",#N/A,FALSE,"Tran";"Riqfinpro",#N/A,FALSE,"Tran"}</definedName>
    <definedName name="mmm" localSheetId="11" hidden="1">{"Riqfin97",#N/A,FALSE,"Tran";"Riqfinpro",#N/A,FALSE,"Tran"}</definedName>
    <definedName name="mmm" hidden="1">{"Riqfin97",#N/A,FALSE,"Tran";"Riqfinpro",#N/A,FALSE,"Tran"}</definedName>
    <definedName name="mmmm" localSheetId="7" hidden="1">{"Tab1",#N/A,FALSE,"P";"Tab2",#N/A,FALSE,"P"}</definedName>
    <definedName name="mmmm" localSheetId="8" hidden="1">{"Tab1",#N/A,FALSE,"P";"Tab2",#N/A,FALSE,"P"}</definedName>
    <definedName name="mmmm" localSheetId="6" hidden="1">{"Tab1",#N/A,FALSE,"P";"Tab2",#N/A,FALSE,"P"}</definedName>
    <definedName name="mmmm" localSheetId="0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9" hidden="1">{"Tab1",#N/A,FALSE,"P";"Tab2",#N/A,FALSE,"P"}</definedName>
    <definedName name="mmmm" localSheetId="11" hidden="1">{"Tab1",#N/A,FALSE,"P";"Tab2",#N/A,FALSE,"P"}</definedName>
    <definedName name="mmmm" hidden="1">{"Tab1",#N/A,FALSE,"P";"Tab2",#N/A,FALSE,"P"}</definedName>
    <definedName name="mmmmm" localSheetId="7" hidden="1">{"Riqfin97",#N/A,FALSE,"Tran";"Riqfinpro",#N/A,FALSE,"Tran"}</definedName>
    <definedName name="mmmmm" localSheetId="8" hidden="1">{"Riqfin97",#N/A,FALSE,"Tran";"Riqfinpro",#N/A,FALSE,"Tran"}</definedName>
    <definedName name="mmmmm" localSheetId="6" hidden="1">{"Riqfin97",#N/A,FALSE,"Tran";"Riqfinpro",#N/A,FALSE,"Tran"}</definedName>
    <definedName name="mmmmm" localSheetId="0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9" hidden="1">{"Riqfin97",#N/A,FALSE,"Tran";"Riqfinpro",#N/A,FALSE,"Tran"}</definedName>
    <definedName name="mmmmm" localSheetId="11" hidden="1">{"Riqfin97",#N/A,FALSE,"Tran";"Riqfinpro",#N/A,FALSE,"Tran"}</definedName>
    <definedName name="mmmmm" hidden="1">{"Riqfin97",#N/A,FALSE,"Tran";"Riqfinpro",#N/A,FALSE,"Tran"}</definedName>
    <definedName name="mmmmmmmmm" localSheetId="7" hidden="1">{"Riqfin97",#N/A,FALSE,"Tran";"Riqfinpro",#N/A,FALSE,"Tran"}</definedName>
    <definedName name="mmmmmmmmm" localSheetId="8" hidden="1">{"Riqfin97",#N/A,FALSE,"Tran";"Riqfinpro",#N/A,FALSE,"Tran"}</definedName>
    <definedName name="mmmmmmmmm" localSheetId="6" hidden="1">{"Riqfin97",#N/A,FALSE,"Tran";"Riqfinpro",#N/A,FALSE,"Tran"}</definedName>
    <definedName name="mmmmmmmmm" localSheetId="0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9" hidden="1">{"Riqfin97",#N/A,FALSE,"Tran";"Riqfinpro",#N/A,FALSE,"Tran"}</definedName>
    <definedName name="mmmmmmmmm" localSheetId="11" hidden="1">{"Riqfin97",#N/A,FALSE,"Tran";"Riqfinpro",#N/A,FALSE,"Tran"}</definedName>
    <definedName name="mmmmmmmmm" hidden="1">{"Riqfin97",#N/A,FALSE,"Tran";"Riqfinpro",#N/A,FALSE,"Tran"}</definedName>
    <definedName name="MN">[66]BCP!#REF!</definedName>
    <definedName name="MNDATES" localSheetId="6">#REF!</definedName>
    <definedName name="MNDATES" localSheetId="0">#REF!</definedName>
    <definedName name="MNDATES" localSheetId="1">#REF!</definedName>
    <definedName name="MNDATES" localSheetId="3">#REF!</definedName>
    <definedName name="MNDATES" localSheetId="9">#REF!</definedName>
    <definedName name="MNDATES">#REF!</definedName>
    <definedName name="MNP" localSheetId="6">[66]BCP!#REF!</definedName>
    <definedName name="MNP" localSheetId="0">#REF!</definedName>
    <definedName name="MNP" localSheetId="1">#REF!</definedName>
    <definedName name="MNP" localSheetId="9">[66]BCP!#REF!</definedName>
    <definedName name="MNP">[66]BCP!#REF!</definedName>
    <definedName name="Módulo2.completo">#N/A</definedName>
    <definedName name="MON_SM" localSheetId="6">#REF!</definedName>
    <definedName name="MON_SM" localSheetId="0">#REF!</definedName>
    <definedName name="MON_SM" localSheetId="1">#REF!</definedName>
    <definedName name="MON_SM" localSheetId="3">#REF!</definedName>
    <definedName name="MON_SM" localSheetId="9">#REF!</definedName>
    <definedName name="MON_SM">#REF!</definedName>
    <definedName name="MONF_SM" localSheetId="6">#REF!</definedName>
    <definedName name="MONF_SM" localSheetId="1">#REF!</definedName>
    <definedName name="MONF_SM" localSheetId="3">#REF!</definedName>
    <definedName name="MONF_SM" localSheetId="9">#REF!</definedName>
    <definedName name="MONF_SM">#REF!</definedName>
    <definedName name="Month" localSheetId="6">#REF!</definedName>
    <definedName name="Month" localSheetId="0">#REF!</definedName>
    <definedName name="Month" localSheetId="1">#REF!</definedName>
    <definedName name="Month" localSheetId="3">#REF!</definedName>
    <definedName name="Month" localSheetId="9">#REF!</definedName>
    <definedName name="Month">#REF!</definedName>
    <definedName name="MonthIndex" localSheetId="6">#REF!</definedName>
    <definedName name="MonthIndex" localSheetId="0">#REF!</definedName>
    <definedName name="MonthIndex" localSheetId="1">#REF!</definedName>
    <definedName name="MonthIndex">#REF!</definedName>
    <definedName name="MonthlyInf">[94]CPI!$A$403:$N$559</definedName>
    <definedName name="MONTHS">[87]MONTHLY!$BV$3:$CG$3</definedName>
    <definedName name="MONY" localSheetId="6">#REF!</definedName>
    <definedName name="MONY" localSheetId="0">#REF!</definedName>
    <definedName name="MONY" localSheetId="1">#REF!</definedName>
    <definedName name="MONY" localSheetId="3">#REF!</definedName>
    <definedName name="MONY" localSheetId="9">#REF!</definedName>
    <definedName name="MONY">#REF!</definedName>
    <definedName name="moodys" localSheetId="6">'[140]Credit ratings on 1st issues'!#REF!</definedName>
    <definedName name="moodys" localSheetId="0">#REF!</definedName>
    <definedName name="moodys" localSheetId="1">#REF!</definedName>
    <definedName name="moodys" localSheetId="3">'[140]Credit ratings on 1st issues'!#REF!</definedName>
    <definedName name="moodys" localSheetId="9">'[140]Credit ratings on 1st issues'!#REF!</definedName>
    <definedName name="moodys">'[140]Credit ratings on 1st issues'!#REF!</definedName>
    <definedName name="MPETROLEO" localSheetId="6">#REF!</definedName>
    <definedName name="MPETROLEO" localSheetId="0">#REF!</definedName>
    <definedName name="MPETROLEO" localSheetId="1">#REF!</definedName>
    <definedName name="MPETROLEO" localSheetId="3">#REF!</definedName>
    <definedName name="MPETROLEO" localSheetId="9">#REF!</definedName>
    <definedName name="MPETROLEO">#REF!</definedName>
    <definedName name="msci">[119]Sheet1!$H$2:$K$24</definedName>
    <definedName name="mscid">[119]Sheet1!$B$2:$E$24</definedName>
    <definedName name="mscil">[119]Sheet1!$H$2:$K$24</definedName>
    <definedName name="mstocksa" localSheetId="7">[18]!mstocksa</definedName>
    <definedName name="mstocksa" localSheetId="0">#REF!</definedName>
    <definedName name="mstocksa" localSheetId="1">#REF!</definedName>
    <definedName name="mstocksa">[18]!mstocksa</definedName>
    <definedName name="mstocksq" localSheetId="7">[18]!mstocksq</definedName>
    <definedName name="mstocksq" localSheetId="0">#REF!</definedName>
    <definedName name="mstocksq" localSheetId="1">#REF!</definedName>
    <definedName name="mstocksq">[18]!mstocksq</definedName>
    <definedName name="mte" localSheetId="7" hidden="1">{"Riqfin97",#N/A,FALSE,"Tran";"Riqfinpro",#N/A,FALSE,"Tran"}</definedName>
    <definedName name="mte" localSheetId="8" hidden="1">{"Riqfin97",#N/A,FALSE,"Tran";"Riqfinpro",#N/A,FALSE,"Tran"}</definedName>
    <definedName name="mte" localSheetId="6" hidden="1">{"Riqfin97",#N/A,FALSE,"Tran";"Riqfinpro",#N/A,FALSE,"Tran"}</definedName>
    <definedName name="mte" localSheetId="0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9" hidden="1">{"Riqfin97",#N/A,FALSE,"Tran";"Riqfinpro",#N/A,FALSE,"Tran"}</definedName>
    <definedName name="mte" localSheetId="11" hidden="1">{"Riqfin97",#N/A,FALSE,"Tran";"Riqfinpro",#N/A,FALSE,"Tran"}</definedName>
    <definedName name="mte" hidden="1">{"Riqfin97",#N/A,FALSE,"Tran";"Riqfinpro",#N/A,FALSE,"Tran"}</definedName>
    <definedName name="MUNI96" localSheetId="6">#REF!</definedName>
    <definedName name="MUNI96" localSheetId="0">#REF!</definedName>
    <definedName name="MUNI96" localSheetId="1">#REF!</definedName>
    <definedName name="MUNI96" localSheetId="3">#REF!</definedName>
    <definedName name="MUNI96" localSheetId="9">#REF!</definedName>
    <definedName name="MUNI96">#REF!</definedName>
    <definedName name="Municipios" localSheetId="6">#REF!</definedName>
    <definedName name="Municipios" localSheetId="1">#REF!</definedName>
    <definedName name="Municipios" localSheetId="3">#REF!</definedName>
    <definedName name="Municipios" localSheetId="9">#REF!</definedName>
    <definedName name="Municipios">#REF!</definedName>
    <definedName name="n" localSheetId="7" hidden="1">{"Minpmon",#N/A,FALSE,"Monthinput"}</definedName>
    <definedName name="n" localSheetId="8" hidden="1">{"Minpmon",#N/A,FALSE,"Monthinput"}</definedName>
    <definedName name="n" localSheetId="6" hidden="1">{"Minpmon",#N/A,FALSE,"Monthinput"}</definedName>
    <definedName name="n" localSheetId="0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9" hidden="1">{"Minpmon",#N/A,FALSE,"Monthinput"}</definedName>
    <definedName name="n" localSheetId="11" hidden="1">{"Minpmon",#N/A,FALSE,"Monthinput"}</definedName>
    <definedName name="n" hidden="1">{"Minpmon",#N/A,FALSE,"Monthinput"}</definedName>
    <definedName name="names">'[50]shared data'!$B$7:$O$7</definedName>
    <definedName name="NAMES_A">'[50]shared data'!$B$5:$B$223</definedName>
    <definedName name="names_w" localSheetId="6">#REF!</definedName>
    <definedName name="names_w" localSheetId="0">#REF!</definedName>
    <definedName name="names_w" localSheetId="1">#REF!</definedName>
    <definedName name="names_w" localSheetId="3">#REF!</definedName>
    <definedName name="names_w" localSheetId="9">#REF!</definedName>
    <definedName name="names_w">#REF!</definedName>
    <definedName name="NC_R" localSheetId="6">[63]Q1!#REF!</definedName>
    <definedName name="NC_R" localSheetId="0">[64]Q1!#REF!</definedName>
    <definedName name="NC_R" localSheetId="1">[64]Q1!#REF!</definedName>
    <definedName name="NC_R" localSheetId="3">[63]Q1!#REF!</definedName>
    <definedName name="NC_R" localSheetId="9">[63]Q1!#REF!</definedName>
    <definedName name="NC_R" localSheetId="11">[63]Q1!#REF!</definedName>
    <definedName name="NC_R">[64]Q1!#REF!</definedName>
    <definedName name="NCG">#N/A</definedName>
    <definedName name="NCG_R">#N/A</definedName>
    <definedName name="NCP">#N/A</definedName>
    <definedName name="NCP_R">#N/A</definedName>
    <definedName name="Ndf">[56]CIRRs!$C$69</definedName>
    <definedName name="NE" localSheetId="6">#REF!</definedName>
    <definedName name="NE" localSheetId="0">#REF!</definedName>
    <definedName name="NE" localSheetId="1">#REF!</definedName>
    <definedName name="NE" localSheetId="3">#REF!</definedName>
    <definedName name="NE" localSheetId="9">#REF!</definedName>
    <definedName name="NE">#REF!</definedName>
    <definedName name="NECESSIDADE_DE_FINANCIAMENTO" localSheetId="6">#REF!</definedName>
    <definedName name="NECESSIDADE_DE_FINANCIAMENTO" localSheetId="0">#REF!</definedName>
    <definedName name="NECESSIDADE_DE_FINANCIAMENTO" localSheetId="1">#REF!</definedName>
    <definedName name="NECESSIDADE_DE_FINANCIAMENTO" localSheetId="3">#REF!</definedName>
    <definedName name="NECESSIDADE_DE_FINANCIAMENTO" localSheetId="9">#REF!</definedName>
    <definedName name="NECESSIDADE_DE_FINANCIAMENTO">#REF!</definedName>
    <definedName name="NEperc" localSheetId="6">#REF!</definedName>
    <definedName name="NEperc" localSheetId="0">#REF!</definedName>
    <definedName name="NEperc" localSheetId="1">#REF!</definedName>
    <definedName name="NEperc" localSheetId="3">#REF!</definedName>
    <definedName name="NEperc" localSheetId="9">#REF!</definedName>
    <definedName name="NEperc">#REF!</definedName>
    <definedName name="Netherlands_wt">'[75]OECD wgt'!$B$26</definedName>
    <definedName name="new" localSheetId="6">#REF!</definedName>
    <definedName name="new" localSheetId="0">#REF!</definedName>
    <definedName name="new" localSheetId="1">#REF!</definedName>
    <definedName name="new" localSheetId="3">#REF!</definedName>
    <definedName name="new" localSheetId="9">#REF!</definedName>
    <definedName name="new">#REF!</definedName>
    <definedName name="NEWSHEET" localSheetId="6">#REF!</definedName>
    <definedName name="NEWSHEET" localSheetId="0">#REF!</definedName>
    <definedName name="NEWSHEET" localSheetId="1">#REF!</definedName>
    <definedName name="NEWSHEET" localSheetId="3">#REF!</definedName>
    <definedName name="NEWSHEET" localSheetId="9">#REF!</definedName>
    <definedName name="NEWSHEET">#REF!</definedName>
    <definedName name="nfa_by_bank" localSheetId="6">#REF!</definedName>
    <definedName name="nfa_by_bank" localSheetId="1">#REF!</definedName>
    <definedName name="nfa_by_bank" localSheetId="3">#REF!</definedName>
    <definedName name="nfa_by_bank" localSheetId="9">#REF!</definedName>
    <definedName name="nfa_by_bank">#REF!</definedName>
    <definedName name="NFB_R" localSheetId="6">[63]Q1!#REF!</definedName>
    <definedName name="NFB_R" localSheetId="0">[64]Q1!#REF!</definedName>
    <definedName name="NFB_R" localSheetId="1">[64]Q1!#REF!</definedName>
    <definedName name="NFB_R" localSheetId="3">[63]Q1!#REF!</definedName>
    <definedName name="NFB_R" localSheetId="9">[63]Q1!#REF!</definedName>
    <definedName name="NFB_R" localSheetId="11">[63]Q1!#REF!</definedName>
    <definedName name="NFB_R">[64]Q1!#REF!</definedName>
    <definedName name="NFB_R_GDP" localSheetId="6">[63]Q1!#REF!</definedName>
    <definedName name="NFB_R_GDP" localSheetId="0">[64]Q1!#REF!</definedName>
    <definedName name="NFB_R_GDP" localSheetId="1">[64]Q1!#REF!</definedName>
    <definedName name="NFB_R_GDP" localSheetId="3">[63]Q1!#REF!</definedName>
    <definedName name="NFB_R_GDP" localSheetId="9">[63]Q1!#REF!</definedName>
    <definedName name="NFB_R_GDP" localSheetId="11">[63]Q1!#REF!</definedName>
    <definedName name="NFB_R_GDP">[64]Q1!#REF!</definedName>
    <definedName name="NFI">#N/A</definedName>
    <definedName name="NFI_R">#N/A</definedName>
    <definedName name="NFIP" localSheetId="6">#REF!</definedName>
    <definedName name="NFIP" localSheetId="0">#REF!</definedName>
    <definedName name="NFIP" localSheetId="1">#REF!</definedName>
    <definedName name="NFIP" localSheetId="3">#REF!</definedName>
    <definedName name="NFIP" localSheetId="9">#REF!</definedName>
    <definedName name="NFIP">#REF!</definedName>
    <definedName name="NFPS_" localSheetId="6">[40]OPS!#REF!</definedName>
    <definedName name="NFPS_" localSheetId="0">[41]OPS!#REF!</definedName>
    <definedName name="NFPS_" localSheetId="1">[41]OPS!#REF!</definedName>
    <definedName name="NFPS_" localSheetId="3">[40]OPS!#REF!</definedName>
    <definedName name="NFPS_" localSheetId="9">[40]OPS!#REF!</definedName>
    <definedName name="NFPS_" localSheetId="11">[40]OPS!#REF!</definedName>
    <definedName name="NFPS_">[41]OPS!#REF!</definedName>
    <definedName name="NGDP">#N/A</definedName>
    <definedName name="NGDP_D" localSheetId="6">[63]Q3!#REF!</definedName>
    <definedName name="NGDP_D" localSheetId="0">[64]Q3!#REF!</definedName>
    <definedName name="NGDP_D" localSheetId="1">[64]Q3!#REF!</definedName>
    <definedName name="NGDP_D" localSheetId="3">[63]Q3!#REF!</definedName>
    <definedName name="NGDP_D" localSheetId="9">[63]Q3!#REF!</definedName>
    <definedName name="NGDP_D" localSheetId="11">[63]Q3!#REF!</definedName>
    <definedName name="NGDP_D">[64]Q3!#REF!</definedName>
    <definedName name="NGDP_DG">#N/A</definedName>
    <definedName name="NGDP_R">#N/A</definedName>
    <definedName name="NGDP_RG">#N/A</definedName>
    <definedName name="ngdp2">[39]Q2!$E$47:$AH$47</definedName>
    <definedName name="NGDPA" localSheetId="6">#REF!</definedName>
    <definedName name="NGDPA" localSheetId="0">#REF!</definedName>
    <definedName name="NGDPA" localSheetId="1">#REF!</definedName>
    <definedName name="NGDPA" localSheetId="3">#REF!</definedName>
    <definedName name="NGDPA" localSheetId="9">#REF!</definedName>
    <definedName name="NGDPA">#REF!</definedName>
    <definedName name="NGK" localSheetId="6">#REF!</definedName>
    <definedName name="NGK" localSheetId="1">#REF!</definedName>
    <definedName name="NGK" localSheetId="3">#REF!</definedName>
    <definedName name="NGK" localSheetId="9">#REF!</definedName>
    <definedName name="NGK">#REF!</definedName>
    <definedName name="NGNI" localSheetId="6">#REF!</definedName>
    <definedName name="NGNI" localSheetId="1">#REF!</definedName>
    <definedName name="NGNI" localSheetId="3">#REF!</definedName>
    <definedName name="NGNI" localSheetId="9">#REF!</definedName>
    <definedName name="NGNI">#REF!</definedName>
    <definedName name="NGPXO" localSheetId="6">#REF!</definedName>
    <definedName name="NGPXO" localSheetId="1">#REF!</definedName>
    <definedName name="NGPXO">#REF!</definedName>
    <definedName name="NGPXO_R" localSheetId="6">#REF!</definedName>
    <definedName name="NGPXO_R" localSheetId="1">#REF!</definedName>
    <definedName name="NGPXO_R">#REF!</definedName>
    <definedName name="NGS_NGDP">#N/A</definedName>
    <definedName name="NGSP" localSheetId="6">[63]Q2!#REF!</definedName>
    <definedName name="NGSP" localSheetId="0">[64]Q2!#REF!</definedName>
    <definedName name="NGSP" localSheetId="1">[64]Q2!#REF!</definedName>
    <definedName name="NGSP" localSheetId="11">[63]Q2!#REF!</definedName>
    <definedName name="NGSP">[64]Q2!#REF!</definedName>
    <definedName name="NI" localSheetId="6">[63]Q2!#REF!</definedName>
    <definedName name="NI" localSheetId="0">[64]Q2!#REF!</definedName>
    <definedName name="NI" localSheetId="1">[64]Q2!#REF!</definedName>
    <definedName name="NI" localSheetId="11">[63]Q2!#REF!</definedName>
    <definedName name="NI">[64]Q2!#REF!</definedName>
    <definedName name="NI_GDP" localSheetId="6">[63]Q2!#REF!</definedName>
    <definedName name="NI_GDP" localSheetId="0">[64]Q2!#REF!</definedName>
    <definedName name="NI_GDP" localSheetId="1">[64]Q2!#REF!</definedName>
    <definedName name="NI_GDP" localSheetId="11">[63]Q2!#REF!</definedName>
    <definedName name="NI_GDP">[64]Q2!#REF!</definedName>
    <definedName name="NI_NGDP" localSheetId="6">[63]Q2!#REF!</definedName>
    <definedName name="NI_NGDP" localSheetId="0">[64]Q2!#REF!</definedName>
    <definedName name="NI_NGDP" localSheetId="1">[64]Q2!#REF!</definedName>
    <definedName name="NI_NGDP" localSheetId="11">[63]Q2!#REF!</definedName>
    <definedName name="NI_NGDP">[64]Q2!#REF!</definedName>
    <definedName name="NI_R" localSheetId="6">[63]Q1!#REF!</definedName>
    <definedName name="NI_R" localSheetId="0">[64]Q1!#REF!</definedName>
    <definedName name="NI_R" localSheetId="1">[64]Q1!#REF!</definedName>
    <definedName name="NI_R" localSheetId="11">[63]Q1!#REF!</definedName>
    <definedName name="NI_R">[64]Q1!#REF!</definedName>
    <definedName name="NINV">#N/A</definedName>
    <definedName name="NINV_R">#N/A</definedName>
    <definedName name="NINV_R_GDP" localSheetId="6">[63]Q1!#REF!</definedName>
    <definedName name="NINV_R_GDP" localSheetId="0">[64]Q1!#REF!</definedName>
    <definedName name="NINV_R_GDP" localSheetId="1">[64]Q1!#REF!</definedName>
    <definedName name="NINV_R_GDP" localSheetId="11">[63]Q1!#REF!</definedName>
    <definedName name="NINV_R_GDP">[64]Q1!#REF!</definedName>
    <definedName name="njkg" localSheetId="6">[5]!njkg</definedName>
    <definedName name="njkg" localSheetId="0">[6]!njkg</definedName>
    <definedName name="njkg" localSheetId="1">[6]!njkg</definedName>
    <definedName name="njkg" localSheetId="11">[5]!njkg</definedName>
    <definedName name="njkg">[6]!njkg</definedName>
    <definedName name="NLG">[56]CIRRs!$C$99</definedName>
    <definedName name="NM">#N/A</definedName>
    <definedName name="NM_R">#N/A</definedName>
    <definedName name="nmBlankCell">'[141]Table 2.1 from DDP program'!$A$2:$A$2</definedName>
    <definedName name="nmBlankRow" localSheetId="6">[142]EDT!#REF!</definedName>
    <definedName name="nmBlankRow" localSheetId="0">#REF!</definedName>
    <definedName name="nmBlankRow" localSheetId="1">#REF!</definedName>
    <definedName name="nmBlankRow" localSheetId="9">[142]EDT!#REF!</definedName>
    <definedName name="nmBlankRow">[142]EDT!#REF!</definedName>
    <definedName name="nmColumnHeader">[142]EDT!$3:$3</definedName>
    <definedName name="nmData">[142]EDT!$B$4:$AA$36</definedName>
    <definedName name="NMG" localSheetId="6">#REF!</definedName>
    <definedName name="NMG" localSheetId="0">#REF!</definedName>
    <definedName name="NMG" localSheetId="1">#REF!</definedName>
    <definedName name="NMG" localSheetId="3">#REF!</definedName>
    <definedName name="NMG" localSheetId="9">#REF!</definedName>
    <definedName name="NMG">#REF!</definedName>
    <definedName name="NMG_R" localSheetId="6">#REF!</definedName>
    <definedName name="NMG_R" localSheetId="0">#REF!</definedName>
    <definedName name="NMG_R" localSheetId="1">#REF!</definedName>
    <definedName name="NMG_R" localSheetId="3">#REF!</definedName>
    <definedName name="NMG_R" localSheetId="9">#REF!</definedName>
    <definedName name="NMG_R">#REF!</definedName>
    <definedName name="NMG_RG">#N/A</definedName>
    <definedName name="nmIndexTable" localSheetId="6">[142]EDT!#REF!</definedName>
    <definedName name="nmIndexTable" localSheetId="0">#REF!</definedName>
    <definedName name="nmIndexTable" localSheetId="1">#REF!</definedName>
    <definedName name="nmIndexTable" localSheetId="3">[142]EDT!#REF!</definedName>
    <definedName name="nmIndexTable" localSheetId="9">[142]EDT!#REF!</definedName>
    <definedName name="nmIndexTable">[142]EDT!#REF!</definedName>
    <definedName name="nmReportFooter">'[143]Table 1'!$29:$29</definedName>
    <definedName name="nmReportHeader">#N/A</definedName>
    <definedName name="nmReportNotes">'[143]Table 1'!$30:$30</definedName>
    <definedName name="nmRowHeader">[142]EDT!$A$4:$A$36</definedName>
    <definedName name="NMS" localSheetId="6">[63]Q2!#REF!</definedName>
    <definedName name="NMS" localSheetId="0">[64]Q2!#REF!</definedName>
    <definedName name="NMS" localSheetId="1">[64]Q2!#REF!</definedName>
    <definedName name="NMS" localSheetId="3">[63]Q2!#REF!</definedName>
    <definedName name="NMS" localSheetId="9">[63]Q2!#REF!</definedName>
    <definedName name="NMS" localSheetId="11">[63]Q2!#REF!</definedName>
    <definedName name="NMS">[64]Q2!#REF!</definedName>
    <definedName name="NMS_R" localSheetId="6">[63]Q1!#REF!</definedName>
    <definedName name="NMS_R" localSheetId="0">[64]Q1!#REF!</definedName>
    <definedName name="NMS_R" localSheetId="1">[64]Q1!#REF!</definedName>
    <definedName name="NMS_R" localSheetId="3">[63]Q1!#REF!</definedName>
    <definedName name="NMS_R" localSheetId="9">[63]Q1!#REF!</definedName>
    <definedName name="NMS_R" localSheetId="11">[63]Q1!#REF!</definedName>
    <definedName name="NMS_R">[64]Q1!#REF!</definedName>
    <definedName name="nmScale" localSheetId="6">[142]EDT!#REF!</definedName>
    <definedName name="nmScale" localSheetId="0">#REF!</definedName>
    <definedName name="nmScale" localSheetId="1">#REF!</definedName>
    <definedName name="nmScale" localSheetId="3">[142]EDT!#REF!</definedName>
    <definedName name="nmScale" localSheetId="9">[142]EDT!#REF!</definedName>
    <definedName name="nmScale">[142]EDT!#REF!</definedName>
    <definedName name="nn" localSheetId="7" hidden="1">{"Riqfin97",#N/A,FALSE,"Tran";"Riqfinpro",#N/A,FALSE,"Tran"}</definedName>
    <definedName name="nn" localSheetId="8" hidden="1">{"Riqfin97",#N/A,FALSE,"Tran";"Riqfinpro",#N/A,FALSE,"Tran"}</definedName>
    <definedName name="nn" localSheetId="6" hidden="1">{"Riqfin97",#N/A,FALSE,"Tran";"Riqfinpro",#N/A,FALSE,"Tran"}</definedName>
    <definedName name="nn" localSheetId="0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9" hidden="1">{"Riqfin97",#N/A,FALSE,"Tran";"Riqfinpro",#N/A,FALSE,"Tran"}</definedName>
    <definedName name="nn" localSheetId="11" hidden="1">{"Riqfin97",#N/A,FALSE,"Tran";"Riqfinpro",#N/A,FALSE,"Tran"}</definedName>
    <definedName name="nn" hidden="1">{"Riqfin97",#N/A,FALSE,"Tran";"Riqfinpro",#N/A,FALSE,"Tran"}</definedName>
    <definedName name="NNAMES" localSheetId="6">#REF!</definedName>
    <definedName name="NNAMES" localSheetId="0">#REF!</definedName>
    <definedName name="NNAMES" localSheetId="1">#REF!</definedName>
    <definedName name="NNAMES" localSheetId="3">#REF!</definedName>
    <definedName name="NNAMES" localSheetId="9">#REF!</definedName>
    <definedName name="NNAMES">#REF!</definedName>
    <definedName name="nnn" localSheetId="7" hidden="1">{"Tab1",#N/A,FALSE,"P";"Tab2",#N/A,FALSE,"P"}</definedName>
    <definedName name="nnn" localSheetId="8" hidden="1">{"Tab1",#N/A,FALSE,"P";"Tab2",#N/A,FALSE,"P"}</definedName>
    <definedName name="nnn" localSheetId="6" hidden="1">{"Tab1",#N/A,FALSE,"P";"Tab2",#N/A,FALSE,"P"}</definedName>
    <definedName name="nnn" localSheetId="0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9" hidden="1">{"Tab1",#N/A,FALSE,"P";"Tab2",#N/A,FALSE,"P"}</definedName>
    <definedName name="nnn" localSheetId="11" hidden="1">{"Tab1",#N/A,FALSE,"P";"Tab2",#N/A,FALSE,"P"}</definedName>
    <definedName name="nnn" hidden="1">{"Tab1",#N/A,FALSE,"P";"Tab2",#N/A,FALSE,"P"}</definedName>
    <definedName name="nnnnn">#N/A</definedName>
    <definedName name="nnnnnnnnnn" localSheetId="7" hidden="1">{"Minpmon",#N/A,FALSE,"Monthinput"}</definedName>
    <definedName name="nnnnnnnnnn" localSheetId="8" hidden="1">{"Minpmon",#N/A,FALSE,"Monthinput"}</definedName>
    <definedName name="nnnnnnnnnn" localSheetId="6" hidden="1">{"Minpmon",#N/A,FALSE,"Monthinput"}</definedName>
    <definedName name="nnnnnnnnnn" localSheetId="0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9" hidden="1">{"Minpmon",#N/A,FALSE,"Monthinput"}</definedName>
    <definedName name="nnnnnnnnnn" localSheetId="11" hidden="1">{"Minpmon",#N/A,FALSE,"Monthinput"}</definedName>
    <definedName name="nnnnnnnnnn" hidden="1">{"Minpmon",#N/A,FALSE,"Monthinput"}</definedName>
    <definedName name="nnnnnnnnnnnn" localSheetId="7" hidden="1">{"Riqfin97",#N/A,FALSE,"Tran";"Riqfinpro",#N/A,FALSE,"Tran"}</definedName>
    <definedName name="nnnnnnnnnnnn" localSheetId="8" hidden="1">{"Riqfin97",#N/A,FALSE,"Tran";"Riqfinpro",#N/A,FALSE,"Tran"}</definedName>
    <definedName name="nnnnnnnnnnnn" localSheetId="6" hidden="1">{"Riqfin97",#N/A,FALSE,"Tran";"Riqfinpro",#N/A,FALSE,"Tran"}</definedName>
    <definedName name="nnnnnnnnnnnn" localSheetId="0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1" hidden="1">{"Riqfin97",#N/A,FALSE,"Tran";"Riqfinpro",#N/A,FALSE,"Tran"}</definedName>
    <definedName name="nnnnnnnnnnnn" hidden="1">{"Riqfin97",#N/A,FALSE,"Tran";"Riqfinpro",#N/A,FALSE,"Tran"}</definedName>
    <definedName name="no" hidden="1">'[78]Crédito SPNF (fiscal)'!#REF!</definedName>
    <definedName name="Noah" localSheetId="6">#REF!</definedName>
    <definedName name="Noah" localSheetId="0">#REF!</definedName>
    <definedName name="Noah" localSheetId="1">#REF!</definedName>
    <definedName name="Noah" localSheetId="3">#REF!</definedName>
    <definedName name="Noah" localSheetId="9">#REF!</definedName>
    <definedName name="Noah">#REF!</definedName>
    <definedName name="noclas1" localSheetId="6">#REF!</definedName>
    <definedName name="noclas1" localSheetId="1">#REF!</definedName>
    <definedName name="noclas1" localSheetId="3">#REF!</definedName>
    <definedName name="noclas1" localSheetId="9">#REF!</definedName>
    <definedName name="noclas1">#REF!</definedName>
    <definedName name="noclas2" localSheetId="6">#REF!</definedName>
    <definedName name="noclas2" localSheetId="1">#REF!</definedName>
    <definedName name="noclas2" localSheetId="3">#REF!</definedName>
    <definedName name="noclas2" localSheetId="9">#REF!</definedName>
    <definedName name="noclas2">#REF!</definedName>
    <definedName name="NOCLUB" localSheetId="6">#REF!</definedName>
    <definedName name="NOCLUB" localSheetId="0">#REF!</definedName>
    <definedName name="NOCLUB" localSheetId="1">#REF!</definedName>
    <definedName name="NOCLUB">#REF!</definedName>
    <definedName name="NOK" localSheetId="6">#REF!</definedName>
    <definedName name="NOK" localSheetId="0">#REF!</definedName>
    <definedName name="NOK" localSheetId="1">#REF!</definedName>
    <definedName name="NOK">#REF!</definedName>
    <definedName name="nombrenuevo">#N/A</definedName>
    <definedName name="NONLEAP" localSheetId="6">#REF!</definedName>
    <definedName name="NONLEAP" localSheetId="0">#REF!</definedName>
    <definedName name="NONLEAP" localSheetId="1">#REF!</definedName>
    <definedName name="NONLEAP" localSheetId="3">#REF!</definedName>
    <definedName name="NONLEAP" localSheetId="9">#REF!</definedName>
    <definedName name="NONLEAP">#REF!</definedName>
    <definedName name="NONOECD1">[74]nonopec!$D$29:$AD$70</definedName>
    <definedName name="NONOECD2">[74]nonopec!$D$71:$AD$135</definedName>
    <definedName name="NONOPEC">[74]nonopec!$D$136:$AD$155</definedName>
    <definedName name="NOPEC1">[87]MONTHLY!$BP$19:$CA$19</definedName>
    <definedName name="NOPEC2">[87]MONTHLY!$CB$19:$CM$19</definedName>
    <definedName name="NORM1">[87]MONTHLY!$A$5:$O$117</definedName>
    <definedName name="NORM2">[87]MONTHLY!$A$422:$Z$491</definedName>
    <definedName name="NORM3">[87]MONTHLY!$A$334:$Z$380</definedName>
    <definedName name="Norway_wt">'[75]OECD wgt'!$B$28</definedName>
    <definedName name="NOTA_EXPLICATIV" localSheetId="6">#REF!</definedName>
    <definedName name="NOTA_EXPLICATIV" localSheetId="0">#REF!</definedName>
    <definedName name="NOTA_EXPLICATIV" localSheetId="1">#REF!</definedName>
    <definedName name="NOTA_EXPLICATIV" localSheetId="3">#REF!</definedName>
    <definedName name="NOTA_EXPLICATIV" localSheetId="9">#REF!</definedName>
    <definedName name="NOTA_EXPLICATIV">#REF!</definedName>
    <definedName name="Notes" localSheetId="6">[144]UPLOAD!#REF!</definedName>
    <definedName name="Notes" localSheetId="0">#REF!</definedName>
    <definedName name="Notes" localSheetId="1">#REF!</definedName>
    <definedName name="Notes" localSheetId="3">[144]UPLOAD!#REF!</definedName>
    <definedName name="Notes" localSheetId="9">[144]UPLOAD!#REF!</definedName>
    <definedName name="Notes">[144]UPLOAD!#REF!</definedName>
    <definedName name="NOTITLES" localSheetId="6">#REF!</definedName>
    <definedName name="NOTITLES" localSheetId="0">#REF!</definedName>
    <definedName name="NOTITLES" localSheetId="1">#REF!</definedName>
    <definedName name="NOTITLES" localSheetId="3">#REF!</definedName>
    <definedName name="NOTITLES" localSheetId="9">#REF!</definedName>
    <definedName name="NOTITLES">#REF!</definedName>
    <definedName name="NOV._89" localSheetId="6">#REF!</definedName>
    <definedName name="NOV._89" localSheetId="1">#REF!</definedName>
    <definedName name="NOV._89" localSheetId="3">#REF!</definedName>
    <definedName name="NOV._89" localSheetId="9">#REF!</definedName>
    <definedName name="NOV._89">#REF!</definedName>
    <definedName name="NSUMMARY">[74]nonopec!$D$157:$AD$204</definedName>
    <definedName name="NTDD_R" localSheetId="6">[63]Q1!#REF!</definedName>
    <definedName name="NTDD_R" localSheetId="0">[64]Q1!#REF!</definedName>
    <definedName name="NTDD_R" localSheetId="1">[64]Q1!#REF!</definedName>
    <definedName name="NTDD_R" localSheetId="3">[63]Q1!#REF!</definedName>
    <definedName name="NTDD_R" localSheetId="9">[63]Q1!#REF!</definedName>
    <definedName name="NTDD_R" localSheetId="11">[63]Q1!#REF!</definedName>
    <definedName name="NTDD_R">[64]Q1!#REF!</definedName>
    <definedName name="NTDD_RG" localSheetId="7">[81]!NTDD_RG</definedName>
    <definedName name="NTDD_RG" localSheetId="0">#REF!</definedName>
    <definedName name="NTDD_RG" localSheetId="1">#REF!</definedName>
    <definedName name="NTDD_RG">[81]!NTDD_RG</definedName>
    <definedName name="NX">#N/A</definedName>
    <definedName name="NX_R">#N/A</definedName>
    <definedName name="NXG" localSheetId="6">#REF!</definedName>
    <definedName name="NXG" localSheetId="0">#REF!</definedName>
    <definedName name="NXG" localSheetId="1">#REF!</definedName>
    <definedName name="NXG" localSheetId="3">#REF!</definedName>
    <definedName name="NXG" localSheetId="9">#REF!</definedName>
    <definedName name="NXG">#REF!</definedName>
    <definedName name="NXG_R" localSheetId="6">#REF!</definedName>
    <definedName name="NXG_R" localSheetId="1">#REF!</definedName>
    <definedName name="NXG_R" localSheetId="3">#REF!</definedName>
    <definedName name="NXG_R" localSheetId="9">#REF!</definedName>
    <definedName name="NXG_R">#REF!</definedName>
    <definedName name="NXG_RG">#N/A</definedName>
    <definedName name="NXS" localSheetId="6">[63]Q2!#REF!</definedName>
    <definedName name="NXS" localSheetId="0">[64]Q2!#REF!</definedName>
    <definedName name="NXS" localSheetId="1">[64]Q2!#REF!</definedName>
    <definedName name="NXS" localSheetId="3">[63]Q2!#REF!</definedName>
    <definedName name="NXS" localSheetId="9">[63]Q2!#REF!</definedName>
    <definedName name="NXS" localSheetId="11">[63]Q2!#REF!</definedName>
    <definedName name="NXS">[64]Q2!#REF!</definedName>
    <definedName name="NXS_R" localSheetId="6">[63]Q1!#REF!</definedName>
    <definedName name="NXS_R" localSheetId="0">[64]Q1!#REF!</definedName>
    <definedName name="NXS_R" localSheetId="1">[64]Q1!#REF!</definedName>
    <definedName name="NXS_R" localSheetId="3">[63]Q1!#REF!</definedName>
    <definedName name="NXS_R" localSheetId="9">[63]Q1!#REF!</definedName>
    <definedName name="NXS_R" localSheetId="11">[63]Q1!#REF!</definedName>
    <definedName name="NXS_R">[64]Q1!#REF!</definedName>
    <definedName name="NYEAR2021" localSheetId="6">[101]Nickel!$B$583:$J$583</definedName>
    <definedName name="NYEAR2021" localSheetId="0">[102]Nickel!$B$583:$J$583</definedName>
    <definedName name="NYEAR2021" localSheetId="1">[102]Nickel!$B$583:$J$583</definedName>
    <definedName name="NYEAR2021" localSheetId="11">[101]Nickel!$B$583:$J$583</definedName>
    <definedName name="NYEAR2021">[102]Nickel!$B$583:$J$583</definedName>
    <definedName name="NYEAR2022" localSheetId="6">[101]Nickel!$K$583:$V$583</definedName>
    <definedName name="NYEAR2022" localSheetId="0">[102]Nickel!$K$583:$V$583</definedName>
    <definedName name="NYEAR2022" localSheetId="1">[102]Nickel!$K$583:$V$583</definedName>
    <definedName name="NYEAR2022" localSheetId="11">[101]Nickel!$K$583:$V$583</definedName>
    <definedName name="NYEAR2022">[102]Nickel!$K$583:$V$583</definedName>
    <definedName name="NYEAR2023" localSheetId="6">[101]Nickel!$W$583:$AH$583</definedName>
    <definedName name="NYEAR2023" localSheetId="0">[102]Nickel!$W$583:$AH$583</definedName>
    <definedName name="NYEAR2023" localSheetId="1">[102]Nickel!$W$583:$AH$583</definedName>
    <definedName name="NYEAR2023" localSheetId="11">[101]Nickel!$W$583:$AH$583</definedName>
    <definedName name="NYEAR2023">[102]Nickel!$W$583:$AH$583</definedName>
    <definedName name="NYEAR2024" localSheetId="6">[101]Nickel!$AI$583:$AT$583</definedName>
    <definedName name="NYEAR2024" localSheetId="0">[102]Nickel!$AI$583:$AT$583</definedName>
    <definedName name="NYEAR2024" localSheetId="1">[102]Nickel!$AI$583:$AT$583</definedName>
    <definedName name="NYEAR2024" localSheetId="11">[101]Nickel!$AI$583:$AT$583</definedName>
    <definedName name="NYEAR2024">[102]Nickel!$AI$583:$AT$583</definedName>
    <definedName name="NYEAR2025" localSheetId="6">[101]Nickel!$AU$583:$BF$583</definedName>
    <definedName name="NYEAR2025" localSheetId="0">[102]Nickel!$AU$583:$BF$583</definedName>
    <definedName name="NYEAR2025" localSheetId="1">[102]Nickel!$AU$583:$BF$583</definedName>
    <definedName name="NYEAR2025" localSheetId="11">[101]Nickel!$AU$583:$BF$583</definedName>
    <definedName name="NYEAR2025">[102]Nickel!$AU$583:$BF$583</definedName>
    <definedName name="NZ_wt">'[75]OECD wgt'!$B$27</definedName>
    <definedName name="O">#N/A</definedName>
    <definedName name="OBRAS_DE_INFRAESTRUCTURA__LEY_N__23966_ART._19">[4]C!$B$23:$N$23</definedName>
    <definedName name="OBRAS_DE_INFRAESTRUCTURA_BASICA_SOCIAL_Y_NECESIDADES_BASICAS_INSATISFECHAS__LEY_N__23621">[4]C!$B$17:$N$17</definedName>
    <definedName name="OCT._89" localSheetId="6">#REF!</definedName>
    <definedName name="OCT._89" localSheetId="0">#REF!</definedName>
    <definedName name="OCT._89" localSheetId="1">#REF!</definedName>
    <definedName name="OCT._89" localSheetId="3">#REF!</definedName>
    <definedName name="OCT._89" localSheetId="9">#REF!</definedName>
    <definedName name="OCT._89">#REF!</definedName>
    <definedName name="OCTUBRE">#N/A</definedName>
    <definedName name="OECD">[74]nonopec!$D$1:$AD$28</definedName>
    <definedName name="OECD_Table" localSheetId="6">#REF!</definedName>
    <definedName name="OECD_Table" localSheetId="0">#REF!</definedName>
    <definedName name="OECD_Table" localSheetId="1">#REF!</definedName>
    <definedName name="OECD_Table" localSheetId="3">#REF!</definedName>
    <definedName name="OECD_Table" localSheetId="9">#REF!</definedName>
    <definedName name="OECD_Table">#REF!</definedName>
    <definedName name="oipio" localSheetId="6" hidden="1">#REF!</definedName>
    <definedName name="oipio" localSheetId="0" hidden="1">#REF!</definedName>
    <definedName name="oipio" localSheetId="1" hidden="1">#REF!</definedName>
    <definedName name="oipio" localSheetId="3" hidden="1">#REF!</definedName>
    <definedName name="oipio" localSheetId="9" hidden="1">#REF!</definedName>
    <definedName name="oipio" hidden="1">#REF!</definedName>
    <definedName name="oiulfdgdgh" localSheetId="6" hidden="1">'[103]Fax a enviar'!#REF!</definedName>
    <definedName name="oiulfdgdgh" localSheetId="0" hidden="1">#REF!</definedName>
    <definedName name="oiulfdgdgh" localSheetId="1" hidden="1">#REF!</definedName>
    <definedName name="oiulfdgdgh" localSheetId="3" hidden="1">'[103]Fax a enviar'!#REF!</definedName>
    <definedName name="oiulfdgdgh" localSheetId="9" hidden="1">'[103]Fax a enviar'!#REF!</definedName>
    <definedName name="oiulfdgdgh" hidden="1">'[103]Fax a enviar'!#REF!</definedName>
    <definedName name="OK" localSheetId="6">#REF!</definedName>
    <definedName name="OK" localSheetId="0">#REF!</definedName>
    <definedName name="OK" localSheetId="1">#REF!</definedName>
    <definedName name="OK" localSheetId="3">#REF!</definedName>
    <definedName name="OK" localSheetId="9">#REF!</definedName>
    <definedName name="OK">#REF!</definedName>
    <definedName name="OnShow" localSheetId="7">'[145]SPNF Acuerdo Incl. Int.'!OnShow</definedName>
    <definedName name="OnShow" localSheetId="0">#REF!</definedName>
    <definedName name="OnShow" localSheetId="1">#REF!</definedName>
    <definedName name="OnShow">'[145]SPNF Acuerdo Incl. Int.'!OnShow</definedName>
    <definedName name="onshow1">#N/A</definedName>
    <definedName name="onshow2">#N/A</definedName>
    <definedName name="oo" localSheetId="7" hidden="1">{"Riqfin97",#N/A,FALSE,"Tran";"Riqfinpro",#N/A,FALSE,"Tran"}</definedName>
    <definedName name="oo" localSheetId="8" hidden="1">{"Riqfin97",#N/A,FALSE,"Tran";"Riqfinpro",#N/A,FALSE,"Tran"}</definedName>
    <definedName name="oo" localSheetId="6" hidden="1">{"Riqfin97",#N/A,FALSE,"Tran";"Riqfinpro",#N/A,FALSE,"Tran"}</definedName>
    <definedName name="oo" localSheetId="0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9" hidden="1">{"Riqfin97",#N/A,FALSE,"Tran";"Riqfinpro",#N/A,FALSE,"Tran"}</definedName>
    <definedName name="oo" localSheetId="11" hidden="1">{"Riqfin97",#N/A,FALSE,"Tran";"Riqfinpro",#N/A,FALSE,"Tran"}</definedName>
    <definedName name="oo" hidden="1">{"Riqfin97",#N/A,FALSE,"Tran";"Riqfinpro",#N/A,FALSE,"Tran"}</definedName>
    <definedName name="OOA" localSheetId="6">#REF!</definedName>
    <definedName name="OOA" localSheetId="0">#REF!</definedName>
    <definedName name="OOA" localSheetId="1">#REF!</definedName>
    <definedName name="OOA" localSheetId="3">#REF!</definedName>
    <definedName name="OOA" localSheetId="9">#REF!</definedName>
    <definedName name="OOA">#REF!</definedName>
    <definedName name="ooo" localSheetId="7" hidden="1">{"Tab1",#N/A,FALSE,"P";"Tab2",#N/A,FALSE,"P"}</definedName>
    <definedName name="ooo" localSheetId="8" hidden="1">{"Tab1",#N/A,FALSE,"P";"Tab2",#N/A,FALSE,"P"}</definedName>
    <definedName name="ooo" localSheetId="6" hidden="1">{"Tab1",#N/A,FALSE,"P";"Tab2",#N/A,FALSE,"P"}</definedName>
    <definedName name="ooo" localSheetId="0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9" hidden="1">{"Tab1",#N/A,FALSE,"P";"Tab2",#N/A,FALSE,"P"}</definedName>
    <definedName name="ooo" localSheetId="11" hidden="1">{"Tab1",#N/A,FALSE,"P";"Tab2",#N/A,FALSE,"P"}</definedName>
    <definedName name="ooo" hidden="1">{"Tab1",#N/A,FALSE,"P";"Tab2",#N/A,FALSE,"P"}</definedName>
    <definedName name="OOOKOKOKO" localSheetId="6">#REF!</definedName>
    <definedName name="OOOKOKOKO" localSheetId="0">#REF!</definedName>
    <definedName name="OOOKOKOKO" localSheetId="1">#REF!</definedName>
    <definedName name="OOOKOKOKO" localSheetId="3">#REF!</definedName>
    <definedName name="OOOKOKOKO" localSheetId="9">#REF!</definedName>
    <definedName name="OOOKOKOKO">#REF!</definedName>
    <definedName name="oooo" localSheetId="7" hidden="1">{"Tab1",#N/A,FALSE,"P";"Tab2",#N/A,FALSE,"P"}</definedName>
    <definedName name="oooo" localSheetId="8" hidden="1">{"Tab1",#N/A,FALSE,"P";"Tab2",#N/A,FALSE,"P"}</definedName>
    <definedName name="oooo" localSheetId="6" hidden="1">{"Tab1",#N/A,FALSE,"P";"Tab2",#N/A,FALSE,"P"}</definedName>
    <definedName name="oooo" localSheetId="0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9" hidden="1">{"Tab1",#N/A,FALSE,"P";"Tab2",#N/A,FALSE,"P"}</definedName>
    <definedName name="oooo" localSheetId="11" hidden="1">{"Tab1",#N/A,FALSE,"P";"Tab2",#N/A,FALSE,"P"}</definedName>
    <definedName name="oooo" hidden="1">{"Tab1",#N/A,FALSE,"P";"Tab2",#N/A,FALSE,"P"}</definedName>
    <definedName name="ooooooooo" localSheetId="6" hidden="1">#REF!</definedName>
    <definedName name="ooooooooo" localSheetId="0" hidden="1">#REF!</definedName>
    <definedName name="ooooooooo" localSheetId="1" hidden="1">#REF!</definedName>
    <definedName name="ooooooooo" localSheetId="3" hidden="1">#REF!</definedName>
    <definedName name="ooooooooo" localSheetId="9" hidden="1">#REF!</definedName>
    <definedName name="ooooooooo" hidden="1">#REF!</definedName>
    <definedName name="OPEC">[74]nonopec!$D$204:$AD$251</definedName>
    <definedName name="OPEC1">[87]MONTHLY!$BP$12:$CA$12</definedName>
    <definedName name="OPEC2">[87]MONTHLY!$CB$12:$CM$12</definedName>
    <definedName name="OPOPOPOPO" localSheetId="6">#REF!</definedName>
    <definedName name="OPOPOPOPO" localSheetId="0">#REF!</definedName>
    <definedName name="OPOPOPOPO" localSheetId="1">#REF!</definedName>
    <definedName name="OPOPOPOPO" localSheetId="3">#REF!</definedName>
    <definedName name="OPOPOPOPO" localSheetId="9">#REF!</definedName>
    <definedName name="OPOPOPOPO">#REF!</definedName>
    <definedName name="opu" localSheetId="7" hidden="1">{"Riqfin97",#N/A,FALSE,"Tran";"Riqfinpro",#N/A,FALSE,"Tran"}</definedName>
    <definedName name="opu" localSheetId="8" hidden="1">{"Riqfin97",#N/A,FALSE,"Tran";"Riqfinpro",#N/A,FALSE,"Tran"}</definedName>
    <definedName name="opu" localSheetId="6" hidden="1">{"Riqfin97",#N/A,FALSE,"Tran";"Riqfinpro",#N/A,FALSE,"Tran"}</definedName>
    <definedName name="opu" localSheetId="0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9" hidden="1">{"Riqfin97",#N/A,FALSE,"Tran";"Riqfinpro",#N/A,FALSE,"Tran"}</definedName>
    <definedName name="opu" localSheetId="11" hidden="1">{"Riqfin97",#N/A,FALSE,"Tran";"Riqfinpro",#N/A,FALSE,"Tran"}</definedName>
    <definedName name="opu" hidden="1">{"Riqfin97",#N/A,FALSE,"Tran";"Riqfinpro",#N/A,FALSE,"Tran"}</definedName>
    <definedName name="ORGANISMOS_DE_VIALIDAD__LEY_N__23966_ART._19">[4]C!$B$24:$N$24</definedName>
    <definedName name="Otr_Inst_Banc_40G" localSheetId="6">#REF!</definedName>
    <definedName name="Otr_Inst_Banc_40G" localSheetId="0">#REF!</definedName>
    <definedName name="Otr_Inst_Banc_40G" localSheetId="1">#REF!</definedName>
    <definedName name="Otr_Inst_Banc_40G" localSheetId="3">#REF!</definedName>
    <definedName name="Otr_Inst_Banc_40G" localSheetId="9">#REF!</definedName>
    <definedName name="Otr_Inst_Banc_40G">#REF!</definedName>
    <definedName name="otra" localSheetId="6" hidden="1">#REF!</definedName>
    <definedName name="otra" localSheetId="0" hidden="1">#REF!</definedName>
    <definedName name="otra" localSheetId="1" hidden="1">#REF!</definedName>
    <definedName name="otra" localSheetId="3" hidden="1">#REF!</definedName>
    <definedName name="otra" localSheetId="9" hidden="1">#REF!</definedName>
    <definedName name="otra" hidden="1">#REF!</definedName>
    <definedName name="Otras_Residuales" localSheetId="6">#REF!</definedName>
    <definedName name="Otras_Residuales" localSheetId="1">#REF!</definedName>
    <definedName name="Otras_Residuales" localSheetId="3">#REF!</definedName>
    <definedName name="Otras_Residuales" localSheetId="9">#REF!</definedName>
    <definedName name="Otras_Residuales">#REF!</definedName>
    <definedName name="otras1" localSheetId="6">#REF!</definedName>
    <definedName name="otras1" localSheetId="1">#REF!</definedName>
    <definedName name="otras1">#REF!</definedName>
    <definedName name="OTRAS96" localSheetId="6">#REF!</definedName>
    <definedName name="OTRAS96" localSheetId="1">#REF!</definedName>
    <definedName name="OTRAS96">#REF!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s" localSheetId="6">#REF!</definedName>
    <definedName name="otros" localSheetId="0">#REF!</definedName>
    <definedName name="otros" localSheetId="1">#REF!</definedName>
    <definedName name="otros" localSheetId="3">#REF!</definedName>
    <definedName name="otros" localSheetId="9">#REF!</definedName>
    <definedName name="otros">#REF!</definedName>
    <definedName name="OTROS_ORGANISMOS" localSheetId="6">#REF!</definedName>
    <definedName name="OTROS_ORGANISMOS" localSheetId="1">#REF!</definedName>
    <definedName name="OTROS_ORGANISMOS" localSheetId="3">#REF!</definedName>
    <definedName name="OTROS_ORGANISMOS" localSheetId="9">#REF!</definedName>
    <definedName name="OTROS_ORGANISMOS">#REF!</definedName>
    <definedName name="OTROS_ORGANISMOS_AUTONOMOS" localSheetId="6">#REF!</definedName>
    <definedName name="OTROS_ORGANISMOS_AUTONOMOS" localSheetId="1">#REF!</definedName>
    <definedName name="OTROS_ORGANISMOS_AUTONOMOS" localSheetId="3">#REF!</definedName>
    <definedName name="OTROS_ORGANISMOS_AUTONOMOS" localSheetId="9">#REF!</definedName>
    <definedName name="OTROS_ORGANISMOS_AUTONOMOS">#REF!</definedName>
    <definedName name="otros2000" localSheetId="6">#REF!</definedName>
    <definedName name="otros2000" localSheetId="1">#REF!</definedName>
    <definedName name="otros2000">#REF!</definedName>
    <definedName name="otros2001" localSheetId="6">#REF!</definedName>
    <definedName name="otros2001" localSheetId="1">#REF!</definedName>
    <definedName name="otros2001">#REF!</definedName>
    <definedName name="otros2002" localSheetId="6">#REF!</definedName>
    <definedName name="otros2002" localSheetId="1">#REF!</definedName>
    <definedName name="otros2002">#REF!</definedName>
    <definedName name="otros2003" localSheetId="6">#REF!</definedName>
    <definedName name="otros2003" localSheetId="1">#REF!</definedName>
    <definedName name="otros2003">#REF!</definedName>
    <definedName name="otros98" localSheetId="6">[23]Programa!#REF!</definedName>
    <definedName name="otros98" localSheetId="0">[24]Programa!#REF!</definedName>
    <definedName name="otros98" localSheetId="1">[24]Programa!#REF!</definedName>
    <definedName name="otros98" localSheetId="11">[23]Programa!#REF!</definedName>
    <definedName name="otros98">[24]Programa!#REF!</definedName>
    <definedName name="otros98j" localSheetId="6">[23]Programa!#REF!</definedName>
    <definedName name="otros98j" localSheetId="0">[24]Programa!#REF!</definedName>
    <definedName name="otros98j" localSheetId="1">[24]Programa!#REF!</definedName>
    <definedName name="otros98j" localSheetId="11">[23]Programa!#REF!</definedName>
    <definedName name="otros98j">[24]Programa!#REF!</definedName>
    <definedName name="otros98s" localSheetId="6">#REF!</definedName>
    <definedName name="otros98s" localSheetId="0">#REF!</definedName>
    <definedName name="otros98s" localSheetId="1">#REF!</definedName>
    <definedName name="otros98s" localSheetId="3">#REF!</definedName>
    <definedName name="otros98s" localSheetId="9">#REF!</definedName>
    <definedName name="otros98s">#REF!</definedName>
    <definedName name="otros99" localSheetId="6">#REF!</definedName>
    <definedName name="otros99" localSheetId="1">#REF!</definedName>
    <definedName name="otros99" localSheetId="3">#REF!</definedName>
    <definedName name="otros99" localSheetId="9">#REF!</definedName>
    <definedName name="otros99">#REF!</definedName>
    <definedName name="out_red4" localSheetId="6">#REF!</definedName>
    <definedName name="out_red4" localSheetId="1">#REF!</definedName>
    <definedName name="out_red4" localSheetId="3">#REF!</definedName>
    <definedName name="out_red4" localSheetId="9">#REF!</definedName>
    <definedName name="out_red4">#REF!</definedName>
    <definedName name="out_sr3" localSheetId="6">#REF!</definedName>
    <definedName name="out_sr3" localSheetId="1">#REF!</definedName>
    <definedName name="out_sr3">#REF!</definedName>
    <definedName name="OUTDS1" localSheetId="6">#REF!</definedName>
    <definedName name="OUTDS1" localSheetId="1">#REF!</definedName>
    <definedName name="OUTDS1">#REF!</definedName>
    <definedName name="OUTFISC" localSheetId="6">#REF!</definedName>
    <definedName name="OUTFISC" localSheetId="1">#REF!</definedName>
    <definedName name="OUTFISC">#REF!</definedName>
    <definedName name="OUTIMF" localSheetId="6">#REF!</definedName>
    <definedName name="OUTIMF" localSheetId="1">#REF!</definedName>
    <definedName name="OUTIMF">#REF!</definedName>
    <definedName name="OUTMN" localSheetId="6">#REF!</definedName>
    <definedName name="OUTMN" localSheetId="1">#REF!</definedName>
    <definedName name="OUTMN">#REF!</definedName>
    <definedName name="p" localSheetId="7" hidden="1">{"Riqfin97",#N/A,FALSE,"Tran";"Riqfinpro",#N/A,FALSE,"Tran"}</definedName>
    <definedName name="p" localSheetId="8" hidden="1">{"Riqfin97",#N/A,FALSE,"Tran";"Riqfinpro",#N/A,FALSE,"Tran"}</definedName>
    <definedName name="p" localSheetId="6" hidden="1">{"Riqfin97",#N/A,FALSE,"Tran";"Riqfinpro",#N/A,FALSE,"Tran"}</definedName>
    <definedName name="p" localSheetId="0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9" hidden="1">{"Riqfin97",#N/A,FALSE,"Tran";"Riqfinpro",#N/A,FALSE,"Tran"}</definedName>
    <definedName name="p" localSheetId="11" hidden="1">{"Riqfin97",#N/A,FALSE,"Tran";"Riqfinpro",#N/A,FALSE,"Tran"}</definedName>
    <definedName name="p" hidden="1">{"Riqfin97",#N/A,FALSE,"Tran";"Riqfinpro",#N/A,FALSE,"Tran"}</definedName>
    <definedName name="P1_1" localSheetId="6">OFFSET(#REF!,0,0,COUNT(#REF!),1)</definedName>
    <definedName name="P1_1" localSheetId="0">OFFSET(#REF!,0,0,COUNT(#REF!),1)</definedName>
    <definedName name="P1_1" localSheetId="1">OFFSET(#REF!,0,0,COUNT(#REF!),1)</definedName>
    <definedName name="P1_1" localSheetId="3">OFFSET(#REF!,0,0,COUNT(#REF!),1)</definedName>
    <definedName name="P1_1" localSheetId="9">OFFSET(#REF!,0,0,COUNT(#REF!),1)</definedName>
    <definedName name="P1_1">OFFSET(#REF!,0,0,COUNT(#REF!),1)</definedName>
    <definedName name="P1_2" localSheetId="6">OFFSET(#REF!,0,0,COUNT(#REF!),1)</definedName>
    <definedName name="P1_2" localSheetId="1">OFFSET(#REF!,0,0,COUNT(#REF!),1)</definedName>
    <definedName name="P1_2">OFFSET(#REF!,0,0,COUNT(#REF!),1)</definedName>
    <definedName name="P1avg" localSheetId="6">OFFSET(#REF!,0,0,COUNT(#REF!),1)</definedName>
    <definedName name="P1avg" localSheetId="1">OFFSET(#REF!,0,0,COUNT(#REF!),1)</definedName>
    <definedName name="P1avg">OFFSET(#REF!,0,0,COUNT(#REF!),1)</definedName>
    <definedName name="P1min" localSheetId="6">OFFSET(#REF!,0,0,COUNT(#REF!),1)</definedName>
    <definedName name="P1min" localSheetId="1">OFFSET(#REF!,0,0,COUNT(#REF!),1)</definedName>
    <definedName name="P1min">OFFSET(#REF!,0,0,COUNT(#REF!),1)</definedName>
    <definedName name="P1rng" localSheetId="6">OFFSET(#REF!,0,0,COUNT(#REF!),1)</definedName>
    <definedName name="P1rng" localSheetId="1">OFFSET(#REF!,0,0,COUNT(#REF!),1)</definedName>
    <definedName name="P1rng">OFFSET(#REF!,0,0,COUNT(#REF!),1)</definedName>
    <definedName name="P2_1" localSheetId="6">OFFSET(#REF!,0,0,COUNT(#REF!),1)</definedName>
    <definedName name="P2_1" localSheetId="1">OFFSET(#REF!,0,0,COUNT(#REF!),1)</definedName>
    <definedName name="P2_1">OFFSET(#REF!,0,0,COUNT(#REF!),1)</definedName>
    <definedName name="P2_2" localSheetId="6">OFFSET(#REF!,0,0,COUNT(#REF!),1)</definedName>
    <definedName name="P2_2" localSheetId="1">OFFSET(#REF!,0,0,COUNT(#REF!),1)</definedName>
    <definedName name="P2_2">OFFSET(#REF!,0,0,COUNT(#REF!),1)</definedName>
    <definedName name="P2avg" localSheetId="6">OFFSET(#REF!,0,0,COUNT(#REF!),1)</definedName>
    <definedName name="P2avg" localSheetId="1">OFFSET(#REF!,0,0,COUNT(#REF!),1)</definedName>
    <definedName name="P2avg">OFFSET(#REF!,0,0,COUNT(#REF!),1)</definedName>
    <definedName name="P2min" localSheetId="6">OFFSET(#REF!,0,0,COUNT(#REF!),1)</definedName>
    <definedName name="P2min" localSheetId="1">OFFSET(#REF!,0,0,COUNT(#REF!),1)</definedName>
    <definedName name="P2min">OFFSET(#REF!,0,0,COUNT(#REF!),1)</definedName>
    <definedName name="P2rng" localSheetId="6">OFFSET(#REF!,0,0,COUNT(#REF!),1)</definedName>
    <definedName name="P2rng" localSheetId="1">OFFSET(#REF!,0,0,COUNT(#REF!),1)</definedName>
    <definedName name="P2rng">OFFSET(#REF!,0,0,COUNT(#REF!),1)</definedName>
    <definedName name="p2std" localSheetId="6">#REF!</definedName>
    <definedName name="p2std" localSheetId="0">#REF!</definedName>
    <definedName name="p2std" localSheetId="1">#REF!</definedName>
    <definedName name="p2std" localSheetId="3">#REF!</definedName>
    <definedName name="p2std" localSheetId="9">#REF!</definedName>
    <definedName name="p2std">#REF!</definedName>
    <definedName name="P3_1" localSheetId="6">OFFSET(#REF!,0,0,COUNT(#REF!),1)</definedName>
    <definedName name="P3_1" localSheetId="1">OFFSET(#REF!,0,0,COUNT(#REF!),1)</definedName>
    <definedName name="P3_1" localSheetId="3">OFFSET(#REF!,0,0,COUNT(#REF!),1)</definedName>
    <definedName name="P3_1" localSheetId="9">OFFSET(#REF!,0,0,COUNT(#REF!),1)</definedName>
    <definedName name="P3_1">OFFSET(#REF!,0,0,COUNT(#REF!),1)</definedName>
    <definedName name="P3_2" localSheetId="6">OFFSET(#REF!,0,0,COUNT(#REF!),1)</definedName>
    <definedName name="P3_2" localSheetId="1">OFFSET(#REF!,0,0,COUNT(#REF!),1)</definedName>
    <definedName name="P3_2">OFFSET(#REF!,0,0,COUNT(#REF!),1)</definedName>
    <definedName name="P3avg" localSheetId="6">OFFSET(#REF!,0,0,COUNT(#REF!),1)</definedName>
    <definedName name="P3avg" localSheetId="1">OFFSET(#REF!,0,0,COUNT(#REF!),1)</definedName>
    <definedName name="P3avg">OFFSET(#REF!,0,0,COUNT(#REF!),1)</definedName>
    <definedName name="P3min" localSheetId="6">OFFSET(#REF!,0,0,COUNT(#REF!),1)</definedName>
    <definedName name="P3min" localSheetId="1">OFFSET(#REF!,0,0,COUNT(#REF!),1)</definedName>
    <definedName name="P3min">OFFSET(#REF!,0,0,COUNT(#REF!),1)</definedName>
    <definedName name="P3rng" localSheetId="6">OFFSET(#REF!,0,0,COUNT(#REF!),1)</definedName>
    <definedName name="P3rng" localSheetId="1">OFFSET(#REF!,0,0,COUNT(#REF!),1)</definedName>
    <definedName name="P3rng">OFFSET(#REF!,0,0,COUNT(#REF!),1)</definedName>
    <definedName name="P4_1" localSheetId="6">OFFSET(#REF!,0,0,COUNT(#REF!),1)</definedName>
    <definedName name="P4_1" localSheetId="1">OFFSET(#REF!,0,0,COUNT(#REF!),1)</definedName>
    <definedName name="P4_1">OFFSET(#REF!,0,0,COUNT(#REF!),1)</definedName>
    <definedName name="P4_2" localSheetId="6">OFFSET(#REF!,0,0,COUNT(#REF!),1)</definedName>
    <definedName name="P4_2" localSheetId="1">OFFSET(#REF!,0,0,COUNT(#REF!),1)</definedName>
    <definedName name="P4_2">OFFSET(#REF!,0,0,COUNT(#REF!),1)</definedName>
    <definedName name="P4avg" localSheetId="6">OFFSET(#REF!,0,0,COUNT(#REF!),1)</definedName>
    <definedName name="P4avg" localSheetId="1">OFFSET(#REF!,0,0,COUNT(#REF!),1)</definedName>
    <definedName name="P4avg">OFFSET(#REF!,0,0,COUNT(#REF!),1)</definedName>
    <definedName name="P4min" localSheetId="6">OFFSET(#REF!,0,0,COUNT(#REF!),1)</definedName>
    <definedName name="P4min" localSheetId="1">OFFSET(#REF!,0,0,COUNT(#REF!),1)</definedName>
    <definedName name="P4min">OFFSET(#REF!,0,0,COUNT(#REF!),1)</definedName>
    <definedName name="P4rng" localSheetId="6">OFFSET(#REF!,0,0,COUNT(#REF!),1)</definedName>
    <definedName name="P4rng" localSheetId="1">OFFSET(#REF!,0,0,COUNT(#REF!),1)</definedName>
    <definedName name="P4rng">OFFSET(#REF!,0,0,COUNT(#REF!),1)</definedName>
    <definedName name="P5_1" localSheetId="6">OFFSET(#REF!,0,0,COUNT(#REF!),1)</definedName>
    <definedName name="P5_1" localSheetId="1">OFFSET(#REF!,0,0,COUNT(#REF!),1)</definedName>
    <definedName name="P5_1">OFFSET(#REF!,0,0,COUNT(#REF!),1)</definedName>
    <definedName name="P5_2" localSheetId="6">OFFSET(#REF!,0,0,COUNT(#REF!),1)</definedName>
    <definedName name="P5_2" localSheetId="1">OFFSET(#REF!,0,0,COUNT(#REF!),1)</definedName>
    <definedName name="P5_2">OFFSET(#REF!,0,0,COUNT(#REF!),1)</definedName>
    <definedName name="P5avg" localSheetId="6">OFFSET(#REF!,0,0,COUNT(#REF!),1)</definedName>
    <definedName name="P5avg" localSheetId="1">OFFSET(#REF!,0,0,COUNT(#REF!),1)</definedName>
    <definedName name="P5avg">OFFSET(#REF!,0,0,COUNT(#REF!),1)</definedName>
    <definedName name="P5min" localSheetId="6">OFFSET(#REF!,0,0,COUNT(#REF!),1)</definedName>
    <definedName name="P5min" localSheetId="1">OFFSET(#REF!,0,0,COUNT(#REF!),1)</definedName>
    <definedName name="P5min">OFFSET(#REF!,0,0,COUNT(#REF!),1)</definedName>
    <definedName name="P5rng" localSheetId="6">OFFSET(#REF!,0,0,COUNT(#REF!),1)</definedName>
    <definedName name="P5rng" localSheetId="1">OFFSET(#REF!,0,0,COUNT(#REF!),1)</definedName>
    <definedName name="P5rng">OFFSET(#REF!,0,0,COUNT(#REF!),1)</definedName>
    <definedName name="PAGINA_01" localSheetId="6">#REF!</definedName>
    <definedName name="PAGINA_01" localSheetId="0">#REF!</definedName>
    <definedName name="PAGINA_01" localSheetId="1">#REF!</definedName>
    <definedName name="PAGINA_01" localSheetId="3">#REF!</definedName>
    <definedName name="PAGINA_01" localSheetId="9">#REF!</definedName>
    <definedName name="PAGINA_01">#REF!</definedName>
    <definedName name="PAGINA_01_CONT." localSheetId="6">#REF!</definedName>
    <definedName name="PAGINA_01_CONT." localSheetId="1">#REF!</definedName>
    <definedName name="PAGINA_01_CONT." localSheetId="3">#REF!</definedName>
    <definedName name="PAGINA_01_CONT." localSheetId="9">#REF!</definedName>
    <definedName name="PAGINA_01_CONT.">#REF!</definedName>
    <definedName name="PAGINA_02" localSheetId="6">#REF!</definedName>
    <definedName name="PAGINA_02" localSheetId="1">#REF!</definedName>
    <definedName name="PAGINA_02" localSheetId="3">#REF!</definedName>
    <definedName name="PAGINA_02" localSheetId="9">#REF!</definedName>
    <definedName name="PAGINA_02">#REF!</definedName>
    <definedName name="PAGINA_03" localSheetId="6">#REF!</definedName>
    <definedName name="PAGINA_03" localSheetId="1">#REF!</definedName>
    <definedName name="PAGINA_03">#REF!</definedName>
    <definedName name="PAGINA_04" localSheetId="6">#REF!</definedName>
    <definedName name="PAGINA_04" localSheetId="1">#REF!</definedName>
    <definedName name="PAGINA_04">#REF!</definedName>
    <definedName name="PAGINA_05" localSheetId="6">#REF!</definedName>
    <definedName name="PAGINA_05" localSheetId="1">#REF!</definedName>
    <definedName name="PAGINA_05">#REF!</definedName>
    <definedName name="PAGINA_06" localSheetId="6">#REF!</definedName>
    <definedName name="PAGINA_06" localSheetId="1">#REF!</definedName>
    <definedName name="PAGINA_06">#REF!</definedName>
    <definedName name="PAGINA_06_CONT." localSheetId="6">#REF!</definedName>
    <definedName name="PAGINA_06_CONT." localSheetId="1">#REF!</definedName>
    <definedName name="PAGINA_06_CONT.">#REF!</definedName>
    <definedName name="PAGINA_07" localSheetId="6">#REF!</definedName>
    <definedName name="PAGINA_07" localSheetId="1">#REF!</definedName>
    <definedName name="PAGINA_07">#REF!</definedName>
    <definedName name="PAGINA_08" localSheetId="6">#REF!</definedName>
    <definedName name="PAGINA_08" localSheetId="1">#REF!</definedName>
    <definedName name="PAGINA_08">#REF!</definedName>
    <definedName name="PAGINA_09" localSheetId="6">#REF!</definedName>
    <definedName name="PAGINA_09" localSheetId="1">#REF!</definedName>
    <definedName name="PAGINA_09">#REF!</definedName>
    <definedName name="PAGINA_10" localSheetId="6">#REF!</definedName>
    <definedName name="PAGINA_10" localSheetId="1">#REF!</definedName>
    <definedName name="PAGINA_10">#REF!</definedName>
    <definedName name="PAGINA_11" localSheetId="6">#REF!</definedName>
    <definedName name="PAGINA_11" localSheetId="1">#REF!</definedName>
    <definedName name="PAGINA_11">#REF!</definedName>
    <definedName name="PAGINA_12" localSheetId="6">#REF!</definedName>
    <definedName name="PAGINA_12" localSheetId="1">#REF!</definedName>
    <definedName name="PAGINA_12">#REF!</definedName>
    <definedName name="Pan_Bancario_50G" localSheetId="6">#REF!</definedName>
    <definedName name="Pan_Bancario_50G" localSheetId="0">#REF!</definedName>
    <definedName name="Pan_Bancario_50G" localSheetId="1">#REF!</definedName>
    <definedName name="Pan_Bancario_50G">#REF!</definedName>
    <definedName name="Pan_Monet_30G" localSheetId="6">#REF!</definedName>
    <definedName name="Pan_Monet_30G" localSheetId="0">#REF!</definedName>
    <definedName name="Pan_Monet_30G" localSheetId="1">#REF!</definedName>
    <definedName name="Pan_Monet_30G">#REF!</definedName>
    <definedName name="PARAMETROS" localSheetId="6">#REF!</definedName>
    <definedName name="PARAMETROS" localSheetId="1">#REF!</definedName>
    <definedName name="PARAMETROS">#REF!</definedName>
    <definedName name="Parmeshwar" localSheetId="6">[89]E!$AJ$98:$AX$115</definedName>
    <definedName name="Parmeshwar" localSheetId="0">[90]E!$AJ$98:$AX$115</definedName>
    <definedName name="Parmeshwar" localSheetId="1">[90]E!$AJ$98:$AX$115</definedName>
    <definedName name="Parmeshwar" localSheetId="11">[89]E!$AJ$98:$AX$115</definedName>
    <definedName name="Parmeshwar">[90]E!$AJ$98:$AX$115</definedName>
    <definedName name="PARTIDA" localSheetId="6">[146]SPNF!#REF!</definedName>
    <definedName name="PARTIDA" localSheetId="0">[147]SPNF!#REF!</definedName>
    <definedName name="PARTIDA" localSheetId="1">[147]SPNF!#REF!</definedName>
    <definedName name="PARTIDA" localSheetId="3">[146]SPNF!#REF!</definedName>
    <definedName name="PARTIDA" localSheetId="9">[146]SPNF!#REF!</definedName>
    <definedName name="PARTIDA" localSheetId="11">[146]SPNF!#REF!</definedName>
    <definedName name="PARTIDA">[147]SPNF!#REF!</definedName>
    <definedName name="PAS" localSheetId="6">#REF!</definedName>
    <definedName name="PAS" localSheetId="0">#REF!</definedName>
    <definedName name="PAS" localSheetId="1">#REF!</definedName>
    <definedName name="PAS" localSheetId="3">#REF!</definedName>
    <definedName name="PAS" localSheetId="9">#REF!</definedName>
    <definedName name="PAS">#REF!</definedName>
    <definedName name="pastel">#N/A</definedName>
    <definedName name="Path_Data">'[50]shared data'!$B$8</definedName>
    <definedName name="Path_System">'[50]shared data'!$B$7</definedName>
    <definedName name="Pave" localSheetId="6">#REF!</definedName>
    <definedName name="Pave" localSheetId="0">#REF!</definedName>
    <definedName name="Pave" localSheetId="1">#REF!</definedName>
    <definedName name="Pave" localSheetId="3">#REF!</definedName>
    <definedName name="Pave" localSheetId="9">#REF!</definedName>
    <definedName name="Pave">#REF!</definedName>
    <definedName name="PAYCAP" localSheetId="6">#REF!</definedName>
    <definedName name="PAYCAP" localSheetId="1">#REF!</definedName>
    <definedName name="PAYCAP" localSheetId="3">#REF!</definedName>
    <definedName name="PAYCAP" localSheetId="9">#REF!</definedName>
    <definedName name="PAYCAP">#REF!</definedName>
    <definedName name="Paym_Cap" localSheetId="6">#REF!</definedName>
    <definedName name="Paym_Cap" localSheetId="0">#REF!</definedName>
    <definedName name="Paym_Cap" localSheetId="1">#REF!</definedName>
    <definedName name="Paym_Cap" localSheetId="3">#REF!</definedName>
    <definedName name="Paym_Cap" localSheetId="9">#REF!</definedName>
    <definedName name="Paym_Cap">#REF!</definedName>
    <definedName name="pchBM" localSheetId="6">#REF!</definedName>
    <definedName name="pchBM" localSheetId="0">#REF!</definedName>
    <definedName name="pchBM" localSheetId="1">#REF!</definedName>
    <definedName name="pchBM">#REF!</definedName>
    <definedName name="pchBMG" localSheetId="6">#REF!</definedName>
    <definedName name="pchBMG" localSheetId="0">#REF!</definedName>
    <definedName name="pchBMG" localSheetId="1">#REF!</definedName>
    <definedName name="pchBMG">#REF!</definedName>
    <definedName name="pchBX" localSheetId="6">#REF!</definedName>
    <definedName name="pchBX" localSheetId="1">#REF!</definedName>
    <definedName name="pchBX">#REF!</definedName>
    <definedName name="pchBXG" localSheetId="6">#REF!</definedName>
    <definedName name="pchBXG" localSheetId="1">#REF!</definedName>
    <definedName name="pchBXG">#REF!</definedName>
    <definedName name="pchNM_R" localSheetId="6">[63]Q1!#REF!</definedName>
    <definedName name="pchNM_R" localSheetId="0">[64]Q1!#REF!</definedName>
    <definedName name="pchNM_R" localSheetId="1">[64]Q1!#REF!</definedName>
    <definedName name="pchNM_R" localSheetId="11">[63]Q1!#REF!</definedName>
    <definedName name="pchNM_R">[64]Q1!#REF!</definedName>
    <definedName name="pchNMG_R" localSheetId="6">[63]Q1!#REF!</definedName>
    <definedName name="pchNMG_R" localSheetId="0">[64]Q1!#REF!</definedName>
    <definedName name="pchNMG_R" localSheetId="1">[64]Q1!#REF!</definedName>
    <definedName name="pchNMG_R" localSheetId="11">[63]Q1!#REF!</definedName>
    <definedName name="pchNMG_R">[64]Q1!#REF!</definedName>
    <definedName name="pchNX_R" localSheetId="6">[63]Q1!#REF!</definedName>
    <definedName name="pchNX_R" localSheetId="0">[64]Q1!#REF!</definedName>
    <definedName name="pchNX_R" localSheetId="1">[64]Q1!#REF!</definedName>
    <definedName name="pchNX_R" localSheetId="11">[63]Q1!#REF!</definedName>
    <definedName name="pchNX_R">[64]Q1!#REF!</definedName>
    <definedName name="pchNXG_R" localSheetId="6">[63]Q1!#REF!</definedName>
    <definedName name="pchNXG_R" localSheetId="0">[64]Q1!#REF!</definedName>
    <definedName name="pchNXG_R" localSheetId="1">[64]Q1!#REF!</definedName>
    <definedName name="pchNXG_R" localSheetId="11">[63]Q1!#REF!</definedName>
    <definedName name="pchNXG_R">[64]Q1!#REF!</definedName>
    <definedName name="PCNTLGT" localSheetId="0">#REF!</definedName>
    <definedName name="PCNTLGT" localSheetId="1">#REF!</definedName>
    <definedName name="PCNTLGT">[74]nonopec!#REF!</definedName>
    <definedName name="PCPI" localSheetId="6">#REF!</definedName>
    <definedName name="PCPI" localSheetId="0">#REF!</definedName>
    <definedName name="PCPI" localSheetId="1">#REF!</definedName>
    <definedName name="PCPI" localSheetId="3">#REF!</definedName>
    <definedName name="PCPI" localSheetId="9">#REF!</definedName>
    <definedName name="PCPI">#REF!</definedName>
    <definedName name="PCPIE" localSheetId="6">#REF!</definedName>
    <definedName name="PCPIE" localSheetId="1">#REF!</definedName>
    <definedName name="PCPIE" localSheetId="3">#REF!</definedName>
    <definedName name="PCPIE" localSheetId="9">#REF!</definedName>
    <definedName name="PCPIE">#REF!</definedName>
    <definedName name="PCPIG">#N/A</definedName>
    <definedName name="PEACEAGR" localSheetId="6">#REF!</definedName>
    <definedName name="PEACEAGR" localSheetId="0">#REF!</definedName>
    <definedName name="PEACEAGR" localSheetId="1">#REF!</definedName>
    <definedName name="PEACEAGR" localSheetId="3">#REF!</definedName>
    <definedName name="PEACEAGR" localSheetId="9">#REF!</definedName>
    <definedName name="PEACEAGR">#REF!</definedName>
    <definedName name="PERE96" localSheetId="6">#REF!</definedName>
    <definedName name="PERE96" localSheetId="1">#REF!</definedName>
    <definedName name="PERE96" localSheetId="3">#REF!</definedName>
    <definedName name="PERE96" localSheetId="9">#REF!</definedName>
    <definedName name="PERE96">#REF!</definedName>
    <definedName name="Petroecuador" localSheetId="6">#REF!</definedName>
    <definedName name="Petroecuador" localSheetId="1">#REF!</definedName>
    <definedName name="Petroecuador" localSheetId="3">#REF!</definedName>
    <definedName name="Petroecuador" localSheetId="9">#REF!</definedName>
    <definedName name="Petroecuador">#REF!</definedName>
    <definedName name="PEX">[95]SUPUESTOS!A$14</definedName>
    <definedName name="PF" localSheetId="6">#REF!</definedName>
    <definedName name="PF" localSheetId="0">#REF!</definedName>
    <definedName name="PF" localSheetId="1">#REF!</definedName>
    <definedName name="PF" localSheetId="3">#REF!</definedName>
    <definedName name="PF" localSheetId="9">#REF!</definedName>
    <definedName name="PF">#REF!</definedName>
    <definedName name="PFP" localSheetId="6">#REF!</definedName>
    <definedName name="PFP" localSheetId="0">#REF!</definedName>
    <definedName name="PFP" localSheetId="1">#REF!</definedName>
    <definedName name="PFP" localSheetId="3">#REF!</definedName>
    <definedName name="PFP" localSheetId="9">#REF!</definedName>
    <definedName name="PFP">#REF!</definedName>
    <definedName name="pfp_table1" localSheetId="6">#REF!</definedName>
    <definedName name="pfp_table1" localSheetId="0">#REF!</definedName>
    <definedName name="pfp_table1" localSheetId="1">#REF!</definedName>
    <definedName name="pfp_table1" localSheetId="3">#REF!</definedName>
    <definedName name="pfp_table1" localSheetId="9">#REF!</definedName>
    <definedName name="pfp_table1">#REF!</definedName>
    <definedName name="pib" localSheetId="6">#REF!</definedName>
    <definedName name="pib" localSheetId="1">#REF!</definedName>
    <definedName name="pib">#REF!</definedName>
    <definedName name="pib_int" localSheetId="6">#REF!</definedName>
    <definedName name="pib_int" localSheetId="1">#REF!</definedName>
    <definedName name="pib_int">#REF!</definedName>
    <definedName name="pib98j" localSheetId="6">[23]Programa!#REF!</definedName>
    <definedName name="pib98j" localSheetId="0">[24]Programa!#REF!</definedName>
    <definedName name="pib98j" localSheetId="1">[24]Programa!#REF!</definedName>
    <definedName name="pib98j" localSheetId="3">[23]Programa!#REF!</definedName>
    <definedName name="pib98j" localSheetId="9">[23]Programa!#REF!</definedName>
    <definedName name="pib98j" localSheetId="11">[23]Programa!#REF!</definedName>
    <definedName name="pib98j">[24]Programa!#REF!</definedName>
    <definedName name="pib98s" localSheetId="6">[23]Programa!#REF!</definedName>
    <definedName name="pib98s" localSheetId="0">[24]Programa!#REF!</definedName>
    <definedName name="pib98s" localSheetId="1">[24]Programa!#REF!</definedName>
    <definedName name="pib98s" localSheetId="3">[23]Programa!#REF!</definedName>
    <definedName name="pib98s" localSheetId="9">[23]Programa!#REF!</definedName>
    <definedName name="pib98s" localSheetId="11">[23]Programa!#REF!</definedName>
    <definedName name="pib98s">[24]Programa!#REF!</definedName>
    <definedName name="PIBMENSAL" localSheetId="6">#REF!</definedName>
    <definedName name="PIBMENSAL" localSheetId="0">#REF!</definedName>
    <definedName name="PIBMENSAL" localSheetId="1">#REF!</definedName>
    <definedName name="PIBMENSAL" localSheetId="3">#REF!</definedName>
    <definedName name="PIBMENSAL" localSheetId="9">#REF!</definedName>
    <definedName name="PIBMENSAL">#REF!</definedName>
    <definedName name="PIBporSECT" localSheetId="6">#REF!</definedName>
    <definedName name="PIBporSECT" localSheetId="1">#REF!</definedName>
    <definedName name="PIBporSECT" localSheetId="3">#REF!</definedName>
    <definedName name="PIBporSECT" localSheetId="9">#REF!</definedName>
    <definedName name="PIBporSECT">#REF!</definedName>
    <definedName name="PII" localSheetId="7" hidden="1">{"Main Economic Indicators",#N/A,FALSE,"C"}</definedName>
    <definedName name="PII" localSheetId="8" hidden="1">{"Main Economic Indicators",#N/A,FALSE,"C"}</definedName>
    <definedName name="PII" localSheetId="6" hidden="1">{"Main Economic Indicators",#N/A,FALSE,"C"}</definedName>
    <definedName name="PII" localSheetId="0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9" hidden="1">{"Main Economic Indicators",#N/A,FALSE,"C"}</definedName>
    <definedName name="PII" localSheetId="11" hidden="1">{"Main Economic Indicators",#N/A,FALSE,"C"}</definedName>
    <definedName name="PII" hidden="1">{"Main Economic Indicators",#N/A,FALSE,"C"}</definedName>
    <definedName name="PIJIS" localSheetId="6">#REF!</definedName>
    <definedName name="PIJIS" localSheetId="0">#REF!</definedName>
    <definedName name="PIJIS" localSheetId="1">#REF!</definedName>
    <definedName name="PIJIS" localSheetId="3">#REF!</definedName>
    <definedName name="PIJIS" localSheetId="9">#REF!</definedName>
    <definedName name="PIJIS">#REF!</definedName>
    <definedName name="pit" localSheetId="7" hidden="1">{"Riqfin97",#N/A,FALSE,"Tran";"Riqfinpro",#N/A,FALSE,"Tran"}</definedName>
    <definedName name="pit" localSheetId="8" hidden="1">{"Riqfin97",#N/A,FALSE,"Tran";"Riqfinpro",#N/A,FALSE,"Tran"}</definedName>
    <definedName name="pit" localSheetId="6" hidden="1">{"Riqfin97",#N/A,FALSE,"Tran";"Riqfinpro",#N/A,FALSE,"Tran"}</definedName>
    <definedName name="pit" localSheetId="0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9" hidden="1">{"Riqfin97",#N/A,FALSE,"Tran";"Riqfinpro",#N/A,FALSE,"Tran"}</definedName>
    <definedName name="pit" localSheetId="11" hidden="1">{"Riqfin97",#N/A,FALSE,"Tran";"Riqfinpro",#N/A,FALSE,"Tran"}</definedName>
    <definedName name="pit" hidden="1">{"Riqfin97",#N/A,FALSE,"Tran";"Riqfinpro",#N/A,FALSE,"Tran"}</definedName>
    <definedName name="PK" localSheetId="6">#REF!</definedName>
    <definedName name="PK" localSheetId="0">#REF!</definedName>
    <definedName name="PK" localSheetId="1">#REF!</definedName>
    <definedName name="PK" localSheetId="3">#REF!</definedName>
    <definedName name="PK" localSheetId="9">#REF!</definedName>
    <definedName name="PK">#REF!</definedName>
    <definedName name="plame" localSheetId="6">#REF!</definedName>
    <definedName name="plame" localSheetId="1">#REF!</definedName>
    <definedName name="plame" localSheetId="3">#REF!</definedName>
    <definedName name="plame" localSheetId="9">#REF!</definedName>
    <definedName name="plame">#REF!</definedName>
    <definedName name="plame2000" localSheetId="6">#REF!</definedName>
    <definedName name="plame2000" localSheetId="1">#REF!</definedName>
    <definedName name="plame2000" localSheetId="3">#REF!</definedName>
    <definedName name="plame2000" localSheetId="9">#REF!</definedName>
    <definedName name="plame2000">#REF!</definedName>
    <definedName name="plame2001" localSheetId="6">#REF!</definedName>
    <definedName name="plame2001" localSheetId="1">#REF!</definedName>
    <definedName name="plame2001">#REF!</definedName>
    <definedName name="plame2002" localSheetId="6">#REF!</definedName>
    <definedName name="plame2002" localSheetId="1">#REF!</definedName>
    <definedName name="plame2002">#REF!</definedName>
    <definedName name="plame2003" localSheetId="6">#REF!</definedName>
    <definedName name="plame2003" localSheetId="1">#REF!</definedName>
    <definedName name="plame2003">#REF!</definedName>
    <definedName name="plame98" localSheetId="6">[23]Programa!#REF!</definedName>
    <definedName name="plame98" localSheetId="0">[24]Programa!#REF!</definedName>
    <definedName name="plame98" localSheetId="1">[24]Programa!#REF!</definedName>
    <definedName name="plame98" localSheetId="11">[23]Programa!#REF!</definedName>
    <definedName name="plame98">[24]Programa!#REF!</definedName>
    <definedName name="plame98j" localSheetId="6">[23]Programa!#REF!</definedName>
    <definedName name="plame98j" localSheetId="0">[24]Programa!#REF!</definedName>
    <definedName name="plame98j" localSheetId="1">[24]Programa!#REF!</definedName>
    <definedName name="plame98j" localSheetId="11">[23]Programa!#REF!</definedName>
    <definedName name="plame98j">[24]Programa!#REF!</definedName>
    <definedName name="plame98s" localSheetId="6">#REF!</definedName>
    <definedName name="plame98s" localSheetId="0">#REF!</definedName>
    <definedName name="plame98s" localSheetId="1">#REF!</definedName>
    <definedName name="plame98s" localSheetId="3">#REF!</definedName>
    <definedName name="plame98s" localSheetId="9">#REF!</definedName>
    <definedName name="plame98s">#REF!</definedName>
    <definedName name="plame99" localSheetId="6">#REF!</definedName>
    <definedName name="plame99" localSheetId="1">#REF!</definedName>
    <definedName name="plame99" localSheetId="3">#REF!</definedName>
    <definedName name="plame99" localSheetId="9">#REF!</definedName>
    <definedName name="plame99">#REF!</definedName>
    <definedName name="PLATA" localSheetId="6">#REF!</definedName>
    <definedName name="PLATA" localSheetId="0">#REF!</definedName>
    <definedName name="PLATA" localSheetId="1">#REF!</definedName>
    <definedName name="PLATA" localSheetId="3">#REF!</definedName>
    <definedName name="PLATA" localSheetId="9">#REF!</definedName>
    <definedName name="PLATA">#REF!</definedName>
    <definedName name="plazo" localSheetId="6">#REF!</definedName>
    <definedName name="plazo" localSheetId="1">#REF!</definedName>
    <definedName name="plazo">#REF!</definedName>
    <definedName name="plazo2000" localSheetId="6">#REF!</definedName>
    <definedName name="plazo2000" localSheetId="1">#REF!</definedName>
    <definedName name="plazo2000">#REF!</definedName>
    <definedName name="plazo2001" localSheetId="6">#REF!</definedName>
    <definedName name="plazo2001" localSheetId="1">#REF!</definedName>
    <definedName name="plazo2001">#REF!</definedName>
    <definedName name="plazo2002" localSheetId="6">#REF!</definedName>
    <definedName name="plazo2002" localSheetId="1">#REF!</definedName>
    <definedName name="plazo2002">#REF!</definedName>
    <definedName name="plazo2003" localSheetId="6">#REF!</definedName>
    <definedName name="plazo2003" localSheetId="1">#REF!</definedName>
    <definedName name="plazo2003">#REF!</definedName>
    <definedName name="plazo98" localSheetId="6">[23]Programa!#REF!</definedName>
    <definedName name="plazo98" localSheetId="0">[24]Programa!#REF!</definedName>
    <definedName name="plazo98" localSheetId="1">[24]Programa!#REF!</definedName>
    <definedName name="plazo98" localSheetId="11">[23]Programa!#REF!</definedName>
    <definedName name="plazo98">[24]Programa!#REF!</definedName>
    <definedName name="plazo98j" localSheetId="6">[23]Programa!#REF!</definedName>
    <definedName name="plazo98j" localSheetId="0">[24]Programa!#REF!</definedName>
    <definedName name="plazo98j" localSheetId="1">[24]Programa!#REF!</definedName>
    <definedName name="plazo98j" localSheetId="11">[23]Programa!#REF!</definedName>
    <definedName name="plazo98j">[24]Programa!#REF!</definedName>
    <definedName name="plazo98s" localSheetId="6">#REF!</definedName>
    <definedName name="plazo98s" localSheetId="0">#REF!</definedName>
    <definedName name="plazo98s" localSheetId="1">#REF!</definedName>
    <definedName name="plazo98s" localSheetId="3">#REF!</definedName>
    <definedName name="plazo98s" localSheetId="9">#REF!</definedName>
    <definedName name="plazo98s">#REF!</definedName>
    <definedName name="plazo99" localSheetId="6">#REF!</definedName>
    <definedName name="plazo99" localSheetId="1">#REF!</definedName>
    <definedName name="plazo99" localSheetId="3">#REF!</definedName>
    <definedName name="plazo99" localSheetId="9">#REF!</definedName>
    <definedName name="plazo99">#REF!</definedName>
    <definedName name="POLLO" localSheetId="6">#REF!</definedName>
    <definedName name="POLLO" localSheetId="0">#REF!</definedName>
    <definedName name="POLLO" localSheetId="1">#REF!</definedName>
    <definedName name="POLLO" localSheetId="3">#REF!</definedName>
    <definedName name="POLLO" localSheetId="9">#REF!</definedName>
    <definedName name="POLLO">#REF!</definedName>
    <definedName name="poooooooooo" localSheetId="6" hidden="1">'[103]Fax a enviar'!#REF!</definedName>
    <definedName name="poooooooooo" localSheetId="0" hidden="1">#REF!</definedName>
    <definedName name="poooooooooo" localSheetId="1" hidden="1">#REF!</definedName>
    <definedName name="poooooooooo" localSheetId="3" hidden="1">'[103]Fax a enviar'!#REF!</definedName>
    <definedName name="poooooooooo" localSheetId="9" hidden="1">'[103]Fax a enviar'!#REF!</definedName>
    <definedName name="poooooooooo" hidden="1">'[103]Fax a enviar'!#REF!</definedName>
    <definedName name="POPO" localSheetId="6">#REF!</definedName>
    <definedName name="POPO" localSheetId="0">#REF!</definedName>
    <definedName name="POPO" localSheetId="1">#REF!</definedName>
    <definedName name="POPO" localSheetId="3">#REF!</definedName>
    <definedName name="POPO" localSheetId="9">#REF!</definedName>
    <definedName name="POPO">#REF!</definedName>
    <definedName name="PORT" localSheetId="6">#REF!</definedName>
    <definedName name="PORT" localSheetId="0">#REF!</definedName>
    <definedName name="PORT" localSheetId="1">#REF!</definedName>
    <definedName name="PORT" localSheetId="3">#REF!</definedName>
    <definedName name="PORT" localSheetId="9">#REF!</definedName>
    <definedName name="PORT">#REF!</definedName>
    <definedName name="Ports" localSheetId="6">#REF!</definedName>
    <definedName name="Ports" localSheetId="0">#REF!</definedName>
    <definedName name="Ports" localSheetId="1">#REF!</definedName>
    <definedName name="Ports" localSheetId="3">#REF!</definedName>
    <definedName name="Ports" localSheetId="9">#REF!</definedName>
    <definedName name="Ports">#REF!</definedName>
    <definedName name="Portugal_wt">'[75]OECD wgt'!$B$30</definedName>
    <definedName name="posnet2" localSheetId="6">#REF!</definedName>
    <definedName name="posnet2" localSheetId="0">#REF!</definedName>
    <definedName name="posnet2" localSheetId="1">#REF!</definedName>
    <definedName name="posnet2" localSheetId="3">#REF!</definedName>
    <definedName name="posnet2" localSheetId="9">#REF!</definedName>
    <definedName name="posnet2">#REF!</definedName>
    <definedName name="POTENCIAL" localSheetId="6">#REF!</definedName>
    <definedName name="POTENCIAL" localSheetId="0">#REF!</definedName>
    <definedName name="POTENCIAL" localSheetId="1">#REF!</definedName>
    <definedName name="POTENCIAL" localSheetId="3">#REF!</definedName>
    <definedName name="POTENCIAL" localSheetId="9">#REF!</definedName>
    <definedName name="POTENCIAL">#REF!</definedName>
    <definedName name="PP" localSheetId="6">#REF!</definedName>
    <definedName name="PP" localSheetId="0">#REF!</definedName>
    <definedName name="PP" localSheetId="1">#REF!</definedName>
    <definedName name="PP" localSheetId="3">#REF!</definedName>
    <definedName name="PP" localSheetId="9">#REF!</definedName>
    <definedName name="PP">#REF!</definedName>
    <definedName name="ppoooooooooo" localSheetId="6" hidden="1">#REF!</definedName>
    <definedName name="ppoooooooooo" localSheetId="0" hidden="1">#REF!</definedName>
    <definedName name="ppoooooooooo" localSheetId="1" hidden="1">#REF!</definedName>
    <definedName name="ppoooooooooo" hidden="1">#REF!</definedName>
    <definedName name="ppp" localSheetId="7" hidden="1">{"Riqfin97",#N/A,FALSE,"Tran";"Riqfinpro",#N/A,FALSE,"Tran"}</definedName>
    <definedName name="ppp" localSheetId="8" hidden="1">{"Riqfin97",#N/A,FALSE,"Tran";"Riqfinpro",#N/A,FALSE,"Tran"}</definedName>
    <definedName name="ppp" localSheetId="6" hidden="1">{"Riqfin97",#N/A,FALSE,"Tran";"Riqfinpro",#N/A,FALSE,"Tran"}</definedName>
    <definedName name="ppp" localSheetId="0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9" hidden="1">{"Riqfin97",#N/A,FALSE,"Tran";"Riqfinpro",#N/A,FALSE,"Tran"}</definedName>
    <definedName name="ppp" localSheetId="11" hidden="1">{"Riqfin97",#N/A,FALSE,"Tran";"Riqfinpro",#N/A,FALSE,"Tran"}</definedName>
    <definedName name="ppp" hidden="1">{"Riqfin97",#N/A,FALSE,"Tran";"Riqfinpro",#N/A,FALSE,"Tran"}</definedName>
    <definedName name="pppppp" localSheetId="7" hidden="1">{"Riqfin97",#N/A,FALSE,"Tran";"Riqfinpro",#N/A,FALSE,"Tran"}</definedName>
    <definedName name="pppppp" localSheetId="8" hidden="1">{"Riqfin97",#N/A,FALSE,"Tran";"Riqfinpro",#N/A,FALSE,"Tran"}</definedName>
    <definedName name="pppppp" localSheetId="6" hidden="1">{"Riqfin97",#N/A,FALSE,"Tran";"Riqfinpro",#N/A,FALSE,"Tran"}</definedName>
    <definedName name="pppppp" localSheetId="0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9" hidden="1">{"Riqfin97",#N/A,FALSE,"Tran";"Riqfinpro",#N/A,FALSE,"Tran"}</definedName>
    <definedName name="pppppp" localSheetId="11" hidden="1">{"Riqfin97",#N/A,FALSE,"Tran";"Riqfinpro",#N/A,FALSE,"Tran"}</definedName>
    <definedName name="pppppp" hidden="1">{"Riqfin97",#N/A,FALSE,"Tran";"Riqfinpro",#N/A,FALSE,"Tran"}</definedName>
    <definedName name="pppppppppp" localSheetId="6" hidden="1">#REF!</definedName>
    <definedName name="pppppppppp" localSheetId="0" hidden="1">#REF!</definedName>
    <definedName name="pppppppppp" localSheetId="1" hidden="1">#REF!</definedName>
    <definedName name="pppppppppp" localSheetId="3" hidden="1">#REF!</definedName>
    <definedName name="pppppppppp" localSheetId="9" hidden="1">#REF!</definedName>
    <definedName name="pppppppppp" hidden="1">#REF!</definedName>
    <definedName name="ppppppppppppp" localSheetId="6" hidden="1">#REF!</definedName>
    <definedName name="ppppppppppppp" localSheetId="0" hidden="1">#REF!</definedName>
    <definedName name="ppppppppppppp" localSheetId="1" hidden="1">#REF!</definedName>
    <definedName name="ppppppppppppp" localSheetId="3" hidden="1">#REF!</definedName>
    <definedName name="ppppppppppppp" localSheetId="9" hidden="1">#REF!</definedName>
    <definedName name="ppppppppppppp" hidden="1">#REF!</definedName>
    <definedName name="PPPWGT">#N/A</definedName>
    <definedName name="PRECIOCIFBANANO" localSheetId="6">#REF!</definedName>
    <definedName name="PRECIOCIFBANANO" localSheetId="0">#REF!</definedName>
    <definedName name="PRECIOCIFBANANO" localSheetId="1">#REF!</definedName>
    <definedName name="PRECIOCIFBANANO" localSheetId="3">#REF!</definedName>
    <definedName name="PRECIOCIFBANANO" localSheetId="9">#REF!</definedName>
    <definedName name="PRECIOCIFBANANO">#REF!</definedName>
    <definedName name="Preparar_Reporte" localSheetId="6">#REF!</definedName>
    <definedName name="Preparar_Reporte" localSheetId="1">#REF!</definedName>
    <definedName name="Preparar_Reporte" localSheetId="3">#REF!</definedName>
    <definedName name="Preparar_Reporte" localSheetId="9">#REF!</definedName>
    <definedName name="Preparar_Reporte">#REF!</definedName>
    <definedName name="PRES1" localSheetId="6">[74]nonopec!#REF!</definedName>
    <definedName name="PRES1" localSheetId="3">[74]nonopec!#REF!</definedName>
    <definedName name="PRES1" localSheetId="9">[74]nonopec!#REF!</definedName>
    <definedName name="PRES1">[74]nonopec!#REF!</definedName>
    <definedName name="PRES2" localSheetId="6">[74]nonopec!#REF!</definedName>
    <definedName name="PRES2" localSheetId="3">[74]nonopec!#REF!</definedName>
    <definedName name="PRES2" localSheetId="9">[74]nonopec!#REF!</definedName>
    <definedName name="PRES2">[74]nonopec!#REF!</definedName>
    <definedName name="PRES3">[74]nonopec!#REF!</definedName>
    <definedName name="presion" localSheetId="6">#REF!</definedName>
    <definedName name="presion" localSheetId="0">#REF!</definedName>
    <definedName name="presion" localSheetId="1">#REF!</definedName>
    <definedName name="presion" localSheetId="3">#REF!</definedName>
    <definedName name="presion" localSheetId="9">#REF!</definedName>
    <definedName name="presion">#REF!</definedName>
    <definedName name="PRICE" localSheetId="6">#REF!</definedName>
    <definedName name="PRICE" localSheetId="0">#REF!</definedName>
    <definedName name="PRICE" localSheetId="1">#REF!</definedName>
    <definedName name="PRICE" localSheetId="3">#REF!</definedName>
    <definedName name="PRICE" localSheetId="9">#REF!</definedName>
    <definedName name="PRICE">#REF!</definedName>
    <definedName name="PRICETAB" localSheetId="6">#REF!</definedName>
    <definedName name="PRICETAB" localSheetId="0">#REF!</definedName>
    <definedName name="PRICETAB" localSheetId="1">#REF!</definedName>
    <definedName name="PRICETAB" localSheetId="3">#REF!</definedName>
    <definedName name="PRICETAB" localSheetId="9">#REF!</definedName>
    <definedName name="PRICETAB">#REF!</definedName>
    <definedName name="print" localSheetId="6">#REF!</definedName>
    <definedName name="print" localSheetId="1">#REF!</definedName>
    <definedName name="print">#REF!</definedName>
    <definedName name="Print_Area_MI" localSheetId="6">#REF!</definedName>
    <definedName name="Print_Area_MI" localSheetId="0">#REF!</definedName>
    <definedName name="Print_Area_MI" localSheetId="1">#REF!</definedName>
    <definedName name="Print_Area_MI">#REF!</definedName>
    <definedName name="Print_Titles_MI" localSheetId="6">#REF!</definedName>
    <definedName name="Print_Titles_MI" localSheetId="1">#REF!</definedName>
    <definedName name="Print_Titles_MI">#REF!</definedName>
    <definedName name="Print1" localSheetId="6">#REF!</definedName>
    <definedName name="Print1" localSheetId="0">#REF!</definedName>
    <definedName name="Print1" localSheetId="1">#REF!</definedName>
    <definedName name="Print1">#REF!</definedName>
    <definedName name="PRINTMACRO" localSheetId="6">#REF!</definedName>
    <definedName name="PRINTMACRO" localSheetId="1">#REF!</definedName>
    <definedName name="PRINTMACRO">#REF!</definedName>
    <definedName name="PrintThis_Links">[120]Links!$A$1:$F$33</definedName>
    <definedName name="PRIV0" localSheetId="6">#REF!</definedName>
    <definedName name="PRIV0" localSheetId="0">#REF!</definedName>
    <definedName name="PRIV0" localSheetId="1">#REF!</definedName>
    <definedName name="PRIV0" localSheetId="3">#REF!</definedName>
    <definedName name="PRIV0" localSheetId="9">#REF!</definedName>
    <definedName name="PRIV0">#REF!</definedName>
    <definedName name="PRIV00" localSheetId="6">#REF!</definedName>
    <definedName name="PRIV00" localSheetId="0">#REF!</definedName>
    <definedName name="PRIV00" localSheetId="1">#REF!</definedName>
    <definedName name="PRIV00" localSheetId="3">#REF!</definedName>
    <definedName name="PRIV00" localSheetId="9">#REF!</definedName>
    <definedName name="PRIV00">#REF!</definedName>
    <definedName name="PRIV1" localSheetId="6">#REF!</definedName>
    <definedName name="PRIV1" localSheetId="0">#REF!</definedName>
    <definedName name="PRIV1" localSheetId="1">#REF!</definedName>
    <definedName name="PRIV1" localSheetId="3">#REF!</definedName>
    <definedName name="PRIV1" localSheetId="9">#REF!</definedName>
    <definedName name="PRIV1">#REF!</definedName>
    <definedName name="PRIV11" localSheetId="6">#REF!</definedName>
    <definedName name="PRIV11" localSheetId="1">#REF!</definedName>
    <definedName name="PRIV11">#REF!</definedName>
    <definedName name="PRIV2" localSheetId="6">#REF!</definedName>
    <definedName name="PRIV2" localSheetId="1">#REF!</definedName>
    <definedName name="PRIV2">#REF!</definedName>
    <definedName name="PRIV22" localSheetId="6">#REF!</definedName>
    <definedName name="PRIV22" localSheetId="1">#REF!</definedName>
    <definedName name="PRIV22">#REF!</definedName>
    <definedName name="priv2ycredito" localSheetId="6">#REF!</definedName>
    <definedName name="priv2ycredito" localSheetId="1">#REF!</definedName>
    <definedName name="priv2ycredito">#REF!</definedName>
    <definedName name="priv2yposnet2ycredito" localSheetId="6">#REF!</definedName>
    <definedName name="priv2yposnet2ycredito" localSheetId="1">#REF!</definedName>
    <definedName name="priv2yposnet2ycredito">#REF!</definedName>
    <definedName name="PRIV3" localSheetId="6">#REF!</definedName>
    <definedName name="PRIV3" localSheetId="1">#REF!</definedName>
    <definedName name="PRIV3">#REF!</definedName>
    <definedName name="PRIV33" localSheetId="6">#REF!</definedName>
    <definedName name="PRIV33" localSheetId="1">#REF!</definedName>
    <definedName name="PRIV33">#REF!</definedName>
    <definedName name="PRMONTH" localSheetId="6">#REF!</definedName>
    <definedName name="PRMONTH" localSheetId="1">#REF!</definedName>
    <definedName name="PRMONTH">#REF!</definedName>
    <definedName name="prn">[112]FSUOUT!$B$2:$V$32</definedName>
    <definedName name="Product" localSheetId="6">#REF!</definedName>
    <definedName name="Product" localSheetId="0">#REF!</definedName>
    <definedName name="Product" localSheetId="1">#REF!</definedName>
    <definedName name="Product" localSheetId="3">#REF!</definedName>
    <definedName name="Product" localSheetId="9">#REF!</definedName>
    <definedName name="Product">#REF!</definedName>
    <definedName name="PROG" localSheetId="6">#REF!</definedName>
    <definedName name="PROG" localSheetId="1">#REF!</definedName>
    <definedName name="PROG" localSheetId="3">#REF!</definedName>
    <definedName name="PROG" localSheetId="9">#REF!</definedName>
    <definedName name="PROG">#REF!</definedName>
    <definedName name="Prog1998" localSheetId="6">'[148]2003'!#REF!</definedName>
    <definedName name="Prog1998" localSheetId="0">#REF!</definedName>
    <definedName name="Prog1998" localSheetId="1">#REF!</definedName>
    <definedName name="Prog1998" localSheetId="3">'[148]2003'!#REF!</definedName>
    <definedName name="Prog1998" localSheetId="9">'[148]2003'!#REF!</definedName>
    <definedName name="Prog1998">'[148]2003'!#REF!</definedName>
    <definedName name="progra" localSheetId="6">#REF!</definedName>
    <definedName name="progra" localSheetId="0">#REF!</definedName>
    <definedName name="progra" localSheetId="1">#REF!</definedName>
    <definedName name="progra" localSheetId="3">#REF!</definedName>
    <definedName name="progra" localSheetId="9">#REF!</definedName>
    <definedName name="progra">#REF!</definedName>
    <definedName name="proj00" localSheetId="6">[149]sources!#REF!</definedName>
    <definedName name="proj00" localSheetId="0">#REF!</definedName>
    <definedName name="proj00" localSheetId="1">#REF!</definedName>
    <definedName name="proj00" localSheetId="3">[149]sources!#REF!</definedName>
    <definedName name="proj00" localSheetId="9">[149]sources!#REF!</definedName>
    <definedName name="proj00">[149]sources!#REF!</definedName>
    <definedName name="PROJ98" localSheetId="6">#REF!</definedName>
    <definedName name="PROJ98" localSheetId="0">#REF!</definedName>
    <definedName name="PROJ98" localSheetId="1">#REF!</definedName>
    <definedName name="PROJ98" localSheetId="3">#REF!</definedName>
    <definedName name="PROJ98" localSheetId="9">#REF!</definedName>
    <definedName name="PROJ98">#REF!</definedName>
    <definedName name="prom">[70]Promedio!$CD$90</definedName>
    <definedName name="promgraf" localSheetId="6">[150]GRAFPROM!#REF!</definedName>
    <definedName name="promgraf" localSheetId="0">[150]GRAFPROM!#REF!</definedName>
    <definedName name="promgraf" localSheetId="1">[150]GRAFPROM!#REF!</definedName>
    <definedName name="promgraf" localSheetId="3">[150]GRAFPROM!#REF!</definedName>
    <definedName name="promgraf" localSheetId="9">[150]GRAFPROM!#REF!</definedName>
    <definedName name="promgraf">[150]GRAFPROM!#REF!</definedName>
    <definedName name="Prop.Demanda">'[54]Ranking Bancario'!$AH$4:$AL$54</definedName>
    <definedName name="Province" localSheetId="6">#REF!</definedName>
    <definedName name="Province" localSheetId="0">#REF!</definedName>
    <definedName name="Province" localSheetId="1">#REF!</definedName>
    <definedName name="Province" localSheetId="3">#REF!</definedName>
    <definedName name="Province" localSheetId="9">#REF!</definedName>
    <definedName name="Province">#REF!</definedName>
    <definedName name="Province_Details" localSheetId="6">#REF!</definedName>
    <definedName name="Province_Details" localSheetId="1">#REF!</definedName>
    <definedName name="Province_Details" localSheetId="3">#REF!</definedName>
    <definedName name="Province_Details" localSheetId="9">#REF!</definedName>
    <definedName name="Province_Details">#REF!</definedName>
    <definedName name="prphalf">[134]Sheet4!$C$3:$G$57</definedName>
    <definedName name="PRPINTSEPT">[151]STOCK!$D$4:$W$102</definedName>
    <definedName name="prueba" localSheetId="6">[5]!prueba</definedName>
    <definedName name="prueba" localSheetId="0">[6]!prueba</definedName>
    <definedName name="prueba" localSheetId="1">[6]!prueba</definedName>
    <definedName name="prueba" localSheetId="11">[5]!prueba</definedName>
    <definedName name="prueba">[6]!prueba</definedName>
    <definedName name="PRYEAR" localSheetId="6">#REF!</definedName>
    <definedName name="PRYEAR" localSheetId="0">#REF!</definedName>
    <definedName name="PRYEAR" localSheetId="1">#REF!</definedName>
    <definedName name="PRYEAR" localSheetId="3">#REF!</definedName>
    <definedName name="PRYEAR" localSheetId="9">#REF!</definedName>
    <definedName name="PRYEAR">#REF!</definedName>
    <definedName name="PS" localSheetId="6">#REF!</definedName>
    <definedName name="PS" localSheetId="1">#REF!</definedName>
    <definedName name="PS" localSheetId="3">#REF!</definedName>
    <definedName name="PS" localSheetId="9">#REF!</definedName>
    <definedName name="PS">#REF!</definedName>
    <definedName name="psbr" localSheetId="6">'[152]Input PSBR;Q-F'!#REF!</definedName>
    <definedName name="psbr" localSheetId="3">'[152]Input PSBR;Q-F'!#REF!</definedName>
    <definedName name="psbr" localSheetId="9">'[152]Input PSBR;Q-F'!#REF!</definedName>
    <definedName name="psbr">'[152]Input PSBR;Q-F'!#REF!</definedName>
    <definedName name="PSBR_TRIM" localSheetId="6">'[153]Resultado BC'!#REF!</definedName>
    <definedName name="PSBR_TRIM" localSheetId="3">'[153]Resultado BC'!#REF!</definedName>
    <definedName name="PSBR_TRIM" localSheetId="9">'[153]Resultado BC'!#REF!</definedName>
    <definedName name="PSBR_TRIM">'[153]Resultado BC'!#REF!</definedName>
    <definedName name="pshocked" localSheetId="6">#REF!</definedName>
    <definedName name="pshocked" localSheetId="0">#REF!</definedName>
    <definedName name="pshocked" localSheetId="1">#REF!</definedName>
    <definedName name="pshocked" localSheetId="3">#REF!</definedName>
    <definedName name="pshocked" localSheetId="9">#REF!</definedName>
    <definedName name="pshocked">#REF!</definedName>
    <definedName name="PSperc" localSheetId="6">#REF!</definedName>
    <definedName name="PSperc" localSheetId="0">#REF!</definedName>
    <definedName name="PSperc" localSheetId="1">#REF!</definedName>
    <definedName name="PSperc" localSheetId="3">#REF!</definedName>
    <definedName name="PSperc" localSheetId="9">#REF!</definedName>
    <definedName name="PSperc">#REF!</definedName>
    <definedName name="Pstd" localSheetId="6">#REF!</definedName>
    <definedName name="Pstd" localSheetId="0">#REF!</definedName>
    <definedName name="Pstd" localSheetId="1">#REF!</definedName>
    <definedName name="Pstd" localSheetId="3">#REF!</definedName>
    <definedName name="Pstd" localSheetId="9">#REF!</definedName>
    <definedName name="Pstd">#REF!</definedName>
    <definedName name="PTA" localSheetId="6">#REF!</definedName>
    <definedName name="PTA" localSheetId="0">#REF!</definedName>
    <definedName name="PTA" localSheetId="1">#REF!</definedName>
    <definedName name="PTA">#REF!</definedName>
    <definedName name="PTAEURO" localSheetId="6">#REF!</definedName>
    <definedName name="PTAEURO" localSheetId="0">#REF!</definedName>
    <definedName name="PTAEURO" localSheetId="1">#REF!</definedName>
    <definedName name="PTAEURO">#REF!</definedName>
    <definedName name="PTAS" localSheetId="6">#REF!</definedName>
    <definedName name="PTAS" localSheetId="1">#REF!</definedName>
    <definedName name="PTAS">#REF!</definedName>
    <definedName name="PTE" localSheetId="6">#REF!</definedName>
    <definedName name="PTE" localSheetId="1">#REF!</definedName>
    <definedName name="PTE">#REF!</definedName>
    <definedName name="PUBL00" localSheetId="6">#REF!</definedName>
    <definedName name="PUBL00" localSheetId="1">#REF!</definedName>
    <definedName name="PUBL00">#REF!</definedName>
    <definedName name="PUBL11" localSheetId="6">#REF!</definedName>
    <definedName name="PUBL11" localSheetId="1">#REF!</definedName>
    <definedName name="PUBL11">#REF!</definedName>
    <definedName name="PUBL2" localSheetId="6">#REF!</definedName>
    <definedName name="PUBL2" localSheetId="1">#REF!</definedName>
    <definedName name="PUBL2">#REF!</definedName>
    <definedName name="PUBL22" localSheetId="6">#REF!</definedName>
    <definedName name="PUBL22" localSheetId="1">#REF!</definedName>
    <definedName name="PUBL22">#REF!</definedName>
    <definedName name="PUBL33" localSheetId="6">#REF!</definedName>
    <definedName name="PUBL33" localSheetId="1">#REF!</definedName>
    <definedName name="PUBL33">#REF!</definedName>
    <definedName name="PUBL5" localSheetId="6">#REF!</definedName>
    <definedName name="PUBL5" localSheetId="1">#REF!</definedName>
    <definedName name="PUBL5">#REF!</definedName>
    <definedName name="PUBL55" localSheetId="6">#REF!</definedName>
    <definedName name="PUBL55" localSheetId="1">#REF!</definedName>
    <definedName name="PUBL55">#REF!</definedName>
    <definedName name="PUBL6" localSheetId="6">#REF!</definedName>
    <definedName name="PUBL6" localSheetId="1">#REF!</definedName>
    <definedName name="PUBL6">#REF!</definedName>
    <definedName name="PUBL66" localSheetId="6">#REF!</definedName>
    <definedName name="PUBL66" localSheetId="1">#REF!</definedName>
    <definedName name="PUBL66">#REF!</definedName>
    <definedName name="Public_Sector" localSheetId="6">#REF!</definedName>
    <definedName name="Public_Sector" localSheetId="1">#REF!</definedName>
    <definedName name="Public_Sector">#REF!</definedName>
    <definedName name="pyg" localSheetId="6">#REF!</definedName>
    <definedName name="pyg" localSheetId="1">#REF!</definedName>
    <definedName name="pyg">#REF!</definedName>
    <definedName name="PYGCAJA" localSheetId="6">#REF!</definedName>
    <definedName name="PYGCAJA" localSheetId="1">#REF!</definedName>
    <definedName name="PYGCAJA">#REF!</definedName>
    <definedName name="PYGE" localSheetId="6">#REF!</definedName>
    <definedName name="PYGE" localSheetId="1">#REF!</definedName>
    <definedName name="PYGE">#REF!</definedName>
    <definedName name="PYGI" localSheetId="6">#REF!</definedName>
    <definedName name="PYGI" localSheetId="1">#REF!</definedName>
    <definedName name="PYGI">#REF!</definedName>
    <definedName name="q" localSheetId="6">[44]raw!$A$1:$N$232</definedName>
    <definedName name="q" localSheetId="0">[45]raw!$A$1:$N$232</definedName>
    <definedName name="q" localSheetId="1">[45]raw!$A$1:$N$232</definedName>
    <definedName name="q" localSheetId="11">[44]raw!$A$1:$N$232</definedName>
    <definedName name="q">[45]raw!$A$1:$N$232</definedName>
    <definedName name="Q_5" localSheetId="6">#REF!</definedName>
    <definedName name="Q_5" localSheetId="0">#REF!</definedName>
    <definedName name="Q_5" localSheetId="1">#REF!</definedName>
    <definedName name="Q_5" localSheetId="3">#REF!</definedName>
    <definedName name="Q_5" localSheetId="9">#REF!</definedName>
    <definedName name="Q_5">#REF!</definedName>
    <definedName name="Q_6" localSheetId="6">#REF!</definedName>
    <definedName name="Q_6" localSheetId="1">#REF!</definedName>
    <definedName name="Q_6" localSheetId="3">#REF!</definedName>
    <definedName name="Q_6" localSheetId="9">#REF!</definedName>
    <definedName name="Q_6">#REF!</definedName>
    <definedName name="Q_7" localSheetId="6">#REF!</definedName>
    <definedName name="Q_7" localSheetId="1">#REF!</definedName>
    <definedName name="Q_7" localSheetId="3">#REF!</definedName>
    <definedName name="Q_7" localSheetId="9">#REF!</definedName>
    <definedName name="Q_7">#REF!</definedName>
    <definedName name="Q6_" localSheetId="6">#REF!</definedName>
    <definedName name="Q6_" localSheetId="1">#REF!</definedName>
    <definedName name="Q6_">#REF!</definedName>
    <definedName name="qawde" localSheetId="6">#REF!</definedName>
    <definedName name="qawde" localSheetId="0">#REF!</definedName>
    <definedName name="qawde" localSheetId="1">#REF!</definedName>
    <definedName name="qawde">#REF!</definedName>
    <definedName name="qaz" localSheetId="7" hidden="1">{"Tab1",#N/A,FALSE,"P";"Tab2",#N/A,FALSE,"P"}</definedName>
    <definedName name="qaz" localSheetId="8" hidden="1">{"Tab1",#N/A,FALSE,"P";"Tab2",#N/A,FALSE,"P"}</definedName>
    <definedName name="qaz" localSheetId="6" hidden="1">{"Tab1",#N/A,FALSE,"P";"Tab2",#N/A,FALSE,"P"}</definedName>
    <definedName name="qaz" localSheetId="0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9" hidden="1">{"Tab1",#N/A,FALSE,"P";"Tab2",#N/A,FALSE,"P"}</definedName>
    <definedName name="qaz" localSheetId="11" hidden="1">{"Tab1",#N/A,FALSE,"P";"Tab2",#N/A,FALSE,"P"}</definedName>
    <definedName name="qaz" hidden="1">{"Tab1",#N/A,FALSE,"P";"Tab2",#N/A,FALSE,"P"}</definedName>
    <definedName name="qer" localSheetId="7" hidden="1">{"Tab1",#N/A,FALSE,"P";"Tab2",#N/A,FALSE,"P"}</definedName>
    <definedName name="qer" localSheetId="8" hidden="1">{"Tab1",#N/A,FALSE,"P";"Tab2",#N/A,FALSE,"P"}</definedName>
    <definedName name="qer" localSheetId="6" hidden="1">{"Tab1",#N/A,FALSE,"P";"Tab2",#N/A,FALSE,"P"}</definedName>
    <definedName name="qer" localSheetId="0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9" hidden="1">{"Tab1",#N/A,FALSE,"P";"Tab2",#N/A,FALSE,"P"}</definedName>
    <definedName name="qer" localSheetId="11" hidden="1">{"Tab1",#N/A,FALSE,"P";"Tab2",#N/A,FALSE,"P"}</definedName>
    <definedName name="qer" hidden="1">{"Tab1",#N/A,FALSE,"P";"Tab2",#N/A,FALSE,"P"}</definedName>
    <definedName name="QFISCAL">'[154]Quarterly Raw Data'!#REF!</definedName>
    <definedName name="qq" hidden="1">'[131]J(Priv.Cap)'!#REF!</definedName>
    <definedName name="qqq" localSheetId="7" hidden="1">{#N/A,#N/A,FALSE,"EXTRABUDGT"}</definedName>
    <definedName name="qqq" localSheetId="8" hidden="1">{#N/A,#N/A,FALSE,"EXTRABUDGT"}</definedName>
    <definedName name="qqq" localSheetId="6" hidden="1">{#N/A,#N/A,FALSE,"EXTRABUDGT"}</definedName>
    <definedName name="qqq" localSheetId="0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9" hidden="1">{#N/A,#N/A,FALSE,"EXTRABUDGT"}</definedName>
    <definedName name="qqq" localSheetId="11" hidden="1">{#N/A,#N/A,FALSE,"EXTRABUDGT"}</definedName>
    <definedName name="qqq" hidden="1">{#N/A,#N/A,FALSE,"EXTRABUDGT"}</definedName>
    <definedName name="qqqqq" localSheetId="7" hidden="1">{"Minpmon",#N/A,FALSE,"Monthinput"}</definedName>
    <definedName name="qqqqq" localSheetId="8" hidden="1">{"Minpmon",#N/A,FALSE,"Monthinput"}</definedName>
    <definedName name="qqqqq" localSheetId="6" hidden="1">{"Minpmon",#N/A,FALSE,"Monthinput"}</definedName>
    <definedName name="qqqqq" localSheetId="0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9" hidden="1">{"Minpmon",#N/A,FALSE,"Monthinput"}</definedName>
    <definedName name="qqqqq" localSheetId="11" hidden="1">{"Minpmon",#N/A,FALSE,"Monthinput"}</definedName>
    <definedName name="qqqqq" hidden="1">{"Minpmon",#N/A,FALSE,"Monthinput"}</definedName>
    <definedName name="qqqqqqqqqqqqq" localSheetId="7" hidden="1">{"Tab1",#N/A,FALSE,"P";"Tab2",#N/A,FALSE,"P"}</definedName>
    <definedName name="qqqqqqqqqqqqq" localSheetId="8" hidden="1">{"Tab1",#N/A,FALSE,"P";"Tab2",#N/A,FALSE,"P"}</definedName>
    <definedName name="qqqqqqqqqqqqq" localSheetId="6" hidden="1">{"Tab1",#N/A,FALSE,"P";"Tab2",#N/A,FALSE,"P"}</definedName>
    <definedName name="qqqqqqqqqqqqq" localSheetId="0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9" hidden="1">{"Tab1",#N/A,FALSE,"P";"Tab2",#N/A,FALSE,"P"}</definedName>
    <definedName name="qqqqqqqqqqqqq" localSheetId="11" hidden="1">{"Tab1",#N/A,FALSE,"P";"Tab2",#N/A,FALSE,"P"}</definedName>
    <definedName name="qqqqqqqqqqqqq" hidden="1">{"Tab1",#N/A,FALSE,"P";"Tab2",#N/A,FALSE,"P"}</definedName>
    <definedName name="qrtdata2">'[155]Authnot Prelim'!#REF!</definedName>
    <definedName name="QTAB7">'[154]Quarterly MacroFlow'!#REF!</definedName>
    <definedName name="QTAB7A">'[154]Quarterly MacroFlow'!#REF!</definedName>
    <definedName name="QtrData">'[155]Authnot Prelim'!#REF!</definedName>
    <definedName name="quality">[74]nonopec!$D$400:$AD$423</definedName>
    <definedName name="qw" localSheetId="7" hidden="1">{"Riqfin97",#N/A,FALSE,"Tran";"Riqfinpro",#N/A,FALSE,"Tran"}</definedName>
    <definedName name="qw" localSheetId="8" hidden="1">{"Riqfin97",#N/A,FALSE,"Tran";"Riqfinpro",#N/A,FALSE,"Tran"}</definedName>
    <definedName name="qw" localSheetId="6" hidden="1">{"Riqfin97",#N/A,FALSE,"Tran";"Riqfinpro",#N/A,FALSE,"Tran"}</definedName>
    <definedName name="qw" localSheetId="0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9" hidden="1">{"Riqfin97",#N/A,FALSE,"Tran";"Riqfinpro",#N/A,FALSE,"Tran"}</definedName>
    <definedName name="qw" localSheetId="11" hidden="1">{"Riqfin97",#N/A,FALSE,"Tran";"Riqfinpro",#N/A,FALSE,"Tran"}</definedName>
    <definedName name="qw" hidden="1">{"Riqfin97",#N/A,FALSE,"Tran";"Riqfinpro",#N/A,FALSE,"Tran"}</definedName>
    <definedName name="R_" localSheetId="6">#REF!</definedName>
    <definedName name="R_" localSheetId="0">#REF!</definedName>
    <definedName name="R_" localSheetId="1">#REF!</definedName>
    <definedName name="R_" localSheetId="3">#REF!</definedName>
    <definedName name="R_" localSheetId="9">#REF!</definedName>
    <definedName name="R_">#REF!</definedName>
    <definedName name="RA" localSheetId="6">#REF!</definedName>
    <definedName name="RA" localSheetId="0">#REF!</definedName>
    <definedName name="RA" localSheetId="1">#REF!</definedName>
    <definedName name="RA" localSheetId="3">#REF!</definedName>
    <definedName name="RA" localSheetId="9">#REF!</definedName>
    <definedName name="RA">#REF!</definedName>
    <definedName name="RAA" localSheetId="6">#REF!</definedName>
    <definedName name="RAA" localSheetId="1">#REF!</definedName>
    <definedName name="RAA" localSheetId="3">#REF!</definedName>
    <definedName name="RAA" localSheetId="9">#REF!</definedName>
    <definedName name="RAA">#REF!</definedName>
    <definedName name="raaesrr" localSheetId="6">#REF!</definedName>
    <definedName name="raaesrr" localSheetId="0">#REF!</definedName>
    <definedName name="raaesrr" localSheetId="1">#REF!</definedName>
    <definedName name="raaesrr">#REF!</definedName>
    <definedName name="raas" localSheetId="6">#REF!</definedName>
    <definedName name="raas" localSheetId="0">#REF!</definedName>
    <definedName name="raas" localSheetId="1">#REF!</definedName>
    <definedName name="raas">#REF!</definedName>
    <definedName name="RANGLIST" localSheetId="6">'[40]CGvt Rev'!#REF!</definedName>
    <definedName name="RANGLIST" localSheetId="0">'[41]CGvt Rev'!#REF!</definedName>
    <definedName name="RANGLIST" localSheetId="1">'[41]CGvt Rev'!#REF!</definedName>
    <definedName name="RANGLIST" localSheetId="11">'[40]CGvt Rev'!#REF!</definedName>
    <definedName name="RANGLIST">'[41]CGvt Rev'!#REF!</definedName>
    <definedName name="rave" localSheetId="6">#REF!</definedName>
    <definedName name="rave" localSheetId="0">#REF!</definedName>
    <definedName name="rave" localSheetId="1">#REF!</definedName>
    <definedName name="rave" localSheetId="3">#REF!</definedName>
    <definedName name="rave" localSheetId="9">#REF!</definedName>
    <definedName name="rave">#REF!</definedName>
    <definedName name="RD" localSheetId="6">#REF!</definedName>
    <definedName name="RD" localSheetId="0">#REF!</definedName>
    <definedName name="RD" localSheetId="1">#REF!</definedName>
    <definedName name="RD" localSheetId="3">#REF!</definedName>
    <definedName name="RD" localSheetId="9">#REF!</definedName>
    <definedName name="RD">#REF!</definedName>
    <definedName name="RD1A" localSheetId="6">#REF!</definedName>
    <definedName name="RD1A" localSheetId="0">#REF!</definedName>
    <definedName name="RD1A" localSheetId="1">#REF!</definedName>
    <definedName name="RD1A" localSheetId="3">#REF!</definedName>
    <definedName name="RD1A" localSheetId="9">#REF!</definedName>
    <definedName name="RD1A">#REF!</definedName>
    <definedName name="RDDic03">[106]ROE!$B$136</definedName>
    <definedName name="RDDic03_2" localSheetId="6">[107]ROE!$B$136</definedName>
    <definedName name="RDDic03_2" localSheetId="0">[108]ROE!$B$136</definedName>
    <definedName name="RDDic03_2" localSheetId="1">[108]ROE!$B$136</definedName>
    <definedName name="RDDic03_2" localSheetId="11">[107]ROE!$B$136</definedName>
    <definedName name="RDDic03_2">[108]ROE!$B$136</definedName>
    <definedName name="RDPESO" localSheetId="6">#REF!</definedName>
    <definedName name="RDPESO" localSheetId="0">#REF!</definedName>
    <definedName name="RDPESO" localSheetId="1">#REF!</definedName>
    <definedName name="RDPESO" localSheetId="3">#REF!</definedName>
    <definedName name="RDPESO" localSheetId="9">#REF!</definedName>
    <definedName name="RDPESO">#REF!</definedName>
    <definedName name="RDPESO1" localSheetId="6">#REF!</definedName>
    <definedName name="RDPESO1" localSheetId="0">#REF!</definedName>
    <definedName name="RDPESO1" localSheetId="1">#REF!</definedName>
    <definedName name="RDPESO1" localSheetId="3">#REF!</definedName>
    <definedName name="RDPESO1" localSheetId="9">#REF!</definedName>
    <definedName name="RDPESO1">#REF!</definedName>
    <definedName name="RDPESO2" localSheetId="6">#REF!</definedName>
    <definedName name="RDPESO2" localSheetId="0">#REF!</definedName>
    <definedName name="RDPESO2" localSheetId="1">#REF!</definedName>
    <definedName name="RDPESO2" localSheetId="3">#REF!</definedName>
    <definedName name="RDPESO2" localSheetId="9">#REF!</definedName>
    <definedName name="RDPESO2">#REF!</definedName>
    <definedName name="RDPESO3" localSheetId="6">#REF!</definedName>
    <definedName name="RDPESO3" localSheetId="1">#REF!</definedName>
    <definedName name="RDPESO3">#REF!</definedName>
    <definedName name="RE" localSheetId="6">#REF!</definedName>
    <definedName name="RE" localSheetId="0">#REF!</definedName>
    <definedName name="RE" localSheetId="1">#REF!</definedName>
    <definedName name="RE">#REF!</definedName>
    <definedName name="Realprint" localSheetId="6">#REF!</definedName>
    <definedName name="Realprint" localSheetId="1">#REF!</definedName>
    <definedName name="Realprint">#REF!</definedName>
    <definedName name="realtab" localSheetId="6">#REF!</definedName>
    <definedName name="realtab" localSheetId="1">#REF!</definedName>
    <definedName name="realtab">#REF!</definedName>
    <definedName name="red" localSheetId="6">#REF!</definedName>
    <definedName name="red" localSheetId="1">#REF!</definedName>
    <definedName name="red">#REF!</definedName>
    <definedName name="RED_BOP" localSheetId="6">#REF!</definedName>
    <definedName name="RED_BOP" localSheetId="1">#REF!</definedName>
    <definedName name="RED_BOP">#REF!</definedName>
    <definedName name="red_cpi" localSheetId="6">#REF!</definedName>
    <definedName name="red_cpi" localSheetId="1">#REF!</definedName>
    <definedName name="red_cpi">#REF!</definedName>
    <definedName name="RED_D" localSheetId="6">#REF!</definedName>
    <definedName name="RED_D" localSheetId="1">#REF!</definedName>
    <definedName name="RED_D">#REF!</definedName>
    <definedName name="RED_DS" localSheetId="6">#REF!</definedName>
    <definedName name="RED_DS" localSheetId="1">#REF!</definedName>
    <definedName name="RED_DS">#REF!</definedName>
    <definedName name="red_gdp_exp" localSheetId="6">#REF!</definedName>
    <definedName name="red_gdp_exp" localSheetId="1">#REF!</definedName>
    <definedName name="red_gdp_exp">#REF!</definedName>
    <definedName name="red_govt_empl" localSheetId="6">#REF!</definedName>
    <definedName name="red_govt_empl" localSheetId="1">#REF!</definedName>
    <definedName name="red_govt_empl">#REF!</definedName>
    <definedName name="RED_NATCPI" localSheetId="6">#REF!</definedName>
    <definedName name="RED_NATCPI" localSheetId="1">#REF!</definedName>
    <definedName name="RED_NATCPI">#REF!</definedName>
    <definedName name="RED_TBCPI" localSheetId="6">#REF!</definedName>
    <definedName name="RED_TBCPI" localSheetId="1">#REF!</definedName>
    <definedName name="RED_TBCPI">#REF!</definedName>
    <definedName name="RED_TRD" localSheetId="6">#REF!</definedName>
    <definedName name="RED_TRD" localSheetId="1">#REF!</definedName>
    <definedName name="RED_TRD">#REF!</definedName>
    <definedName name="red42b" localSheetId="6">'[46]RED Table 41'!$A$7:$I$114</definedName>
    <definedName name="red42b" localSheetId="0">'[47]RED Table 41'!$A$7:$I$114</definedName>
    <definedName name="red42b" localSheetId="1">'[47]RED Table 41'!$A$7:$I$114</definedName>
    <definedName name="red42b" localSheetId="11">'[46]RED Table 41'!$A$7:$I$114</definedName>
    <definedName name="red42b">'[47]RED Table 41'!$A$7:$I$114</definedName>
    <definedName name="REDTbl3" localSheetId="6">#REF!</definedName>
    <definedName name="REDTbl3" localSheetId="0">#REF!</definedName>
    <definedName name="REDTbl3" localSheetId="1">#REF!</definedName>
    <definedName name="REDTbl3" localSheetId="3">#REF!</definedName>
    <definedName name="REDTbl3" localSheetId="9">#REF!</definedName>
    <definedName name="REDTbl3">#REF!</definedName>
    <definedName name="REDTbl4" localSheetId="6">#REF!</definedName>
    <definedName name="REDTbl4" localSheetId="1">#REF!</definedName>
    <definedName name="REDTbl4" localSheetId="3">#REF!</definedName>
    <definedName name="REDTbl4" localSheetId="9">#REF!</definedName>
    <definedName name="REDTbl4">#REF!</definedName>
    <definedName name="REDTbl5" localSheetId="6">#REF!</definedName>
    <definedName name="REDTbl5" localSheetId="1">#REF!</definedName>
    <definedName name="REDTbl5" localSheetId="3">#REF!</definedName>
    <definedName name="REDTbl5" localSheetId="9">#REF!</definedName>
    <definedName name="REDTbl5">#REF!</definedName>
    <definedName name="REDTbl6" localSheetId="6">#REF!</definedName>
    <definedName name="REDTbl6" localSheetId="1">#REF!</definedName>
    <definedName name="REDTbl6">#REF!</definedName>
    <definedName name="REDTbl7" localSheetId="6">#REF!</definedName>
    <definedName name="REDTbl7" localSheetId="1">#REF!</definedName>
    <definedName name="REDTbl7">#REF!</definedName>
    <definedName name="REDUC">[73]Sheet1!$I$1</definedName>
    <definedName name="reducido">#N/A</definedName>
    <definedName name="REF" localSheetId="6">#REF!</definedName>
    <definedName name="REF" localSheetId="0">#REF!</definedName>
    <definedName name="REF" localSheetId="1">#REF!</definedName>
    <definedName name="REF" localSheetId="3">#REF!</definedName>
    <definedName name="REF" localSheetId="9">#REF!</definedName>
    <definedName name="REF">#REF!</definedName>
    <definedName name="REFERENCIA1">[70]ARBOL!$E$10:$BK$10</definedName>
    <definedName name="Region" localSheetId="6">#REF!</definedName>
    <definedName name="Region" localSheetId="0">#REF!</definedName>
    <definedName name="Region" localSheetId="1">#REF!</definedName>
    <definedName name="Region" localSheetId="3">#REF!</definedName>
    <definedName name="Region" localSheetId="9">#REF!</definedName>
    <definedName name="Region">#REF!</definedName>
    <definedName name="Region_Province_Details" localSheetId="6">#REF!</definedName>
    <definedName name="Region_Province_Details" localSheetId="1">#REF!</definedName>
    <definedName name="Region_Province_Details" localSheetId="3">#REF!</definedName>
    <definedName name="Region_Province_Details" localSheetId="9">#REF!</definedName>
    <definedName name="Region_Province_Details">#REF!</definedName>
    <definedName name="registro" localSheetId="6">#REF!</definedName>
    <definedName name="registro" localSheetId="1">#REF!</definedName>
    <definedName name="registro" localSheetId="3">#REF!</definedName>
    <definedName name="registro" localSheetId="9">#REF!</definedName>
    <definedName name="registro">#REF!</definedName>
    <definedName name="REGREOUT" localSheetId="6" hidden="1">#REF!</definedName>
    <definedName name="REGREOUT" localSheetId="0" hidden="1">#REF!</definedName>
    <definedName name="REGREOUT" localSheetId="1" hidden="1">#REF!</definedName>
    <definedName name="REGREOUT" hidden="1">#REF!</definedName>
    <definedName name="REGREX" localSheetId="6" hidden="1">#REF!</definedName>
    <definedName name="REGREX" localSheetId="0" hidden="1">#REF!</definedName>
    <definedName name="REGREX" localSheetId="1" hidden="1">#REF!</definedName>
    <definedName name="REGREX" hidden="1">#REF!</definedName>
    <definedName name="REGREY" localSheetId="6" hidden="1">#REF!</definedName>
    <definedName name="REGREY" localSheetId="0" hidden="1">#REF!</definedName>
    <definedName name="REGREY" localSheetId="1" hidden="1">#REF!</definedName>
    <definedName name="REGREY" hidden="1">#REF!</definedName>
    <definedName name="renegocia" localSheetId="6">[23]Programa!#REF!</definedName>
    <definedName name="renegocia" localSheetId="0">[24]Programa!#REF!</definedName>
    <definedName name="renegocia" localSheetId="1">[24]Programa!#REF!</definedName>
    <definedName name="renegocia" localSheetId="11">[23]Programa!#REF!</definedName>
    <definedName name="renegocia">[24]Programa!#REF!</definedName>
    <definedName name="Rentabilidad">[86]Hoja1!$A$1:$L$77</definedName>
    <definedName name="REPORT" localSheetId="6">#REF!</definedName>
    <definedName name="REPORT" localSheetId="0">#REF!</definedName>
    <definedName name="REPORT" localSheetId="1">#REF!</definedName>
    <definedName name="REPORT" localSheetId="3">#REF!</definedName>
    <definedName name="REPORT" localSheetId="9">#REF!</definedName>
    <definedName name="REPORT">#REF!</definedName>
    <definedName name="REPORT1" localSheetId="6">#REF!</definedName>
    <definedName name="REPORT1" localSheetId="0">#REF!</definedName>
    <definedName name="REPORT1" localSheetId="1">#REF!</definedName>
    <definedName name="REPORT1" localSheetId="3">#REF!</definedName>
    <definedName name="REPORT1" localSheetId="9">#REF!</definedName>
    <definedName name="REPORT1">#REF!</definedName>
    <definedName name="rerer" localSheetId="6" hidden="1">#REF!</definedName>
    <definedName name="rerer" localSheetId="0" hidden="1">#REF!</definedName>
    <definedName name="rerer" localSheetId="1" hidden="1">#REF!</definedName>
    <definedName name="rerer" localSheetId="3" hidden="1">#REF!</definedName>
    <definedName name="rerer" localSheetId="9" hidden="1">#REF!</definedName>
    <definedName name="rerer" hidden="1">#REF!</definedName>
    <definedName name="RES">[70]RESUMEN!$C$5</definedName>
    <definedName name="RESERVA" localSheetId="6">#REF!</definedName>
    <definedName name="RESERVA" localSheetId="0">#REF!</definedName>
    <definedName name="RESERVA" localSheetId="1">#REF!</definedName>
    <definedName name="RESERVA" localSheetId="3">#REF!</definedName>
    <definedName name="RESERVA" localSheetId="9">#REF!</definedName>
    <definedName name="RESERVA">#REF!</definedName>
    <definedName name="RESERVAS" localSheetId="6">#REF!</definedName>
    <definedName name="RESERVAS" localSheetId="1">#REF!</definedName>
    <definedName name="RESERVAS" localSheetId="3">#REF!</definedName>
    <definedName name="RESERVAS" localSheetId="9">#REF!</definedName>
    <definedName name="RESERVAS">#REF!</definedName>
    <definedName name="RESTFINSYS" localSheetId="6">#REF!</definedName>
    <definedName name="RESTFINSYS" localSheetId="1">#REF!</definedName>
    <definedName name="RESTFINSYS" localSheetId="3">#REF!</definedName>
    <definedName name="RESTFINSYS" localSheetId="9">#REF!</definedName>
    <definedName name="RESTFINSYS">#REF!</definedName>
    <definedName name="RESTNFPS" localSheetId="6">#REF!</definedName>
    <definedName name="RESTNFPS" localSheetId="1">#REF!</definedName>
    <definedName name="RESTNFPS">#REF!</definedName>
    <definedName name="RESTNFPS_" localSheetId="6">#REF!</definedName>
    <definedName name="RESTNFPS_" localSheetId="1">#REF!</definedName>
    <definedName name="RESTNFPS_">#REF!</definedName>
    <definedName name="RESUMEN">'[156]Evolución Deuda Ene-jun 2004'!#REF!</definedName>
    <definedName name="RESUMEN1">'[157]TP 10C'!#REF!</definedName>
    <definedName name="RESUMEN11" localSheetId="6">#REF!</definedName>
    <definedName name="RESUMEN11" localSheetId="0">#REF!</definedName>
    <definedName name="RESUMEN11" localSheetId="1">#REF!</definedName>
    <definedName name="RESUMEN11" localSheetId="3">#REF!</definedName>
    <definedName name="RESUMEN11" localSheetId="9">#REF!</definedName>
    <definedName name="RESUMEN11">#REF!</definedName>
    <definedName name="RESUMEN2" localSheetId="6">#REF!</definedName>
    <definedName name="RESUMEN2" localSheetId="0">#REF!</definedName>
    <definedName name="RESUMEN2" localSheetId="1">#REF!</definedName>
    <definedName name="RESUMEN2" localSheetId="3">#REF!</definedName>
    <definedName name="RESUMEN2" localSheetId="9">#REF!</definedName>
    <definedName name="RESUMEN2">#REF!</definedName>
    <definedName name="RESUMEN3" localSheetId="6">#REF!</definedName>
    <definedName name="RESUMEN3" localSheetId="0">#REF!</definedName>
    <definedName name="RESUMEN3" localSheetId="1">#REF!</definedName>
    <definedName name="RESUMEN3" localSheetId="3">#REF!</definedName>
    <definedName name="RESUMEN3" localSheetId="9">#REF!</definedName>
    <definedName name="RESUMEN3">#REF!</definedName>
    <definedName name="RESUMEN4" localSheetId="6">#REF!</definedName>
    <definedName name="RESUMEN4" localSheetId="0">#REF!</definedName>
    <definedName name="RESUMEN4" localSheetId="1">#REF!</definedName>
    <definedName name="RESUMEN4">#REF!</definedName>
    <definedName name="RESUMEN5" localSheetId="6">#REF!</definedName>
    <definedName name="RESUMEN5" localSheetId="0">#REF!</definedName>
    <definedName name="RESUMEN5" localSheetId="1">#REF!</definedName>
    <definedName name="RESUMEN5">#REF!</definedName>
    <definedName name="RESUMEN6" localSheetId="6">#REF!</definedName>
    <definedName name="RESUMEN6" localSheetId="1">#REF!</definedName>
    <definedName name="RESUMEN6">#REF!</definedName>
    <definedName name="RESUMEN7" localSheetId="6">#REF!</definedName>
    <definedName name="RESUMEN7" localSheetId="1">#REF!</definedName>
    <definedName name="RESUMEN7">#REF!</definedName>
    <definedName name="RESUMEN9" localSheetId="6">#REF!</definedName>
    <definedName name="RESUMEN9" localSheetId="1">#REF!</definedName>
    <definedName name="RESUMEN9">#REF!</definedName>
    <definedName name="retre" hidden="1">'[103]Fax a enviar'!#REF!</definedName>
    <definedName name="revenue">[73]Sheet3!$A$747:$IV$747</definedName>
    <definedName name="REVENUE_" localSheetId="6">'[40]CGvt Rev'!#REF!</definedName>
    <definedName name="REVENUE_" localSheetId="0">'[41]CGvt Rev'!#REF!</definedName>
    <definedName name="REVENUE_" localSheetId="1">'[41]CGvt Rev'!#REF!</definedName>
    <definedName name="REVENUE_" localSheetId="3">'[40]CGvt Rev'!#REF!</definedName>
    <definedName name="REVENUE_" localSheetId="9">'[40]CGvt Rev'!#REF!</definedName>
    <definedName name="REVENUE_" localSheetId="11">'[40]CGvt Rev'!#REF!</definedName>
    <definedName name="REVENUE_">'[41]CGvt Rev'!#REF!</definedName>
    <definedName name="Revisions">[73]Sheet1!$B$4:$M$46</definedName>
    <definedName name="rf" localSheetId="6">[23]Programa!#REF!</definedName>
    <definedName name="rf" localSheetId="0">[24]Programa!#REF!</definedName>
    <definedName name="rf" localSheetId="1">[24]Programa!#REF!</definedName>
    <definedName name="rf" localSheetId="3">[23]Programa!#REF!</definedName>
    <definedName name="rf" localSheetId="9">[23]Programa!#REF!</definedName>
    <definedName name="rf" localSheetId="11">[23]Programa!#REF!</definedName>
    <definedName name="rf">[24]Programa!#REF!</definedName>
    <definedName name="RFSP" localSheetId="6">#REF!</definedName>
    <definedName name="RFSP" localSheetId="0">#REF!</definedName>
    <definedName name="RFSP" localSheetId="1">#REF!</definedName>
    <definedName name="RFSP" localSheetId="3">#REF!</definedName>
    <definedName name="RFSP" localSheetId="9">#REF!</definedName>
    <definedName name="RFSP">#REF!</definedName>
    <definedName name="rft" localSheetId="7" hidden="1">{"Riqfin97",#N/A,FALSE,"Tran";"Riqfinpro",#N/A,FALSE,"Tran"}</definedName>
    <definedName name="rft" localSheetId="8" hidden="1">{"Riqfin97",#N/A,FALSE,"Tran";"Riqfinpro",#N/A,FALSE,"Tran"}</definedName>
    <definedName name="rft" localSheetId="6" hidden="1">{"Riqfin97",#N/A,FALSE,"Tran";"Riqfinpro",#N/A,FALSE,"Tran"}</definedName>
    <definedName name="rft" localSheetId="0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9" hidden="1">{"Riqfin97",#N/A,FALSE,"Tran";"Riqfinpro",#N/A,FALSE,"Tran"}</definedName>
    <definedName name="rft" localSheetId="11" hidden="1">{"Riqfin97",#N/A,FALSE,"Tran";"Riqfinpro",#N/A,FALSE,"Tran"}</definedName>
    <definedName name="rft" hidden="1">{"Riqfin97",#N/A,FALSE,"Tran";"Riqfinpro",#N/A,FALSE,"Tran"}</definedName>
    <definedName name="rfv" localSheetId="7" hidden="1">{"Tab1",#N/A,FALSE,"P";"Tab2",#N/A,FALSE,"P"}</definedName>
    <definedName name="rfv" localSheetId="8" hidden="1">{"Tab1",#N/A,FALSE,"P";"Tab2",#N/A,FALSE,"P"}</definedName>
    <definedName name="rfv" localSheetId="6" hidden="1">{"Tab1",#N/A,FALSE,"P";"Tab2",#N/A,FALSE,"P"}</definedName>
    <definedName name="rfv" localSheetId="0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9" hidden="1">{"Tab1",#N/A,FALSE,"P";"Tab2",#N/A,FALSE,"P"}</definedName>
    <definedName name="rfv" localSheetId="11" hidden="1">{"Tab1",#N/A,FALSE,"P";"Tab2",#N/A,FALSE,"P"}</definedName>
    <definedName name="rfv" hidden="1">{"Tab1",#N/A,FALSE,"P";"Tab2",#N/A,FALSE,"P"}</definedName>
    <definedName name="RgCcode">[158]EERProfile!$B$2</definedName>
    <definedName name="RgCName">[158]EERProfile!$A$2</definedName>
    <definedName name="rgdfgd" localSheetId="6" hidden="1">#REF!</definedName>
    <definedName name="rgdfgd" localSheetId="0" hidden="1">#REF!</definedName>
    <definedName name="rgdfgd" localSheetId="1" hidden="1">#REF!</definedName>
    <definedName name="rgdfgd" localSheetId="3" hidden="1">#REF!</definedName>
    <definedName name="rgdfgd" localSheetId="9" hidden="1">#REF!</definedName>
    <definedName name="rgdfgd" hidden="1">#REF!</definedName>
    <definedName name="RGDPA" localSheetId="6">#REF!</definedName>
    <definedName name="RGDPA" localSheetId="1">#REF!</definedName>
    <definedName name="RGDPA" localSheetId="3">#REF!</definedName>
    <definedName name="RGDPA" localSheetId="9">#REF!</definedName>
    <definedName name="RGDPA">#REF!</definedName>
    <definedName name="RgFdBaseYr">[158]EERProfile!$O$2</definedName>
    <definedName name="RgFdBper">[158]EERProfile!$M$2</definedName>
    <definedName name="RgFdDefBaseYr">[158]EERProfile!$P$2</definedName>
    <definedName name="RgFdEper">[158]EERProfile!$N$2</definedName>
    <definedName name="RgFdGrFoot">[158]EERProfile!$AC$2</definedName>
    <definedName name="RgFdGrSeries">[158]EERProfile!$AA$2:$AA$7</definedName>
    <definedName name="RgFdGrSeriesVal">[158]EERProfile!$AB$2:$AB$7</definedName>
    <definedName name="RgFdGrType">[158]EERProfile!$Z$2</definedName>
    <definedName name="RgFdPartCseries">[158]EERProfile!$K$2</definedName>
    <definedName name="RgFdPartCsource" localSheetId="6">#REF!</definedName>
    <definedName name="RgFdPartCsource" localSheetId="0">#REF!</definedName>
    <definedName name="RgFdPartCsource" localSheetId="1">#REF!</definedName>
    <definedName name="RgFdPartCsource" localSheetId="3">#REF!</definedName>
    <definedName name="RgFdPartCsource" localSheetId="9">#REF!</definedName>
    <definedName name="RgFdPartCsource">#REF!</definedName>
    <definedName name="RgFdPartEseries" localSheetId="6">#REF!</definedName>
    <definedName name="RgFdPartEseries" localSheetId="0">#REF!</definedName>
    <definedName name="RgFdPartEseries" localSheetId="1">#REF!</definedName>
    <definedName name="RgFdPartEseries" localSheetId="3">#REF!</definedName>
    <definedName name="RgFdPartEseries" localSheetId="9">#REF!</definedName>
    <definedName name="RgFdPartEseries">#REF!</definedName>
    <definedName name="RgFdPartEsource" localSheetId="6">#REF!</definedName>
    <definedName name="RgFdPartEsource" localSheetId="0">#REF!</definedName>
    <definedName name="RgFdPartEsource" localSheetId="1">#REF!</definedName>
    <definedName name="RgFdPartEsource" localSheetId="3">#REF!</definedName>
    <definedName name="RgFdPartEsource" localSheetId="9">#REF!</definedName>
    <definedName name="RgFdPartEsource">#REF!</definedName>
    <definedName name="RgFdPartUserFile">[158]EERProfile!$L$2</definedName>
    <definedName name="RgFdReptCSeries" localSheetId="6">#REF!</definedName>
    <definedName name="RgFdReptCSeries" localSheetId="0">#REF!</definedName>
    <definedName name="RgFdReptCSeries" localSheetId="1">#REF!</definedName>
    <definedName name="RgFdReptCSeries" localSheetId="3">#REF!</definedName>
    <definedName name="RgFdReptCSeries" localSheetId="9">#REF!</definedName>
    <definedName name="RgFdReptCSeries">#REF!</definedName>
    <definedName name="RgFdReptCsource" localSheetId="6">#REF!</definedName>
    <definedName name="RgFdReptCsource" localSheetId="0">#REF!</definedName>
    <definedName name="RgFdReptCsource" localSheetId="1">#REF!</definedName>
    <definedName name="RgFdReptCsource" localSheetId="3">#REF!</definedName>
    <definedName name="RgFdReptCsource" localSheetId="9">#REF!</definedName>
    <definedName name="RgFdReptCsource">#REF!</definedName>
    <definedName name="RgFdReptEseries" localSheetId="6">#REF!</definedName>
    <definedName name="RgFdReptEseries" localSheetId="0">#REF!</definedName>
    <definedName name="RgFdReptEseries" localSheetId="1">#REF!</definedName>
    <definedName name="RgFdReptEseries" localSheetId="3">#REF!</definedName>
    <definedName name="RgFdReptEseries" localSheetId="9">#REF!</definedName>
    <definedName name="RgFdReptEseries">#REF!</definedName>
    <definedName name="RgFdReptEsource" localSheetId="6">#REF!</definedName>
    <definedName name="RgFdReptEsource" localSheetId="1">#REF!</definedName>
    <definedName name="RgFdReptEsource">#REF!</definedName>
    <definedName name="RgFdReptUserFile">[158]EERProfile!$G$2</definedName>
    <definedName name="RgFdSAMethod" localSheetId="6">#REF!</definedName>
    <definedName name="RgFdSAMethod" localSheetId="0">#REF!</definedName>
    <definedName name="RgFdSAMethod" localSheetId="1">#REF!</definedName>
    <definedName name="RgFdSAMethod" localSheetId="3">#REF!</definedName>
    <definedName name="RgFdSAMethod" localSheetId="9">#REF!</definedName>
    <definedName name="RgFdSAMethod">#REF!</definedName>
    <definedName name="RgFdTbBper" localSheetId="6">#REF!</definedName>
    <definedName name="RgFdTbBper" localSheetId="0">#REF!</definedName>
    <definedName name="RgFdTbBper" localSheetId="1">#REF!</definedName>
    <definedName name="RgFdTbBper" localSheetId="3">#REF!</definedName>
    <definedName name="RgFdTbBper" localSheetId="9">#REF!</definedName>
    <definedName name="RgFdTbBper">#REF!</definedName>
    <definedName name="RgFdTbCreate" localSheetId="6">#REF!</definedName>
    <definedName name="RgFdTbCreate" localSheetId="0">#REF!</definedName>
    <definedName name="RgFdTbCreate" localSheetId="1">#REF!</definedName>
    <definedName name="RgFdTbCreate" localSheetId="3">#REF!</definedName>
    <definedName name="RgFdTbCreate" localSheetId="9">#REF!</definedName>
    <definedName name="RgFdTbCreate">#REF!</definedName>
    <definedName name="RgFdTbEper" localSheetId="6">#REF!</definedName>
    <definedName name="RgFdTbEper" localSheetId="1">#REF!</definedName>
    <definedName name="RgFdTbEper">#REF!</definedName>
    <definedName name="RGFdTbFoot" localSheetId="6">#REF!</definedName>
    <definedName name="RGFdTbFoot" localSheetId="1">#REF!</definedName>
    <definedName name="RGFdTbFoot">#REF!</definedName>
    <definedName name="RgFdTbFreq" localSheetId="6">#REF!</definedName>
    <definedName name="RgFdTbFreq" localSheetId="1">#REF!</definedName>
    <definedName name="RgFdTbFreq">#REF!</definedName>
    <definedName name="RgFdTbFreqVal" localSheetId="6">#REF!</definedName>
    <definedName name="RgFdTbFreqVal" localSheetId="1">#REF!</definedName>
    <definedName name="RgFdTbFreqVal">#REF!</definedName>
    <definedName name="RgFdTbSendto" localSheetId="6">#REF!</definedName>
    <definedName name="RgFdTbSendto" localSheetId="1">#REF!</definedName>
    <definedName name="RgFdTbSendto">#REF!</definedName>
    <definedName name="RgFdWgtMethod" localSheetId="6">#REF!</definedName>
    <definedName name="RgFdWgtMethod" localSheetId="1">#REF!</definedName>
    <definedName name="RgFdWgtMethod">#REF!</definedName>
    <definedName name="RGSPA" localSheetId="6">#REF!</definedName>
    <definedName name="RGSPA" localSheetId="1">#REF!</definedName>
    <definedName name="RGSPA">#REF!</definedName>
    <definedName name="rgz\dsf">#N/A</definedName>
    <definedName name="ri" localSheetId="6" hidden="1">#REF!</definedName>
    <definedName name="ri" localSheetId="0" hidden="1">#REF!</definedName>
    <definedName name="ri" localSheetId="1" hidden="1">#REF!</definedName>
    <definedName name="ri" localSheetId="3" hidden="1">#REF!</definedName>
    <definedName name="ri" localSheetId="9" hidden="1">#REF!</definedName>
    <definedName name="ri" hidden="1">#REF!</definedName>
    <definedName name="right" localSheetId="6">#REF!</definedName>
    <definedName name="right" localSheetId="0">#REF!</definedName>
    <definedName name="right" localSheetId="1">#REF!</definedName>
    <definedName name="right" localSheetId="3">#REF!</definedName>
    <definedName name="right" localSheetId="9">#REF!</definedName>
    <definedName name="right">#REF!</definedName>
    <definedName name="RIN" localSheetId="6">#REF!</definedName>
    <definedName name="RIN" localSheetId="1">#REF!</definedName>
    <definedName name="RIN" localSheetId="3">#REF!</definedName>
    <definedName name="RIN" localSheetId="9">#REF!</definedName>
    <definedName name="RIN">#REF!</definedName>
    <definedName name="rindex" localSheetId="6">#REF!</definedName>
    <definedName name="rindex" localSheetId="1">#REF!</definedName>
    <definedName name="rindex">#REF!</definedName>
    <definedName name="rinfinpriv" localSheetId="6">#REF!</definedName>
    <definedName name="rinfinpriv" localSheetId="1">#REF!</definedName>
    <definedName name="rinfinpriv">#REF!</definedName>
    <definedName name="RIQFIN" localSheetId="6">#REF!</definedName>
    <definedName name="RIQFIN" localSheetId="1">#REF!</definedName>
    <definedName name="RIQFIN">#REF!</definedName>
    <definedName name="riqueza" localSheetId="6">[23]Programa!#REF!</definedName>
    <definedName name="riqueza" localSheetId="0">[24]Programa!#REF!</definedName>
    <definedName name="riqueza" localSheetId="1">[24]Programa!#REF!</definedName>
    <definedName name="riqueza" localSheetId="11">[23]Programa!#REF!</definedName>
    <definedName name="riqueza">[24]Programa!#REF!</definedName>
    <definedName name="rita" localSheetId="6">[159]Hoja2!$1:$1048576</definedName>
    <definedName name="rita">[159]Hoja2!$1:$1048576</definedName>
    <definedName name="rjyktuk" localSheetId="6">[5]!rjyktuk</definedName>
    <definedName name="rjyktuk" localSheetId="0">[6]!rjyktuk</definedName>
    <definedName name="rjyktuk" localSheetId="1">[6]!rjyktuk</definedName>
    <definedName name="rjyktuk" localSheetId="11">[5]!rjyktuk</definedName>
    <definedName name="rjyktuk">[6]!rjyktuk</definedName>
    <definedName name="rngErrorSort">[120]ErrCheck!$A$4</definedName>
    <definedName name="rngLastSave">[120]Main!$G$19</definedName>
    <definedName name="rngLastSent">[120]Main!$G$18</definedName>
    <definedName name="rngLastUpdate">[120]Links!$D$2</definedName>
    <definedName name="rngNeedsUpdate">[120]Links!$E$2</definedName>
    <definedName name="RNGNM" localSheetId="6">#REF!</definedName>
    <definedName name="RNGNM" localSheetId="0">#REF!</definedName>
    <definedName name="RNGNM" localSheetId="1">#REF!</definedName>
    <definedName name="RNGNM" localSheetId="3">#REF!</definedName>
    <definedName name="RNGNM" localSheetId="9">#REF!</definedName>
    <definedName name="RNGNM">#REF!</definedName>
    <definedName name="rngQuestChecked">[120]ErrCheck!$A$3</definedName>
    <definedName name="ROE">[70]ROE!$C$4</definedName>
    <definedName name="ROS">#N/A</definedName>
    <definedName name="Rows_Table" localSheetId="6">#REF!</definedName>
    <definedName name="Rows_Table" localSheetId="0">#REF!</definedName>
    <definedName name="Rows_Table" localSheetId="1">#REF!</definedName>
    <definedName name="Rows_Table" localSheetId="3">#REF!</definedName>
    <definedName name="Rows_Table" localSheetId="9">#REF!</definedName>
    <definedName name="Rows_Table">#REF!</definedName>
    <definedName name="RP98RE" localSheetId="6">#REF!</definedName>
    <definedName name="RP98RE" localSheetId="1">#REF!</definedName>
    <definedName name="RP98RE" localSheetId="3">#REF!</definedName>
    <definedName name="RP98RE" localSheetId="9">#REF!</definedName>
    <definedName name="RP98RE">#REF!</definedName>
    <definedName name="RPJun02">[106]ROE!$B$136</definedName>
    <definedName name="RPJun02_2" localSheetId="6">[107]ROE!$B$136</definedName>
    <definedName name="RPJun02_2" localSheetId="0">[108]ROE!$B$136</definedName>
    <definedName name="RPJun02_2" localSheetId="1">[108]ROE!$B$136</definedName>
    <definedName name="RPJun02_2" localSheetId="11">[107]ROE!$B$136</definedName>
    <definedName name="RPJun02_2">[108]ROE!$B$136</definedName>
    <definedName name="RR" localSheetId="6">#REF!</definedName>
    <definedName name="RR" localSheetId="0">#REF!</definedName>
    <definedName name="RR" localSheetId="1">#REF!</definedName>
    <definedName name="RR" localSheetId="3">#REF!</definedName>
    <definedName name="RR" localSheetId="9">#REF!</definedName>
    <definedName name="RR">#REF!</definedName>
    <definedName name="rrasrra" localSheetId="6">#REF!</definedName>
    <definedName name="rrasrra" localSheetId="0">#REF!</definedName>
    <definedName name="rrasrra" localSheetId="1">#REF!</definedName>
    <definedName name="rrasrra" localSheetId="3">#REF!</definedName>
    <definedName name="rrasrra" localSheetId="9">#REF!</definedName>
    <definedName name="rrasrra">#REF!</definedName>
    <definedName name="rrr" localSheetId="7" hidden="1">{"Riqfin97",#N/A,FALSE,"Tran";"Riqfinpro",#N/A,FALSE,"Tran"}</definedName>
    <definedName name="rrr" localSheetId="8" hidden="1">{"Riqfin97",#N/A,FALSE,"Tran";"Riqfinpro",#N/A,FALSE,"Tran"}</definedName>
    <definedName name="rrr" localSheetId="6" hidden="1">{"Riqfin97",#N/A,FALSE,"Tran";"Riqfinpro",#N/A,FALSE,"Tran"}</definedName>
    <definedName name="rrr" localSheetId="0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9" hidden="1">{"Riqfin97",#N/A,FALSE,"Tran";"Riqfinpro",#N/A,FALSE,"Tran"}</definedName>
    <definedName name="rrr" localSheetId="11" hidden="1">{"Riqfin97",#N/A,FALSE,"Tran";"Riqfinpro",#N/A,FALSE,"Tran"}</definedName>
    <definedName name="rrr" hidden="1">{"Riqfin97",#N/A,FALSE,"Tran";"Riqfinpro",#N/A,FALSE,"Tran"}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7" hidden="1">{"Tab1",#N/A,FALSE,"P";"Tab2",#N/A,FALSE,"P"}</definedName>
    <definedName name="rrrrrr" localSheetId="8" hidden="1">{"Tab1",#N/A,FALSE,"P";"Tab2",#N/A,FALSE,"P"}</definedName>
    <definedName name="rrrrrr" localSheetId="6" hidden="1">{"Tab1",#N/A,FALSE,"P";"Tab2",#N/A,FALSE,"P"}</definedName>
    <definedName name="rrrrrr" localSheetId="0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9" hidden="1">{"Tab1",#N/A,FALSE,"P";"Tab2",#N/A,FALSE,"P"}</definedName>
    <definedName name="rrrrrr" localSheetId="11" hidden="1">{"Tab1",#N/A,FALSE,"P";"Tab2",#N/A,FALSE,"P"}</definedName>
    <definedName name="rrrrrr" hidden="1">{"Tab1",#N/A,FALSE,"P";"Tab2",#N/A,FALSE,"P"}</definedName>
    <definedName name="rrrrrrr" localSheetId="7" hidden="1">{"Tab1",#N/A,FALSE,"P";"Tab2",#N/A,FALSE,"P"}</definedName>
    <definedName name="rrrrrrr" localSheetId="8" hidden="1">{"Tab1",#N/A,FALSE,"P";"Tab2",#N/A,FALSE,"P"}</definedName>
    <definedName name="rrrrrrr" localSheetId="6" hidden="1">{"Tab1",#N/A,FALSE,"P";"Tab2",#N/A,FALSE,"P"}</definedName>
    <definedName name="rrrrrrr" localSheetId="0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9" hidden="1">{"Tab1",#N/A,FALSE,"P";"Tab2",#N/A,FALSE,"P"}</definedName>
    <definedName name="rrrrrrr" localSheetId="11" hidden="1">{"Tab1",#N/A,FALSE,"P";"Tab2",#N/A,FALSE,"P"}</definedName>
    <definedName name="rrrrrrr" hidden="1">{"Tab1",#N/A,FALSE,"P";"Tab2",#N/A,FALSE,"P"}</definedName>
    <definedName name="rrrrrrrrrrrrr" localSheetId="7" hidden="1">{"Tab1",#N/A,FALSE,"P";"Tab2",#N/A,FALSE,"P"}</definedName>
    <definedName name="rrrrrrrrrrrrr" localSheetId="8" hidden="1">{"Tab1",#N/A,FALSE,"P";"Tab2",#N/A,FALSE,"P"}</definedName>
    <definedName name="rrrrrrrrrrrrr" localSheetId="6" hidden="1">{"Tab1",#N/A,FALSE,"P";"Tab2",#N/A,FALSE,"P"}</definedName>
    <definedName name="rrrrrrrrrrrrr" localSheetId="0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9" hidden="1">{"Tab1",#N/A,FALSE,"P";"Tab2",#N/A,FALSE,"P"}</definedName>
    <definedName name="rrrrrrrrrrrrr" localSheetId="11" hidden="1">{"Tab1",#N/A,FALSE,"P";"Tab2",#N/A,FALSE,"P"}</definedName>
    <definedName name="rrrrrrrrrrrrr" hidden="1">{"Tab1",#N/A,FALSE,"P";"Tab2",#N/A,FALSE,"P"}</definedName>
    <definedName name="RS" localSheetId="6">#REF!</definedName>
    <definedName name="RS" localSheetId="0">#REF!</definedName>
    <definedName name="RS" localSheetId="1">#REF!</definedName>
    <definedName name="RS" localSheetId="3">#REF!</definedName>
    <definedName name="RS" localSheetId="9">#REF!</definedName>
    <definedName name="RS">#REF!</definedName>
    <definedName name="RS1A" localSheetId="6">#REF!</definedName>
    <definedName name="RS1A" localSheetId="0">#REF!</definedName>
    <definedName name="RS1A" localSheetId="1">#REF!</definedName>
    <definedName name="RS1A" localSheetId="3">#REF!</definedName>
    <definedName name="RS1A" localSheetId="9">#REF!</definedName>
    <definedName name="RS1A">#REF!</definedName>
    <definedName name="RSB" localSheetId="6">#REF!</definedName>
    <definedName name="RSB" localSheetId="1">#REF!</definedName>
    <definedName name="RSB" localSheetId="3">#REF!</definedName>
    <definedName name="RSB" localSheetId="9">#REF!</definedName>
    <definedName name="RSB">#REF!</definedName>
    <definedName name="RSB_AHAP_40R" localSheetId="6">#REF!</definedName>
    <definedName name="RSB_AHAP_40R" localSheetId="1">#REF!</definedName>
    <definedName name="RSB_AHAP_40R">#REF!</definedName>
    <definedName name="RSB_Bcos_Des_40R" localSheetId="6">#REF!</definedName>
    <definedName name="RSB_Bcos_Des_40R" localSheetId="1">#REF!</definedName>
    <definedName name="RSB_Bcos_Des_40R">#REF!</definedName>
    <definedName name="RSB_SOCFIN_40R" localSheetId="6">#REF!</definedName>
    <definedName name="RSB_SOCFIN_40R" localSheetId="1">#REF!</definedName>
    <definedName name="RSB_SOCFIN_40R">#REF!</definedName>
    <definedName name="rstd" localSheetId="6">#REF!</definedName>
    <definedName name="rstd" localSheetId="1">#REF!</definedName>
    <definedName name="rstd">#REF!</definedName>
    <definedName name="rt" localSheetId="7" hidden="1">{"Minpmon",#N/A,FALSE,"Monthinput"}</definedName>
    <definedName name="rt" localSheetId="8" hidden="1">{"Minpmon",#N/A,FALSE,"Monthinput"}</definedName>
    <definedName name="rt" localSheetId="6" hidden="1">{"Minpmon",#N/A,FALSE,"Monthinput"}</definedName>
    <definedName name="rt" localSheetId="0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9" hidden="1">{"Minpmon",#N/A,FALSE,"Monthinput"}</definedName>
    <definedName name="rt" localSheetId="11" hidden="1">{"Minpmon",#N/A,FALSE,"Monthinput"}</definedName>
    <definedName name="rt" hidden="1">{"Minpmon",#N/A,FALSE,"Monthinput"}</definedName>
    <definedName name="rte" localSheetId="7" hidden="1">{"Riqfin97",#N/A,FALSE,"Tran";"Riqfinpro",#N/A,FALSE,"Tran"}</definedName>
    <definedName name="rte" localSheetId="8" hidden="1">{"Riqfin97",#N/A,FALSE,"Tran";"Riqfinpro",#N/A,FALSE,"Tran"}</definedName>
    <definedName name="rte" localSheetId="6" hidden="1">{"Riqfin97",#N/A,FALSE,"Tran";"Riqfinpro",#N/A,FALSE,"Tran"}</definedName>
    <definedName name="rte" localSheetId="0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9" hidden="1">{"Riqfin97",#N/A,FALSE,"Tran";"Riqfinpro",#N/A,FALSE,"Tran"}</definedName>
    <definedName name="rte" localSheetId="11" hidden="1">{"Riqfin97",#N/A,FALSE,"Tran";"Riqfinpro",#N/A,FALSE,"Tran"}</definedName>
    <definedName name="rte" hidden="1">{"Riqfin97",#N/A,FALSE,"Tran";"Riqfinpro",#N/A,FALSE,"Tran"}</definedName>
    <definedName name="rtre" localSheetId="7" hidden="1">{"Main Economic Indicators",#N/A,FALSE,"C"}</definedName>
    <definedName name="rtre" localSheetId="8" hidden="1">{"Main Economic Indicators",#N/A,FALSE,"C"}</definedName>
    <definedName name="rtre" localSheetId="6" hidden="1">{"Main Economic Indicators",#N/A,FALSE,"C"}</definedName>
    <definedName name="rtre" localSheetId="0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9" hidden="1">{"Main Economic Indicators",#N/A,FALSE,"C"}</definedName>
    <definedName name="rtre" localSheetId="11" hidden="1">{"Main Economic Indicators",#N/A,FALSE,"C"}</definedName>
    <definedName name="rtre" hidden="1">{"Main Economic Indicators",#N/A,FALSE,"C"}</definedName>
    <definedName name="rtre1" localSheetId="7" hidden="1">{"Main Economic Indicators",#N/A,FALSE,"C"}</definedName>
    <definedName name="rtre1" localSheetId="8" hidden="1">{"Main Economic Indicators",#N/A,FALSE,"C"}</definedName>
    <definedName name="rtre1" localSheetId="6" hidden="1">{"Main Economic Indicators",#N/A,FALSE,"C"}</definedName>
    <definedName name="rtre1" localSheetId="0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9" hidden="1">{"Main Economic Indicators",#N/A,FALSE,"C"}</definedName>
    <definedName name="rtre1" localSheetId="11" hidden="1">{"Main Economic Indicators",#N/A,FALSE,"C"}</definedName>
    <definedName name="rtre1" hidden="1">{"Main Economic Indicators",#N/A,FALSE,"C"}</definedName>
    <definedName name="rty" localSheetId="7" hidden="1">{"Riqfin97",#N/A,FALSE,"Tran";"Riqfinpro",#N/A,FALSE,"Tran"}</definedName>
    <definedName name="rty" localSheetId="8" hidden="1">{"Riqfin97",#N/A,FALSE,"Tran";"Riqfinpro",#N/A,FALSE,"Tran"}</definedName>
    <definedName name="rty" localSheetId="6" hidden="1">{"Riqfin97",#N/A,FALSE,"Tran";"Riqfinpro",#N/A,FALSE,"Tran"}</definedName>
    <definedName name="rty" localSheetId="0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9" hidden="1">{"Riqfin97",#N/A,FALSE,"Tran";"Riqfinpro",#N/A,FALSE,"Tran"}</definedName>
    <definedName name="rty" localSheetId="11" hidden="1">{"Riqfin97",#N/A,FALSE,"Tran";"Riqfinpro",#N/A,FALSE,"Tran"}</definedName>
    <definedName name="rty" hidden="1">{"Riqfin97",#N/A,FALSE,"Tran";"Riqfinpro",#N/A,FALSE,"Tran"}</definedName>
    <definedName name="RUIZ" localSheetId="6">#REF!</definedName>
    <definedName name="RUIZ" localSheetId="0">#REF!</definedName>
    <definedName name="RUIZ" localSheetId="1">#REF!</definedName>
    <definedName name="RUIZ" localSheetId="3">#REF!</definedName>
    <definedName name="RUIZ" localSheetId="9">#REF!</definedName>
    <definedName name="RUIZ">#REF!</definedName>
    <definedName name="Rwvu.PLA2." localSheetId="6" hidden="1">'[55]COP FED'!#REF!</definedName>
    <definedName name="Rwvu.PLA2." localSheetId="0" hidden="1">#REF!</definedName>
    <definedName name="Rwvu.PLA2." localSheetId="1" hidden="1">#REF!</definedName>
    <definedName name="Rwvu.PLA2." localSheetId="3" hidden="1">'[55]COP FED'!#REF!</definedName>
    <definedName name="Rwvu.PLA2." localSheetId="9" hidden="1">'[55]COP FED'!#REF!</definedName>
    <definedName name="Rwvu.PLA2." hidden="1">'[55]COP FED'!#REF!</definedName>
    <definedName name="rx" localSheetId="6" hidden="1">#REF!</definedName>
    <definedName name="rx" localSheetId="0" hidden="1">#REF!</definedName>
    <definedName name="rx" localSheetId="1" hidden="1">#REF!</definedName>
    <definedName name="rx" localSheetId="3" hidden="1">#REF!</definedName>
    <definedName name="rx" localSheetId="9" hidden="1">#REF!</definedName>
    <definedName name="rx" hidden="1">#REF!</definedName>
    <definedName name="rXDR">[56]CIRRs!$C$109</definedName>
    <definedName name="s" localSheetId="7" hidden="1">{"Tab1",#N/A,FALSE,"P";"Tab2",#N/A,FALSE,"P"}</definedName>
    <definedName name="s" localSheetId="8" hidden="1">{"Tab1",#N/A,FALSE,"P";"Tab2",#N/A,FALSE,"P"}</definedName>
    <definedName name="s" localSheetId="6" hidden="1">{"Tab1",#N/A,FALSE,"P";"Tab2",#N/A,FALSE,"P"}</definedName>
    <definedName name="s" localSheetId="0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9" hidden="1">{"Tab1",#N/A,FALSE,"P";"Tab2",#N/A,FALSE,"P"}</definedName>
    <definedName name="s" localSheetId="11" hidden="1">{"Tab1",#N/A,FALSE,"P";"Tab2",#N/A,FALSE,"P"}</definedName>
    <definedName name="s" hidden="1">{"Tab1",#N/A,FALSE,"P";"Tab2",#N/A,FALSE,"P"}</definedName>
    <definedName name="S_" localSheetId="6">#REF!</definedName>
    <definedName name="S_" localSheetId="0">#REF!</definedName>
    <definedName name="S_" localSheetId="1">#REF!</definedName>
    <definedName name="S_" localSheetId="3">#REF!</definedName>
    <definedName name="S_" localSheetId="9">#REF!</definedName>
    <definedName name="S_">#REF!</definedName>
    <definedName name="S_1A" localSheetId="6">#REF!</definedName>
    <definedName name="S_1A" localSheetId="0">#REF!</definedName>
    <definedName name="S_1A" localSheetId="1">#REF!</definedName>
    <definedName name="S_1A" localSheetId="3">#REF!</definedName>
    <definedName name="S_1A" localSheetId="9">#REF!</definedName>
    <definedName name="S_1A">#REF!</definedName>
    <definedName name="SA_Tab" localSheetId="6">#REF!</definedName>
    <definedName name="SA_Tab" localSheetId="1">#REF!</definedName>
    <definedName name="SA_Tab" localSheetId="3">#REF!</definedName>
    <definedName name="SA_Tab" localSheetId="9">#REF!</definedName>
    <definedName name="SA_Tab">#REF!</definedName>
    <definedName name="sad" localSheetId="7" hidden="1">{"Riqfin97",#N/A,FALSE,"Tran";"Riqfinpro",#N/A,FALSE,"Tran"}</definedName>
    <definedName name="sad" localSheetId="8" hidden="1">{"Riqfin97",#N/A,FALSE,"Tran";"Riqfinpro",#N/A,FALSE,"Tran"}</definedName>
    <definedName name="sad" localSheetId="6" hidden="1">{"Riqfin97",#N/A,FALSE,"Tran";"Riqfinpro",#N/A,FALSE,"Tran"}</definedName>
    <definedName name="sad" localSheetId="0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9" hidden="1">{"Riqfin97",#N/A,FALSE,"Tran";"Riqfinpro",#N/A,FALSE,"Tran"}</definedName>
    <definedName name="sad" localSheetId="11" hidden="1">{"Riqfin97",#N/A,FALSE,"Tran";"Riqfinpro",#N/A,FALSE,"Tran"}</definedName>
    <definedName name="sad" hidden="1">{"Riqfin97",#N/A,FALSE,"Tran";"Riqfinpro",#N/A,FALSE,"Tran"}</definedName>
    <definedName name="Salida_Recimp98" localSheetId="6">#REF!</definedName>
    <definedName name="Salida_Recimp98" localSheetId="0">#REF!</definedName>
    <definedName name="Salida_Recimp98" localSheetId="1">#REF!</definedName>
    <definedName name="Salida_Recimp98" localSheetId="3">#REF!</definedName>
    <definedName name="Salida_Recimp98" localSheetId="9">#REF!</definedName>
    <definedName name="Salida_Recimp98">#REF!</definedName>
    <definedName name="Salida_Recimp99" localSheetId="6">#REF!</definedName>
    <definedName name="Salida_Recimp99" localSheetId="1">#REF!</definedName>
    <definedName name="Salida_Recimp99" localSheetId="3">#REF!</definedName>
    <definedName name="Salida_Recimp99" localSheetId="9">#REF!</definedName>
    <definedName name="Salida_Recimp99">#REF!</definedName>
    <definedName name="SALO" localSheetId="6">#REF!</definedName>
    <definedName name="SALO" localSheetId="1">#REF!</definedName>
    <definedName name="SALO" localSheetId="3">#REF!</definedName>
    <definedName name="SALO" localSheetId="9">#REF!</definedName>
    <definedName name="SALO">#REF!</definedName>
    <definedName name="SAR" localSheetId="6">#REF!</definedName>
    <definedName name="SAR" localSheetId="0">#REF!</definedName>
    <definedName name="SAR" localSheetId="1">#REF!</definedName>
    <definedName name="SAR">#REF!</definedName>
    <definedName name="sbn" localSheetId="6">#REF!</definedName>
    <definedName name="sbn" localSheetId="1">#REF!</definedName>
    <definedName name="sbn">#REF!</definedName>
    <definedName name="Scale" localSheetId="6">#REF!</definedName>
    <definedName name="Scale" localSheetId="0">#REF!</definedName>
    <definedName name="Scale" localSheetId="1">#REF!</definedName>
    <definedName name="Scale">#REF!</definedName>
    <definedName name="ScaleLabel" localSheetId="6">#REF!</definedName>
    <definedName name="ScaleLabel" localSheetId="0">#REF!</definedName>
    <definedName name="ScaleLabel" localSheetId="1">#REF!</definedName>
    <definedName name="ScaleLabel">#REF!</definedName>
    <definedName name="ScaleMultiplier" localSheetId="6">#REF!</definedName>
    <definedName name="ScaleMultiplier" localSheetId="0">#REF!</definedName>
    <definedName name="ScaleMultiplier" localSheetId="1">#REF!</definedName>
    <definedName name="ScaleMultiplier">#REF!</definedName>
    <definedName name="ScaleType" localSheetId="6">#REF!</definedName>
    <definedName name="ScaleType" localSheetId="0">#REF!</definedName>
    <definedName name="ScaleType" localSheetId="1">#REF!</definedName>
    <definedName name="ScaleType">#REF!</definedName>
    <definedName name="SCEN2" localSheetId="6">'[160]BOP Summary'!$AU$1</definedName>
    <definedName name="SCEN2" localSheetId="0">'[161]BOP Summary'!$AU$1</definedName>
    <definedName name="SCEN2" localSheetId="1">'[161]BOP Summary'!$AU$1</definedName>
    <definedName name="SCEN2" localSheetId="11">'[160]BOP Summary'!$AU$1</definedName>
    <definedName name="SCEN2">'[161]BOP Summary'!$AU$1</definedName>
    <definedName name="SCHILL" localSheetId="6">#REF!</definedName>
    <definedName name="SCHILL" localSheetId="0">#REF!</definedName>
    <definedName name="SCHILL" localSheetId="1">#REF!</definedName>
    <definedName name="SCHILL" localSheetId="3">#REF!</definedName>
    <definedName name="SCHILL" localSheetId="9">#REF!</definedName>
    <definedName name="SCHILL">#REF!</definedName>
    <definedName name="SCHILL1" localSheetId="6">#REF!</definedName>
    <definedName name="SCHILL1" localSheetId="0">#REF!</definedName>
    <definedName name="SCHILL1" localSheetId="1">#REF!</definedName>
    <definedName name="SCHILL1" localSheetId="3">#REF!</definedName>
    <definedName name="SCHILL1" localSheetId="9">#REF!</definedName>
    <definedName name="SCHILL1">#REF!</definedName>
    <definedName name="SCOTT1" localSheetId="6">#REF!</definedName>
    <definedName name="SCOTT1" localSheetId="0">#REF!</definedName>
    <definedName name="SCOTT1" localSheetId="1">#REF!</definedName>
    <definedName name="SCOTT1" localSheetId="3">#REF!</definedName>
    <definedName name="SCOTT1" localSheetId="9">#REF!</definedName>
    <definedName name="SCOTT1">#REF!</definedName>
    <definedName name="sd" localSheetId="6">#REF!</definedName>
    <definedName name="sd" localSheetId="0">#REF!</definedName>
    <definedName name="sd" localSheetId="1">#REF!</definedName>
    <definedName name="sd">#REF!</definedName>
    <definedName name="sdfsdfsdfsd" localSheetId="7" hidden="1">{"Riqfin97",#N/A,FALSE,"Tran";"Riqfinpro",#N/A,FALSE,"Tran"}</definedName>
    <definedName name="sdfsdfsdfsd" localSheetId="8" hidden="1">{"Riqfin97",#N/A,FALSE,"Tran";"Riqfinpro",#N/A,FALSE,"Tran"}</definedName>
    <definedName name="sdfsdfsdfsd" localSheetId="6" hidden="1">{"Riqfin97",#N/A,FALSE,"Tran";"Riqfinpro",#N/A,FALSE,"Tran"}</definedName>
    <definedName name="sdfsdfsdfsd" localSheetId="0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9" hidden="1">{"Riqfin97",#N/A,FALSE,"Tran";"Riqfinpro",#N/A,FALSE,"Tran"}</definedName>
    <definedName name="sdfsdfsdfsd" localSheetId="11" hidden="1">{"Riqfin97",#N/A,FALSE,"Tran";"Riqfinpro",#N/A,FALSE,"Tran"}</definedName>
    <definedName name="sdfsdfsdfsd" hidden="1">{"Riqfin97",#N/A,FALSE,"Tran";"Riqfinpro",#N/A,FALSE,"Tran"}</definedName>
    <definedName name="sdr" localSheetId="7" hidden="1">{"Riqfin97",#N/A,FALSE,"Tran";"Riqfinpro",#N/A,FALSE,"Tran"}</definedName>
    <definedName name="sdr" localSheetId="8" hidden="1">{"Riqfin97",#N/A,FALSE,"Tran";"Riqfinpro",#N/A,FALSE,"Tran"}</definedName>
    <definedName name="sdr" localSheetId="6" hidden="1">{"Riqfin97",#N/A,FALSE,"Tran";"Riqfinpro",#N/A,FALSE,"Tran"}</definedName>
    <definedName name="sdr" localSheetId="0" hidden="1">{"Riqfin97",#N/A,FALSE,"Tran";"Riqfinpro",#N/A,FALSE,"Tran"}</definedName>
    <definedName name="sdr" localSheetId="1" hidden="1">{"Riqfin97",#N/A,FALSE,"Tran";"Riqfinpro",#N/A,FALSE,"Tran"}</definedName>
    <definedName name="sdr" localSheetId="3" hidden="1">{"Riqfin97",#N/A,FALSE,"Tran";"Riqfinpro",#N/A,FALSE,"Tran"}</definedName>
    <definedName name="sdr" localSheetId="9" hidden="1">{"Riqfin97",#N/A,FALSE,"Tran";"Riqfinpro",#N/A,FALSE,"Tran"}</definedName>
    <definedName name="sdr" localSheetId="11" hidden="1">{"Riqfin97",#N/A,FALSE,"Tran";"Riqfinpro",#N/A,FALSE,"Tran"}</definedName>
    <definedName name="sdr" hidden="1">{"Riqfin97",#N/A,FALSE,"Tran";"Riqfinpro",#N/A,FALSE,"Tran"}</definedName>
    <definedName name="sds_gdp_exp_lari" localSheetId="6">#REF!</definedName>
    <definedName name="sds_gdp_exp_lari" localSheetId="0">#REF!</definedName>
    <definedName name="sds_gdp_exp_lari" localSheetId="1">#REF!</definedName>
    <definedName name="sds_gdp_exp_lari" localSheetId="3">#REF!</definedName>
    <definedName name="sds_gdp_exp_lari" localSheetId="9">#REF!</definedName>
    <definedName name="sds_gdp_exp_lari">#REF!</definedName>
    <definedName name="sds_gdp_origin" localSheetId="6">#REF!</definedName>
    <definedName name="sds_gdp_origin" localSheetId="0">#REF!</definedName>
    <definedName name="sds_gdp_origin" localSheetId="1">#REF!</definedName>
    <definedName name="sds_gdp_origin" localSheetId="3">#REF!</definedName>
    <definedName name="sds_gdp_origin" localSheetId="9">#REF!</definedName>
    <definedName name="sds_gdp_origin">#REF!</definedName>
    <definedName name="sds_gpd_exp_gdp" localSheetId="6">#REF!</definedName>
    <definedName name="sds_gpd_exp_gdp" localSheetId="0">#REF!</definedName>
    <definedName name="sds_gpd_exp_gdp" localSheetId="1">#REF!</definedName>
    <definedName name="sds_gpd_exp_gdp" localSheetId="3">#REF!</definedName>
    <definedName name="sds_gpd_exp_gdp" localSheetId="9">#REF!</definedName>
    <definedName name="sds_gpd_exp_gdp">#REF!</definedName>
    <definedName name="sdsd" localSheetId="6" hidden="1">'[103]Fax a enviar'!#REF!</definedName>
    <definedName name="sdsd" localSheetId="0" hidden="1">#REF!</definedName>
    <definedName name="sdsd" localSheetId="1" hidden="1">#REF!</definedName>
    <definedName name="sdsd" localSheetId="3" hidden="1">'[103]Fax a enviar'!#REF!</definedName>
    <definedName name="sdsd" localSheetId="9" hidden="1">'[103]Fax a enviar'!#REF!</definedName>
    <definedName name="sdsd" hidden="1">'[103]Fax a enviar'!#REF!</definedName>
    <definedName name="sdsds" localSheetId="6" hidden="1">#REF!</definedName>
    <definedName name="sdsds" localSheetId="0" hidden="1">#REF!</definedName>
    <definedName name="sdsds" localSheetId="1" hidden="1">#REF!</definedName>
    <definedName name="sdsds" localSheetId="3" hidden="1">#REF!</definedName>
    <definedName name="sdsds" localSheetId="9" hidden="1">#REF!</definedName>
    <definedName name="sdsds" hidden="1">#REF!</definedName>
    <definedName name="SECIND" localSheetId="6">#REF!</definedName>
    <definedName name="SECIND" localSheetId="1">#REF!</definedName>
    <definedName name="SECIND" localSheetId="3">#REF!</definedName>
    <definedName name="SECIND" localSheetId="9">#REF!</definedName>
    <definedName name="SECIND">#REF!</definedName>
    <definedName name="SECTORES" localSheetId="6">[146]SPNF!#REF!</definedName>
    <definedName name="SECTORES" localSheetId="0">[147]SPNF!#REF!</definedName>
    <definedName name="SECTORES" localSheetId="1">[147]SPNF!#REF!</definedName>
    <definedName name="SECTORES" localSheetId="3">[146]SPNF!#REF!</definedName>
    <definedName name="SECTORES" localSheetId="9">[146]SPNF!#REF!</definedName>
    <definedName name="SECTORES" localSheetId="11">[146]SPNF!#REF!</definedName>
    <definedName name="SECTORES">[147]SPNF!#REF!</definedName>
    <definedName name="seguimiento" localSheetId="6">#REF!</definedName>
    <definedName name="seguimiento" localSheetId="0">#REF!</definedName>
    <definedName name="seguimiento" localSheetId="1">#REF!</definedName>
    <definedName name="seguimiento" localSheetId="3">#REF!</definedName>
    <definedName name="seguimiento" localSheetId="9">#REF!</definedName>
    <definedName name="seguimiento">#REF!</definedName>
    <definedName name="SEGURIDAD_SOCIAL___BS._PERS._NO_INCORP._AL_PROCESO_ECONOMICO__LEY_N__23966__ART._30">[4]C!$B$22:$N$22</definedName>
    <definedName name="SEGURIDAD_SOCIAL___IVA__LEY_N__23966_ART._5_PTO._2">[4]C!$B$21:$N$21</definedName>
    <definedName name="sei" localSheetId="6">#REF!</definedName>
    <definedName name="sei" localSheetId="0">#REF!</definedName>
    <definedName name="sei" localSheetId="1">#REF!</definedName>
    <definedName name="sei" localSheetId="3">#REF!</definedName>
    <definedName name="sei" localSheetId="9">#REF!</definedName>
    <definedName name="sei">#REF!</definedName>
    <definedName name="SEK" localSheetId="6">#REF!</definedName>
    <definedName name="SEK" localSheetId="0">#REF!</definedName>
    <definedName name="SEK" localSheetId="1">#REF!</definedName>
    <definedName name="SEK" localSheetId="3">#REF!</definedName>
    <definedName name="SEK" localSheetId="9">#REF!</definedName>
    <definedName name="SEK">#REF!</definedName>
    <definedName name="Selected_Economic_and_Financial_Indicators" localSheetId="6">#REF!</definedName>
    <definedName name="Selected_Economic_and_Financial_Indicators" localSheetId="1">#REF!</definedName>
    <definedName name="Selected_Economic_and_Financial_Indicators" localSheetId="3">#REF!</definedName>
    <definedName name="Selected_Economic_and_Financial_Indicators" localSheetId="9">#REF!</definedName>
    <definedName name="Selected_Economic_and_Financial_Indicators">#REF!</definedName>
    <definedName name="SelNE" localSheetId="6">#REF!</definedName>
    <definedName name="SelNE" localSheetId="1">#REF!</definedName>
    <definedName name="SelNE">#REF!</definedName>
    <definedName name="SelNEperc" localSheetId="6">#REF!</definedName>
    <definedName name="SelNEperc" localSheetId="1">#REF!</definedName>
    <definedName name="SelNEperc">#REF!</definedName>
    <definedName name="SEMANAL" localSheetId="6">#REF!</definedName>
    <definedName name="SEMANAL" localSheetId="1">#REF!</definedName>
    <definedName name="SEMANAL">#REF!</definedName>
    <definedName name="sencount" hidden="1">2</definedName>
    <definedName name="SEP._89" localSheetId="6">#REF!</definedName>
    <definedName name="SEP._89" localSheetId="0">#REF!</definedName>
    <definedName name="SEP._89" localSheetId="1">#REF!</definedName>
    <definedName name="SEP._89" localSheetId="3">#REF!</definedName>
    <definedName name="SEP._89" localSheetId="9">#REF!</definedName>
    <definedName name="SEP._89">#REF!</definedName>
    <definedName name="ser" localSheetId="7" hidden="1">{"Riqfin97",#N/A,FALSE,"Tran";"Riqfinpro",#N/A,FALSE,"Tran"}</definedName>
    <definedName name="ser" localSheetId="8" hidden="1">{"Riqfin97",#N/A,FALSE,"Tran";"Riqfinpro",#N/A,FALSE,"Tran"}</definedName>
    <definedName name="ser" localSheetId="6" hidden="1">{"Riqfin97",#N/A,FALSE,"Tran";"Riqfinpro",#N/A,FALSE,"Tran"}</definedName>
    <definedName name="ser" localSheetId="0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9" hidden="1">{"Riqfin97",#N/A,FALSE,"Tran";"Riqfinpro",#N/A,FALSE,"Tran"}</definedName>
    <definedName name="ser" localSheetId="11" hidden="1">{"Riqfin97",#N/A,FALSE,"Tran";"Riqfinpro",#N/A,FALSE,"Tran"}</definedName>
    <definedName name="ser" hidden="1">{"Riqfin97",#N/A,FALSE,"Tran";"Riqfinpro",#N/A,FALSE,"Tran"}</definedName>
    <definedName name="SHEET_A._Contents_and_file_description" localSheetId="6">#REF!</definedName>
    <definedName name="SHEET_A._Contents_and_file_description" localSheetId="0">#REF!</definedName>
    <definedName name="SHEET_A._Contents_and_file_description" localSheetId="1">#REF!</definedName>
    <definedName name="SHEET_A._Contents_and_file_description" localSheetId="3">#REF!</definedName>
    <definedName name="SHEET_A._Contents_and_file_description" localSheetId="9">#REF!</definedName>
    <definedName name="SHEET_A._Contents_and_file_description">#REF!</definedName>
    <definedName name="SHEET_B._DATA_FROM_TO_OTHER_FILES" localSheetId="6">#REF!</definedName>
    <definedName name="SHEET_B._DATA_FROM_TO_OTHER_FILES" localSheetId="1">#REF!</definedName>
    <definedName name="SHEET_B._DATA_FROM_TO_OTHER_FILES" localSheetId="3">#REF!</definedName>
    <definedName name="SHEET_B._DATA_FROM_TO_OTHER_FILES" localSheetId="9">#REF!</definedName>
    <definedName name="SHEET_B._DATA_FROM_TO_OTHER_FILES">#REF!</definedName>
    <definedName name="SHEET_C._RAW_DATA1" localSheetId="6">#REF!</definedName>
    <definedName name="SHEET_C._RAW_DATA1" localSheetId="1">#REF!</definedName>
    <definedName name="SHEET_C._RAW_DATA1" localSheetId="3">#REF!</definedName>
    <definedName name="SHEET_C._RAW_DATA1" localSheetId="9">#REF!</definedName>
    <definedName name="SHEET_C._RAW_DATA1">#REF!</definedName>
    <definedName name="SHEET_C._RAW_DATA2" localSheetId="6">#REF!</definedName>
    <definedName name="SHEET_C._RAW_DATA2" localSheetId="1">#REF!</definedName>
    <definedName name="SHEET_C._RAW_DATA2">#REF!</definedName>
    <definedName name="SHEET_D._DATA_TRANSFORMATIONS" localSheetId="6">#REF!</definedName>
    <definedName name="SHEET_D._DATA_TRANSFORMATIONS" localSheetId="1">#REF!</definedName>
    <definedName name="SHEET_D._DATA_TRANSFORMATIONS">#REF!</definedName>
    <definedName name="SHEET_E._FINAL_TABLES" localSheetId="6">#REF!</definedName>
    <definedName name="SHEET_E._FINAL_TABLES" localSheetId="1">#REF!</definedName>
    <definedName name="SHEET_E._FINAL_TABLES">#REF!</definedName>
    <definedName name="Sheet1_Chart_2_ChartType" hidden="1">64</definedName>
    <definedName name="SID" localSheetId="6">#REF!</definedName>
    <definedName name="SID" localSheetId="0">#REF!</definedName>
    <definedName name="SID" localSheetId="1">#REF!</definedName>
    <definedName name="SID" localSheetId="3">#REF!</definedName>
    <definedName name="SID" localSheetId="9">#REF!</definedName>
    <definedName name="SID">#REF!</definedName>
    <definedName name="SIDXGOB">'[95]SFISCAL-MOD'!$A$146:$IV$146</definedName>
    <definedName name="SING" localSheetId="6">#REF!</definedName>
    <definedName name="SING" localSheetId="0">#REF!</definedName>
    <definedName name="SING" localSheetId="1">#REF!</definedName>
    <definedName name="SING" localSheetId="3">#REF!</definedName>
    <definedName name="SING" localSheetId="9">#REF!</definedName>
    <definedName name="SING">#REF!</definedName>
    <definedName name="SING1" localSheetId="6">#REF!</definedName>
    <definedName name="SING1" localSheetId="0">#REF!</definedName>
    <definedName name="SING1" localSheetId="1">#REF!</definedName>
    <definedName name="SING1" localSheetId="3">#REF!</definedName>
    <definedName name="SING1" localSheetId="9">#REF!</definedName>
    <definedName name="SING1">#REF!</definedName>
    <definedName name="SISBANCARIO" localSheetId="6">#REF!</definedName>
    <definedName name="SISBANCARIO" localSheetId="1">#REF!</definedName>
    <definedName name="SISBANCARIO" localSheetId="3">#REF!</definedName>
    <definedName name="SISBANCARIO" localSheetId="9">#REF!</definedName>
    <definedName name="SISBANCARIO">#REF!</definedName>
    <definedName name="sisfin1" localSheetId="6">#REF!</definedName>
    <definedName name="sisfin1" localSheetId="1">#REF!</definedName>
    <definedName name="sisfin1">#REF!</definedName>
    <definedName name="sisfin2" localSheetId="6">#REF!</definedName>
    <definedName name="sisfin2" localSheetId="1">#REF!</definedName>
    <definedName name="sisfin2">#REF!</definedName>
    <definedName name="SISTEMA_BANCARIO_NACIONAL" localSheetId="6">#REF!</definedName>
    <definedName name="SISTEMA_BANCARIO_NACIONAL" localSheetId="1">#REF!</definedName>
    <definedName name="SISTEMA_BANCARIO_NACIONAL">#REF!</definedName>
    <definedName name="sksksksk" localSheetId="6">#REF!</definedName>
    <definedName name="sksksksk" localSheetId="1">#REF!</definedName>
    <definedName name="sksksksk">#REF!</definedName>
    <definedName name="snp" localSheetId="6">'[140]Credit ratings on 1st issues'!#REF!</definedName>
    <definedName name="snp">'[140]Credit ratings on 1st issues'!#REF!</definedName>
    <definedName name="SOL">[70]SOLVENCIA!$D$5</definedName>
    <definedName name="Solvencia">'[54]Ranking Bancario'!$B$4:$F$54</definedName>
    <definedName name="SortRange" localSheetId="6">#REF!</definedName>
    <definedName name="SortRange" localSheetId="0">#REF!</definedName>
    <definedName name="SortRange" localSheetId="1">#REF!</definedName>
    <definedName name="SortRange" localSheetId="3">#REF!</definedName>
    <definedName name="SortRange" localSheetId="9">#REF!</definedName>
    <definedName name="SortRange">#REF!</definedName>
    <definedName name="SP" localSheetId="6">#REF!</definedName>
    <definedName name="SP" localSheetId="1">#REF!</definedName>
    <definedName name="SP" localSheetId="3">#REF!</definedName>
    <definedName name="SP" localSheetId="9">#REF!</definedName>
    <definedName name="SP">#REF!</definedName>
    <definedName name="Spain_wt">'[75]OECD wgt'!$B$31</definedName>
    <definedName name="SPG" localSheetId="6">#REF!</definedName>
    <definedName name="SPG" localSheetId="0">#REF!</definedName>
    <definedName name="SPG" localSheetId="1">#REF!</definedName>
    <definedName name="SPG" localSheetId="3">#REF!</definedName>
    <definedName name="SPG" localSheetId="9">#REF!</definedName>
    <definedName name="SPG">#REF!</definedName>
    <definedName name="SPN">#N/A</definedName>
    <definedName name="spnf" localSheetId="7">'[145]SPNF Acuerdo Incl. Int.'!spnf</definedName>
    <definedName name="spnf" localSheetId="0">#REF!</definedName>
    <definedName name="spnf" localSheetId="1">#REF!</definedName>
    <definedName name="spnf">'[145]SPNF Acuerdo Incl. Int.'!spnf</definedName>
    <definedName name="Spread_Between_Highest_and_Lowest_Rates">'[76]Inter-Bank'!$N$5</definedName>
    <definedName name="SPSS" localSheetId="6">#REF!</definedName>
    <definedName name="SPSS" localSheetId="0">#REF!</definedName>
    <definedName name="SPSS" localSheetId="1">#REF!</definedName>
    <definedName name="SPSS" localSheetId="3">#REF!</definedName>
    <definedName name="SPSS" localSheetId="9">#REF!</definedName>
    <definedName name="SPSS">#REF!</definedName>
    <definedName name="SRTable" localSheetId="6">#REF!</definedName>
    <definedName name="SRTable" localSheetId="0">#REF!</definedName>
    <definedName name="SRTable" localSheetId="1">#REF!</definedName>
    <definedName name="SRTable" localSheetId="3">#REF!</definedName>
    <definedName name="SRTable" localSheetId="9">#REF!</definedName>
    <definedName name="SRTable">#REF!</definedName>
    <definedName name="srtable1" localSheetId="6">#REF!</definedName>
    <definedName name="srtable1" localSheetId="0">#REF!</definedName>
    <definedName name="srtable1" localSheetId="1">#REF!</definedName>
    <definedName name="srtable1" localSheetId="3">#REF!</definedName>
    <definedName name="srtable1" localSheetId="9">#REF!</definedName>
    <definedName name="srtable1">#REF!</definedName>
    <definedName name="srtbl" localSheetId="6">#REF!</definedName>
    <definedName name="srtbl" localSheetId="1">#REF!</definedName>
    <definedName name="srtbl">#REF!</definedName>
    <definedName name="SS">[162]IMATA!$B$45:$B$108</definedName>
    <definedName name="SSperc" localSheetId="6">#REF!</definedName>
    <definedName name="SSperc" localSheetId="0">#REF!</definedName>
    <definedName name="SSperc" localSheetId="1">#REF!</definedName>
    <definedName name="SSperc" localSheetId="3">#REF!</definedName>
    <definedName name="SSperc" localSheetId="9">#REF!</definedName>
    <definedName name="SSperc">#REF!</definedName>
    <definedName name="sss" localSheetId="7" hidden="1">{"Minpmon",#N/A,FALSE,"Monthinput"}</definedName>
    <definedName name="sss" localSheetId="8" hidden="1">{"Minpmon",#N/A,FALSE,"Monthinput"}</definedName>
    <definedName name="sss" localSheetId="6" hidden="1">{"Minpmon",#N/A,FALSE,"Monthinput"}</definedName>
    <definedName name="sss" localSheetId="0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9" hidden="1">{"Minpmon",#N/A,FALSE,"Monthinput"}</definedName>
    <definedName name="sss" localSheetId="11" hidden="1">{"Minpmon",#N/A,FALSE,"Monthinput"}</definedName>
    <definedName name="sss" hidden="1">{"Minpmon",#N/A,FALSE,"Monthinput"}</definedName>
    <definedName name="ssss" localSheetId="7" hidden="1">{"Riqfin97",#N/A,FALSE,"Tran";"Riqfinpro",#N/A,FALSE,"Tran"}</definedName>
    <definedName name="ssss" localSheetId="8" hidden="1">{"Riqfin97",#N/A,FALSE,"Tran";"Riqfinpro",#N/A,FALSE,"Tran"}</definedName>
    <definedName name="ssss" localSheetId="6" hidden="1">{"Riqfin97",#N/A,FALSE,"Tran";"Riqfinpro",#N/A,FALSE,"Tran"}</definedName>
    <definedName name="ssss" localSheetId="0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9" hidden="1">{"Riqfin97",#N/A,FALSE,"Tran";"Riqfinpro",#N/A,FALSE,"Tran"}</definedName>
    <definedName name="ssss" localSheetId="11" hidden="1">{"Riqfin97",#N/A,FALSE,"Tran";"Riqfinpro",#N/A,FALSE,"Tran"}</definedName>
    <definedName name="ssss" hidden="1">{"Riqfin97",#N/A,FALSE,"Tran";"Riqfinpro",#N/A,FALSE,"Tran"}</definedName>
    <definedName name="ssssss">#N/A</definedName>
    <definedName name="Staff" localSheetId="6">#REF!</definedName>
    <definedName name="Staff" localSheetId="0">#REF!</definedName>
    <definedName name="Staff" localSheetId="1">#REF!</definedName>
    <definedName name="Staff" localSheetId="3">#REF!</definedName>
    <definedName name="Staff" localSheetId="9">#REF!</definedName>
    <definedName name="Staff">#REF!</definedName>
    <definedName name="staffrp" localSheetId="6">#REF!</definedName>
    <definedName name="staffrp" localSheetId="1">#REF!</definedName>
    <definedName name="staffrp" localSheetId="3">#REF!</definedName>
    <definedName name="staffrp" localSheetId="9">#REF!</definedName>
    <definedName name="staffrp">#REF!</definedName>
    <definedName name="START" localSheetId="6">#REF!</definedName>
    <definedName name="START" localSheetId="1">#REF!</definedName>
    <definedName name="START" localSheetId="3">#REF!</definedName>
    <definedName name="START" localSheetId="9">#REF!</definedName>
    <definedName name="START">#REF!</definedName>
    <definedName name="StartPosition" localSheetId="6">#REF!</definedName>
    <definedName name="StartPosition" localSheetId="0">#REF!</definedName>
    <definedName name="StartPosition" localSheetId="1">#REF!</definedName>
    <definedName name="StartPosition">#REF!</definedName>
    <definedName name="STFQTAB" localSheetId="6">#REF!</definedName>
    <definedName name="STFQTAB" localSheetId="1">#REF!</definedName>
    <definedName name="STFQTAB">#REF!</definedName>
    <definedName name="STOCK">[151]STOCK!$D$4:$K$69</definedName>
    <definedName name="stocksumm" localSheetId="6">#REF!</definedName>
    <definedName name="stocksumm" localSheetId="0">#REF!</definedName>
    <definedName name="stocksumm" localSheetId="1">#REF!</definedName>
    <definedName name="stocksumm" localSheetId="3">#REF!</definedName>
    <definedName name="stocksumm" localSheetId="9">#REF!</definedName>
    <definedName name="stocksumm">#REF!</definedName>
    <definedName name="STOP" localSheetId="6">#REF!</definedName>
    <definedName name="STOP" localSheetId="1">#REF!</definedName>
    <definedName name="STOP" localSheetId="3">#REF!</definedName>
    <definedName name="STOP" localSheetId="9">#REF!</definedName>
    <definedName name="STOP">#REF!</definedName>
    <definedName name="STTAB4" localSheetId="6">#REF!</definedName>
    <definedName name="STTAB4" localSheetId="1">#REF!</definedName>
    <definedName name="STTAB4" localSheetId="3">#REF!</definedName>
    <definedName name="STTAB4" localSheetId="9">#REF!</definedName>
    <definedName name="STTAB4">#REF!</definedName>
    <definedName name="SUM">[13]BoP!$E$313:$BE$365</definedName>
    <definedName name="SUMA_FIJA_FINANCIADA_CON__LA_COPARTICIPACION_FEDERAL_DE_NACION__LEY_N__23621_ART._1">[4]C!$B$19:$N$19</definedName>
    <definedName name="SUMGDP" localSheetId="6">[127]NA!#REF!</definedName>
    <definedName name="SUMGDP" localSheetId="0">[128]NA!#REF!</definedName>
    <definedName name="SUMGDP" localSheetId="1">[128]NA!#REF!</definedName>
    <definedName name="SUMGDP" localSheetId="3">[127]NA!#REF!</definedName>
    <definedName name="SUMGDP" localSheetId="9">[127]NA!#REF!</definedName>
    <definedName name="SUMGDP" localSheetId="11">[127]NA!#REF!</definedName>
    <definedName name="SUMGDP">[128]NA!#REF!</definedName>
    <definedName name="SUMTAB">[163]CPI:NA!$A$272:$R$990</definedName>
    <definedName name="SUPLI" localSheetId="6">#REF!</definedName>
    <definedName name="SUPLI" localSheetId="0">#REF!</definedName>
    <definedName name="SUPLI" localSheetId="1">#REF!</definedName>
    <definedName name="SUPLI" localSheetId="3">#REF!</definedName>
    <definedName name="SUPLI" localSheetId="9">#REF!</definedName>
    <definedName name="SUPLI">#REF!</definedName>
    <definedName name="SUPLIDORES" localSheetId="6">#REF!</definedName>
    <definedName name="SUPLIDORES" localSheetId="0">#REF!</definedName>
    <definedName name="SUPLIDORES" localSheetId="1">#REF!</definedName>
    <definedName name="SUPLIDORES" localSheetId="3">#REF!</definedName>
    <definedName name="SUPLIDORES" localSheetId="9">#REF!</definedName>
    <definedName name="SUPLIDORES">#REF!</definedName>
    <definedName name="SUPPLY">[87]MONTHLY!$A$87:$Q$193</definedName>
    <definedName name="SUPPLY2">[87]MONTHLY!$A$422:$Z$477</definedName>
    <definedName name="SUPUES" localSheetId="6">#REF!</definedName>
    <definedName name="SUPUES" localSheetId="0">#REF!</definedName>
    <definedName name="SUPUES" localSheetId="1">#REF!</definedName>
    <definedName name="SUPUES" localSheetId="3">#REF!</definedName>
    <definedName name="SUPUES" localSheetId="9">#REF!</definedName>
    <definedName name="SUPUES">#REF!</definedName>
    <definedName name="supuestos" localSheetId="6">#REF!</definedName>
    <definedName name="supuestos" localSheetId="0">#REF!</definedName>
    <definedName name="supuestos" localSheetId="1">#REF!</definedName>
    <definedName name="supuestos" localSheetId="3">#REF!</definedName>
    <definedName name="supuestos" localSheetId="9">#REF!</definedName>
    <definedName name="supuestos">#REF!</definedName>
    <definedName name="swe" localSheetId="7" hidden="1">{"Tab1",#N/A,FALSE,"P";"Tab2",#N/A,FALSE,"P"}</definedName>
    <definedName name="swe" localSheetId="8" hidden="1">{"Tab1",#N/A,FALSE,"P";"Tab2",#N/A,FALSE,"P"}</definedName>
    <definedName name="swe" localSheetId="6" hidden="1">{"Tab1",#N/A,FALSE,"P";"Tab2",#N/A,FALSE,"P"}</definedName>
    <definedName name="swe" localSheetId="0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9" hidden="1">{"Tab1",#N/A,FALSE,"P";"Tab2",#N/A,FALSE,"P"}</definedName>
    <definedName name="swe" localSheetId="11" hidden="1">{"Tab1",#N/A,FALSE,"P";"Tab2",#N/A,FALSE,"P"}</definedName>
    <definedName name="swe" hidden="1">{"Tab1",#N/A,FALSE,"P";"Tab2",#N/A,FALSE,"P"}</definedName>
    <definedName name="Sweden_wt">'[75]OECD wgt'!$B$32</definedName>
    <definedName name="SwitchColor" localSheetId="6">#REF!</definedName>
    <definedName name="SwitchColor" localSheetId="0">#REF!</definedName>
    <definedName name="SwitchColor" localSheetId="1">#REF!</definedName>
    <definedName name="SwitchColor" localSheetId="3">#REF!</definedName>
    <definedName name="SwitchColor" localSheetId="9">#REF!</definedName>
    <definedName name="SwitchColor">#REF!</definedName>
    <definedName name="Switzerland_wt">'[75]OECD wgt'!$B$33</definedName>
    <definedName name="Swvu.PLA1." localSheetId="6" hidden="1">'[55]COP FED'!#REF!</definedName>
    <definedName name="Swvu.PLA1." localSheetId="0" hidden="1">'[55]COP FED'!#REF!</definedName>
    <definedName name="Swvu.PLA1." localSheetId="1" hidden="1">'[55]COP FED'!#REF!</definedName>
    <definedName name="Swvu.PLA1." localSheetId="3" hidden="1">'[55]COP FED'!#REF!</definedName>
    <definedName name="Swvu.PLA1." localSheetId="9" hidden="1">'[55]COP FED'!#REF!</definedName>
    <definedName name="Swvu.PLA1." hidden="1">'[55]COP FED'!#REF!</definedName>
    <definedName name="Swvu.PLA2." hidden="1">'[55]COP FED'!$A$1:$N$49</definedName>
    <definedName name="sxc" localSheetId="7" hidden="1">{"Riqfin97",#N/A,FALSE,"Tran";"Riqfinpro",#N/A,FALSE,"Tran"}</definedName>
    <definedName name="sxc" localSheetId="8" hidden="1">{"Riqfin97",#N/A,FALSE,"Tran";"Riqfinpro",#N/A,FALSE,"Tran"}</definedName>
    <definedName name="sxc" localSheetId="6" hidden="1">{"Riqfin97",#N/A,FALSE,"Tran";"Riqfinpro",#N/A,FALSE,"Tran"}</definedName>
    <definedName name="sxc" localSheetId="0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9" hidden="1">{"Riqfin97",#N/A,FALSE,"Tran";"Riqfinpro",#N/A,FALSE,"Tran"}</definedName>
    <definedName name="sxc" localSheetId="11" hidden="1">{"Riqfin97",#N/A,FALSE,"Tran";"Riqfinpro",#N/A,FALSE,"Tran"}</definedName>
    <definedName name="sxc" hidden="1">{"Riqfin97",#N/A,FALSE,"Tran";"Riqfinpro",#N/A,FALSE,"Tran"}</definedName>
    <definedName name="sxe" localSheetId="7" hidden="1">{"Riqfin97",#N/A,FALSE,"Tran";"Riqfinpro",#N/A,FALSE,"Tran"}</definedName>
    <definedName name="sxe" localSheetId="8" hidden="1">{"Riqfin97",#N/A,FALSE,"Tran";"Riqfinpro",#N/A,FALSE,"Tran"}</definedName>
    <definedName name="sxe" localSheetId="6" hidden="1">{"Riqfin97",#N/A,FALSE,"Tran";"Riqfinpro",#N/A,FALSE,"Tran"}</definedName>
    <definedName name="sxe" localSheetId="0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9" hidden="1">{"Riqfin97",#N/A,FALSE,"Tran";"Riqfinpro",#N/A,FALSE,"Tran"}</definedName>
    <definedName name="sxe" localSheetId="11" hidden="1">{"Riqfin97",#N/A,FALSE,"Tran";"Riqfinpro",#N/A,FALSE,"Tran"}</definedName>
    <definedName name="sxe" hidden="1">{"Riqfin97",#N/A,FALSE,"Tran";"Riqfinpro",#N/A,FALSE,"Tran"}</definedName>
    <definedName name="t" localSheetId="7" hidden="1">{"Minpmon",#N/A,FALSE,"Monthinput"}</definedName>
    <definedName name="t" localSheetId="8" hidden="1">{"Minpmon",#N/A,FALSE,"Monthinput"}</definedName>
    <definedName name="t" localSheetId="6" hidden="1">{"Minpmon",#N/A,FALSE,"Monthinput"}</definedName>
    <definedName name="t" localSheetId="0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9" hidden="1">{"Minpmon",#N/A,FALSE,"Monthinput"}</definedName>
    <definedName name="t" localSheetId="11" hidden="1">{"Minpmon",#N/A,FALSE,"Monthinput"}</definedName>
    <definedName name="t" hidden="1">{"Minpmon",#N/A,FALSE,"Monthinput"}</definedName>
    <definedName name="Tab_2" localSheetId="6">#REF!</definedName>
    <definedName name="Tab_2" localSheetId="0">#REF!</definedName>
    <definedName name="Tab_2" localSheetId="1">#REF!</definedName>
    <definedName name="Tab_2" localSheetId="3">#REF!</definedName>
    <definedName name="Tab_2" localSheetId="9">#REF!</definedName>
    <definedName name="Tab_2">#REF!</definedName>
    <definedName name="Tab_Assumptions" localSheetId="6">#REF!</definedName>
    <definedName name="Tab_Assumptions" localSheetId="1">#REF!</definedName>
    <definedName name="Tab_Assumptions" localSheetId="3">#REF!</definedName>
    <definedName name="Tab_Assumptions" localSheetId="9">#REF!</definedName>
    <definedName name="Tab_Assumptions">#REF!</definedName>
    <definedName name="Tab_results" localSheetId="6">#REF!</definedName>
    <definedName name="Tab_results" localSheetId="1">#REF!</definedName>
    <definedName name="Tab_results" localSheetId="3">#REF!</definedName>
    <definedName name="Tab_results" localSheetId="9">#REF!</definedName>
    <definedName name="Tab_results">#REF!</definedName>
    <definedName name="Tab1_A" localSheetId="6">#REF!</definedName>
    <definedName name="Tab1_A" localSheetId="1">#REF!</definedName>
    <definedName name="Tab1_A">#REF!</definedName>
    <definedName name="Tab1_B" localSheetId="6">#REF!</definedName>
    <definedName name="Tab1_B" localSheetId="1">#REF!</definedName>
    <definedName name="Tab1_B">#REF!</definedName>
    <definedName name="tab1a" localSheetId="6">#REF!</definedName>
    <definedName name="tab1a" localSheetId="1">#REF!</definedName>
    <definedName name="tab1a">#REF!</definedName>
    <definedName name="tab1b" localSheetId="6">#REF!</definedName>
    <definedName name="tab1b" localSheetId="1">#REF!</definedName>
    <definedName name="tab1b">#REF!</definedName>
    <definedName name="TAB1CK" localSheetId="6">#REF!</definedName>
    <definedName name="TAB1CK" localSheetId="1">#REF!</definedName>
    <definedName name="TAB1CK">#REF!</definedName>
    <definedName name="Tab2_DSA" localSheetId="6">[164]Output_1!#REF!</definedName>
    <definedName name="Tab2_DSA">[164]Output_1!#REF!</definedName>
    <definedName name="Tab25a" localSheetId="6">#REF!</definedName>
    <definedName name="Tab25a" localSheetId="0">#REF!</definedName>
    <definedName name="Tab25a" localSheetId="1">#REF!</definedName>
    <definedName name="Tab25a" localSheetId="3">#REF!</definedName>
    <definedName name="Tab25a" localSheetId="9">#REF!</definedName>
    <definedName name="Tab25a">#REF!</definedName>
    <definedName name="Tab25b" localSheetId="6">#REF!</definedName>
    <definedName name="Tab25b" localSheetId="0">#REF!</definedName>
    <definedName name="Tab25b" localSheetId="1">#REF!</definedName>
    <definedName name="Tab25b" localSheetId="3">#REF!</definedName>
    <definedName name="Tab25b" localSheetId="9">#REF!</definedName>
    <definedName name="Tab25b">#REF!</definedName>
    <definedName name="TAB2A" localSheetId="6">#REF!</definedName>
    <definedName name="TAB2A" localSheetId="1">#REF!</definedName>
    <definedName name="TAB2A" localSheetId="3">#REF!</definedName>
    <definedName name="TAB2A" localSheetId="9">#REF!</definedName>
    <definedName name="TAB2A">#REF!</definedName>
    <definedName name="tab2GC" localSheetId="6">#REF!</definedName>
    <definedName name="tab2GC" localSheetId="1">#REF!</definedName>
    <definedName name="tab2GC">#REF!</definedName>
    <definedName name="tab3BPS" localSheetId="6">#REF!</definedName>
    <definedName name="tab3BPS" localSheetId="1">#REF!</definedName>
    <definedName name="tab3BPS">#REF!</definedName>
    <definedName name="tab4Int" localSheetId="6">#REF!</definedName>
    <definedName name="tab4Int" localSheetId="1">#REF!</definedName>
    <definedName name="tab4Int">#REF!</definedName>
    <definedName name="TAB5A" localSheetId="6">#REF!</definedName>
    <definedName name="TAB5A" localSheetId="1">#REF!</definedName>
    <definedName name="TAB5A">#REF!</definedName>
    <definedName name="tab5Emp" localSheetId="6">#REF!</definedName>
    <definedName name="tab5Emp" localSheetId="1">#REF!</definedName>
    <definedName name="tab5Emp">#REF!</definedName>
    <definedName name="TAB6A" localSheetId="6">'[42]Annual Tables'!#REF!</definedName>
    <definedName name="TAB6A">'[42]Annual Tables'!#REF!</definedName>
    <definedName name="TAB6B" localSheetId="6">'[42]Annual Tables'!#REF!</definedName>
    <definedName name="TAB6B">'[42]Annual Tables'!#REF!</definedName>
    <definedName name="tab6BCU" localSheetId="6">#REF!</definedName>
    <definedName name="tab6BCU" localSheetId="0">#REF!</definedName>
    <definedName name="tab6BCU" localSheetId="1">#REF!</definedName>
    <definedName name="tab6BCU" localSheetId="3">#REF!</definedName>
    <definedName name="tab6BCU" localSheetId="9">#REF!</definedName>
    <definedName name="tab6BCU">#REF!</definedName>
    <definedName name="TAB6C" localSheetId="6">#REF!</definedName>
    <definedName name="TAB6C" localSheetId="1">#REF!</definedName>
    <definedName name="TAB6C" localSheetId="3">#REF!</definedName>
    <definedName name="TAB6C" localSheetId="9">#REF!</definedName>
    <definedName name="TAB6C">#REF!</definedName>
    <definedName name="TAB7A" localSheetId="6">#REF!</definedName>
    <definedName name="TAB7A" localSheetId="1">#REF!</definedName>
    <definedName name="TAB7A" localSheetId="3">#REF!</definedName>
    <definedName name="TAB7A" localSheetId="9">#REF!</definedName>
    <definedName name="TAB7A">#REF!</definedName>
    <definedName name="tab7DGI" localSheetId="6">#REF!</definedName>
    <definedName name="tab7DGI" localSheetId="1">#REF!</definedName>
    <definedName name="tab7DGI">#REF!</definedName>
    <definedName name="Tabasic" localSheetId="6">#REF!</definedName>
    <definedName name="Tabasic" localSheetId="1">#REF!</definedName>
    <definedName name="Tabasic">#REF!</definedName>
    <definedName name="Tabe" localSheetId="6">#REF!</definedName>
    <definedName name="Tabe" localSheetId="0">#REF!</definedName>
    <definedName name="Tabe" localSheetId="1">#REF!</definedName>
    <definedName name="Tabe">#REF!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" localSheetId="6">#REF!</definedName>
    <definedName name="Table" localSheetId="0">#REF!</definedName>
    <definedName name="Table" localSheetId="1">#REF!</definedName>
    <definedName name="Table" localSheetId="3">#REF!</definedName>
    <definedName name="Table" localSheetId="9">#REF!</definedName>
    <definedName name="Table">#REF!</definedName>
    <definedName name="Table__47">[165]RED47!$A$1:$I$53</definedName>
    <definedName name="TABLE_1">'[166]150dp'!$A$3:$K$94</definedName>
    <definedName name="Table_16.__Guatemala__National_Accounts_at_Current_Prices" localSheetId="6">#REF!</definedName>
    <definedName name="Table_16.__Guatemala__National_Accounts_at_Current_Prices" localSheetId="0">#REF!</definedName>
    <definedName name="Table_16.__Guatemala__National_Accounts_at_Current_Prices" localSheetId="1">#REF!</definedName>
    <definedName name="Table_16.__Guatemala__National_Accounts_at_Current_Prices" localSheetId="3">#REF!</definedName>
    <definedName name="Table_16.__Guatemala__National_Accounts_at_Current_Prices" localSheetId="9">#REF!</definedName>
    <definedName name="Table_16.__Guatemala__National_Accounts_at_Current_Prices">#REF!</definedName>
    <definedName name="Table_2._Country_X___Public_Sector_Financing_1" localSheetId="6">#REF!</definedName>
    <definedName name="Table_2._Country_X___Public_Sector_Financing_1" localSheetId="0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9">#REF!</definedName>
    <definedName name="Table_2._Country_X___Public_Sector_Financing_1">#REF!</definedName>
    <definedName name="Table_20.cont__Guatemala___Selected_Agricultural_Sector_Statistics__concluded" localSheetId="6">#REF!</definedName>
    <definedName name="Table_20.cont__Guatemala___Selected_Agricultural_Sector_Statistics__concluded" localSheetId="1">#REF!</definedName>
    <definedName name="Table_20.cont__Guatemala___Selected_Agricultural_Sector_Statistics__concluded" localSheetId="3">#REF!</definedName>
    <definedName name="Table_20.cont__Guatemala___Selected_Agricultural_Sector_Statistics__concluded" localSheetId="9">#REF!</definedName>
    <definedName name="Table_20.cont__Guatemala___Selected_Agricultural_Sector_Statistics__concluded">#REF!</definedName>
    <definedName name="Table_28._Guatemala___Selected_Wage_Indicators_1" localSheetId="6">#REF!</definedName>
    <definedName name="Table_28._Guatemala___Selected_Wage_Indicators_1" localSheetId="1">#REF!</definedName>
    <definedName name="Table_28._Guatemala___Selected_Wage_Indicators_1">#REF!</definedName>
    <definedName name="Table_28a._Guatemala___Selected_Wage_Indicators_1" localSheetId="6">#REF!</definedName>
    <definedName name="Table_28a._Guatemala___Selected_Wage_Indicators_1" localSheetId="1">#REF!</definedName>
    <definedName name="Table_28a._Guatemala___Selected_Wage_Indicators_1">#REF!</definedName>
    <definedName name="Table_3.5b" localSheetId="6">#REF!</definedName>
    <definedName name="Table_3.5b" localSheetId="0">#REF!</definedName>
    <definedName name="Table_3.5b" localSheetId="1">#REF!</definedName>
    <definedName name="Table_3.5b">#REF!</definedName>
    <definedName name="Table_30a._Guatemala___Selected_Employment_and_Labor_Productivity_Indicators" localSheetId="6">#REF!</definedName>
    <definedName name="Table_30a._Guatemala___Selected_Employment_and_Labor_Productivity_Indicators" localSheetId="1">#REF!</definedName>
    <definedName name="Table_30a._Guatemala___Selected_Employment_and_Labor_Productivity_Indicators">#REF!</definedName>
    <definedName name="Table_31._Guatemala___Selected_Wage_and_Employment_Indicators_1" localSheetId="6">#REF!</definedName>
    <definedName name="Table_31._Guatemala___Selected_Wage_and_Employment_Indicators_1" localSheetId="1">#REF!</definedName>
    <definedName name="Table_31._Guatemala___Selected_Wage_and_Employment_Indicators_1">#REF!</definedName>
    <definedName name="Table_32.__Guatemala__Trends_in_Unit_Labor_Costs__ULC___Real_Wages__Productivity_and_Employment" localSheetId="6">#REF!</definedName>
    <definedName name="Table_32.__Guatemala__Trends_in_Unit_Labor_Costs__ULC___Real_Wages__Productivity_and_Employment" localSheetId="1">#REF!</definedName>
    <definedName name="Table_32.__Guatemala__Trends_in_Unit_Labor_Costs__ULC___Real_Wages__Productivity_and_Employment">#REF!</definedName>
    <definedName name="Table_33.__Guatemala__Indicators_of_Competitiveness" localSheetId="6">#REF!</definedName>
    <definedName name="Table_33.__Guatemala__Indicators_of_Competitiveness" localSheetId="1">#REF!</definedName>
    <definedName name="Table_33.__Guatemala__Indicators_of_Competitiveness">#REF!</definedName>
    <definedName name="Table_4._Guatemala___Consumer_Price_Indices__1" localSheetId="6">#REF!</definedName>
    <definedName name="Table_4._Guatemala___Consumer_Price_Indices__1" localSheetId="1">#REF!</definedName>
    <definedName name="Table_4._Guatemala___Consumer_Price_Indices__1">#REF!</definedName>
    <definedName name="Table_4SR" localSheetId="6">#REF!</definedName>
    <definedName name="Table_4SR" localSheetId="1">#REF!</definedName>
    <definedName name="Table_4SR">#REF!</definedName>
    <definedName name="Table_5a" localSheetId="6">#REF!</definedName>
    <definedName name="Table_5a" localSheetId="1">#REF!</definedName>
    <definedName name="Table_5a">#REF!</definedName>
    <definedName name="Table_7SR" localSheetId="6">#REF!</definedName>
    <definedName name="Table_7SR" localSheetId="1">#REF!</definedName>
    <definedName name="Table_7SR">#REF!</definedName>
    <definedName name="Table_A.__Guatemala__Trends_in_Private_Sector_Unit_Labor_Costs__ULC___Real_Wages__Productivity_and_Employment" localSheetId="6">#REF!</definedName>
    <definedName name="Table_A.__Guatemala__Trends_in_Private_Sector_Unit_Labor_Costs__ULC___Real_Wages__Productivity_and_Employment" localSheetId="1">#REF!</definedName>
    <definedName name="Table_A.__Guatemala__Trends_in_Private_Sector_Unit_Labor_Costs__ULC___Real_Wages__Productivity_and_Employment">#REF!</definedName>
    <definedName name="Table_debt" localSheetId="6">#REF!</definedName>
    <definedName name="Table_debt" localSheetId="1">#REF!</definedName>
    <definedName name="Table_debt">#REF!</definedName>
    <definedName name="Table_Template" localSheetId="6">#REF!</definedName>
    <definedName name="Table_Template" localSheetId="1">#REF!</definedName>
    <definedName name="Table_Template">#REF!</definedName>
    <definedName name="table1" localSheetId="6">#REF!</definedName>
    <definedName name="table1" localSheetId="0">#REF!</definedName>
    <definedName name="table1" localSheetId="1">#REF!</definedName>
    <definedName name="table1">#REF!</definedName>
    <definedName name="table10">'[166]150dp'!$A$1:$F$58</definedName>
    <definedName name="table11" localSheetId="6">#REF!</definedName>
    <definedName name="table11" localSheetId="0">#REF!</definedName>
    <definedName name="table11" localSheetId="1">#REF!</definedName>
    <definedName name="table11" localSheetId="3">#REF!</definedName>
    <definedName name="table11" localSheetId="9">#REF!</definedName>
    <definedName name="table11">#REF!</definedName>
    <definedName name="table11?" localSheetId="6">#REF!</definedName>
    <definedName name="table11?" localSheetId="0">#REF!</definedName>
    <definedName name="table11?" localSheetId="1">#REF!</definedName>
    <definedName name="table11?" localSheetId="3">#REF!</definedName>
    <definedName name="table11?" localSheetId="9">#REF!</definedName>
    <definedName name="table11?">#REF!</definedName>
    <definedName name="table12" localSheetId="6">#REF!</definedName>
    <definedName name="table12" localSheetId="0">#REF!</definedName>
    <definedName name="table12" localSheetId="1">#REF!</definedName>
    <definedName name="table12" localSheetId="3">#REF!</definedName>
    <definedName name="table12" localSheetId="9">#REF!</definedName>
    <definedName name="table12">#REF!</definedName>
    <definedName name="table13" localSheetId="6">#REF!</definedName>
    <definedName name="table13" localSheetId="1">#REF!</definedName>
    <definedName name="table13">#REF!</definedName>
    <definedName name="table15" localSheetId="6">#REF!</definedName>
    <definedName name="table15" localSheetId="1">#REF!</definedName>
    <definedName name="table15">#REF!</definedName>
    <definedName name="table16" localSheetId="6">#REF!</definedName>
    <definedName name="table16" localSheetId="1">#REF!</definedName>
    <definedName name="table16">#REF!</definedName>
    <definedName name="table17" localSheetId="6">#REF!</definedName>
    <definedName name="table17" localSheetId="1">#REF!</definedName>
    <definedName name="table17">#REF!</definedName>
    <definedName name="table18" localSheetId="6">#REF!</definedName>
    <definedName name="table18" localSheetId="1">#REF!</definedName>
    <definedName name="table18">#REF!</definedName>
    <definedName name="table19" localSheetId="6">#REF!</definedName>
    <definedName name="table19" localSheetId="1">#REF!</definedName>
    <definedName name="table19">#REF!</definedName>
    <definedName name="Table2" localSheetId="6">#REF!</definedName>
    <definedName name="Table2" localSheetId="1">#REF!</definedName>
    <definedName name="Table2">#REF!</definedName>
    <definedName name="table20" localSheetId="6">#REF!</definedName>
    <definedName name="table20" localSheetId="1">#REF!</definedName>
    <definedName name="table20">#REF!</definedName>
    <definedName name="table21" localSheetId="6">#REF!</definedName>
    <definedName name="table21" localSheetId="1">#REF!</definedName>
    <definedName name="table21">#REF!</definedName>
    <definedName name="table22a" localSheetId="6">#REF!</definedName>
    <definedName name="table22a" localSheetId="1">#REF!</definedName>
    <definedName name="table22a">#REF!</definedName>
    <definedName name="table22b" localSheetId="6">#REF!</definedName>
    <definedName name="table22b" localSheetId="1">#REF!</definedName>
    <definedName name="table22b">#REF!</definedName>
    <definedName name="table25" localSheetId="6">#REF!</definedName>
    <definedName name="table25" localSheetId="1">#REF!</definedName>
    <definedName name="table25">#REF!</definedName>
    <definedName name="table26" localSheetId="6">#REF!</definedName>
    <definedName name="table26" localSheetId="1">#REF!</definedName>
    <definedName name="table26">#REF!</definedName>
    <definedName name="table3">'[167]Table 8'!$A$3:$K$61</definedName>
    <definedName name="table4" localSheetId="6">#REF!</definedName>
    <definedName name="table4" localSheetId="0">#REF!</definedName>
    <definedName name="table4" localSheetId="1">#REF!</definedName>
    <definedName name="table4" localSheetId="3">#REF!</definedName>
    <definedName name="table4" localSheetId="9">#REF!</definedName>
    <definedName name="table4">#REF!</definedName>
    <definedName name="table41" localSheetId="6">#REF!</definedName>
    <definedName name="table41" localSheetId="0">#REF!</definedName>
    <definedName name="table41" localSheetId="1">#REF!</definedName>
    <definedName name="table41" localSheetId="3">#REF!</definedName>
    <definedName name="table41" localSheetId="9">#REF!</definedName>
    <definedName name="table41">#REF!</definedName>
    <definedName name="Table5" localSheetId="6">[168]Stfrprtables!#REF!</definedName>
    <definedName name="Table5" localSheetId="0">#REF!</definedName>
    <definedName name="Table5" localSheetId="1">#REF!</definedName>
    <definedName name="Table5" localSheetId="3">[168]Stfrprtables!#REF!</definedName>
    <definedName name="Table5" localSheetId="9">[168]Stfrprtables!#REF!</definedName>
    <definedName name="Table5">[168]Stfrprtables!#REF!</definedName>
    <definedName name="table6" localSheetId="6">#REF!</definedName>
    <definedName name="table6" localSheetId="0">#REF!</definedName>
    <definedName name="table6" localSheetId="1">#REF!</definedName>
    <definedName name="table6" localSheetId="3">#REF!</definedName>
    <definedName name="table6" localSheetId="9">#REF!</definedName>
    <definedName name="table6">#REF!</definedName>
    <definedName name="table7" localSheetId="6">#REF!</definedName>
    <definedName name="table7" localSheetId="0">#REF!</definedName>
    <definedName name="table7" localSheetId="1">#REF!</definedName>
    <definedName name="table7" localSheetId="3">#REF!</definedName>
    <definedName name="table7" localSheetId="9">#REF!</definedName>
    <definedName name="table7">#REF!</definedName>
    <definedName name="Table8">'[50]shared data'!$A$1:$E$32</definedName>
    <definedName name="table9" localSheetId="6">#REF!</definedName>
    <definedName name="table9" localSheetId="0">#REF!</definedName>
    <definedName name="table9" localSheetId="1">#REF!</definedName>
    <definedName name="table9" localSheetId="3">#REF!</definedName>
    <definedName name="table9" localSheetId="9">#REF!</definedName>
    <definedName name="table9">#REF!</definedName>
    <definedName name="TableA" localSheetId="6">#REF!</definedName>
    <definedName name="TableA" localSheetId="0">#REF!</definedName>
    <definedName name="TableA" localSheetId="1">#REF!</definedName>
    <definedName name="TableA" localSheetId="3">#REF!</definedName>
    <definedName name="TableA" localSheetId="9">#REF!</definedName>
    <definedName name="TableA">#REF!</definedName>
    <definedName name="TableB1" localSheetId="6">#REF!</definedName>
    <definedName name="TableB1" localSheetId="0">#REF!</definedName>
    <definedName name="TableB1" localSheetId="1">#REF!</definedName>
    <definedName name="TableB1" localSheetId="3">#REF!</definedName>
    <definedName name="TableB1" localSheetId="9">#REF!</definedName>
    <definedName name="TableB1">#REF!</definedName>
    <definedName name="TableB2" localSheetId="6">#REF!</definedName>
    <definedName name="TableB2" localSheetId="0">#REF!</definedName>
    <definedName name="TableB2" localSheetId="1">#REF!</definedName>
    <definedName name="TableB2">#REF!</definedName>
    <definedName name="TableB3" localSheetId="6">#REF!</definedName>
    <definedName name="TableB3" localSheetId="1">#REF!</definedName>
    <definedName name="TableB3">#REF!</definedName>
    <definedName name="TableC1" localSheetId="6">#REF!</definedName>
    <definedName name="TableC1" localSheetId="1">#REF!</definedName>
    <definedName name="TableC1">#REF!</definedName>
    <definedName name="TableC2" localSheetId="6">#REF!</definedName>
    <definedName name="TableC2" localSheetId="1">#REF!</definedName>
    <definedName name="TableC2">#REF!</definedName>
    <definedName name="TableC3" localSheetId="6">#REF!</definedName>
    <definedName name="TableC3" localSheetId="1">#REF!</definedName>
    <definedName name="TableC3">#REF!</definedName>
    <definedName name="tabreal" localSheetId="6">#REF!</definedName>
    <definedName name="tabreal" localSheetId="1">#REF!</definedName>
    <definedName name="tabreal">#REF!</definedName>
    <definedName name="TAME" localSheetId="6">#REF!</definedName>
    <definedName name="TAME" localSheetId="1">#REF!</definedName>
    <definedName name="TAME">#REF!</definedName>
    <definedName name="TASA" localSheetId="6">#REF!</definedName>
    <definedName name="TASA" localSheetId="0">#REF!</definedName>
    <definedName name="TASA" localSheetId="1">#REF!</definedName>
    <definedName name="TASA">#REF!</definedName>
    <definedName name="TASAS" localSheetId="6">#REF!</definedName>
    <definedName name="TASAS" localSheetId="0">#REF!</definedName>
    <definedName name="TASAS" localSheetId="1">#REF!</definedName>
    <definedName name="TASAS">#REF!</definedName>
    <definedName name="Tasas_Interes_06R">[169]A!$A$1:$T$54</definedName>
    <definedName name="Tbl_GFN" localSheetId="6">[170]Table_GEF!$B$2:$T$53</definedName>
    <definedName name="Tbl_GFN" localSheetId="0">[171]Table_GEF!$B$2:$T$53</definedName>
    <definedName name="Tbl_GFN" localSheetId="1">[171]Table_GEF!$B$2:$T$53</definedName>
    <definedName name="Tbl_GFN" localSheetId="11">[170]Table_GEF!$B$2:$T$53</definedName>
    <definedName name="Tbl_GFN">[171]Table_GEF!$B$2:$T$53</definedName>
    <definedName name="tblChecks">[120]ErrCheck!$A$3:$E$5</definedName>
    <definedName name="tblLinks">[120]Links!$A$4:$F$33</definedName>
    <definedName name="tc">#VALUE!</definedName>
    <definedName name="TCN">[95]SREAL!A$158</definedName>
    <definedName name="TD" localSheetId="6">#REF!</definedName>
    <definedName name="TD" localSheetId="0">#REF!</definedName>
    <definedName name="TD" localSheetId="1">#REF!</definedName>
    <definedName name="TD" localSheetId="3">#REF!</definedName>
    <definedName name="TD" localSheetId="9">#REF!</definedName>
    <definedName name="TD">#REF!</definedName>
    <definedName name="TD1A" localSheetId="6">#REF!</definedName>
    <definedName name="TD1A" localSheetId="0">#REF!</definedName>
    <definedName name="TD1A" localSheetId="1">#REF!</definedName>
    <definedName name="TD1A" localSheetId="3">#REF!</definedName>
    <definedName name="TD1A" localSheetId="9">#REF!</definedName>
    <definedName name="TD1A">#REF!</definedName>
    <definedName name="TDATE" localSheetId="6">#REF!</definedName>
    <definedName name="TDATE" localSheetId="1">#REF!</definedName>
    <definedName name="TDATE" localSheetId="3">#REF!</definedName>
    <definedName name="TDATE" localSheetId="9">#REF!</definedName>
    <definedName name="TDATE">#REF!</definedName>
    <definedName name="teetwetw" localSheetId="6" hidden="1">#REF!</definedName>
    <definedName name="teetwetw" localSheetId="0" hidden="1">#REF!</definedName>
    <definedName name="teetwetw" localSheetId="1" hidden="1">#REF!</definedName>
    <definedName name="teetwetw" hidden="1">#REF!</definedName>
    <definedName name="TELAS" localSheetId="6">#REF!</definedName>
    <definedName name="TELAS" localSheetId="1">#REF!</definedName>
    <definedName name="TELAS">#REF!</definedName>
    <definedName name="Template_Table" localSheetId="6">#REF!</definedName>
    <definedName name="Template_Table" localSheetId="1">#REF!</definedName>
    <definedName name="Template_Table">#REF!</definedName>
    <definedName name="terte" localSheetId="6" hidden="1">#REF!</definedName>
    <definedName name="terte" localSheetId="0" hidden="1">#REF!</definedName>
    <definedName name="terte" localSheetId="1" hidden="1">#REF!</definedName>
    <definedName name="terte" hidden="1">#REF!</definedName>
    <definedName name="tete" localSheetId="6" hidden="1">#REF!</definedName>
    <definedName name="tete" localSheetId="0" hidden="1">#REF!</definedName>
    <definedName name="tete" localSheetId="1" hidden="1">#REF!</definedName>
    <definedName name="tete" hidden="1">#REF!</definedName>
    <definedName name="tetetwe" localSheetId="6" hidden="1">'[110]Fax a enviar'!#REF!</definedName>
    <definedName name="tetetwe" localSheetId="0" hidden="1">'[110]Fax a enviar'!#REF!</definedName>
    <definedName name="tetetwe" localSheetId="1" hidden="1">'[110]Fax a enviar'!#REF!</definedName>
    <definedName name="tetetwe" localSheetId="3" hidden="1">'[110]Fax a enviar'!#REF!</definedName>
    <definedName name="tetetwe" localSheetId="9" hidden="1">'[110]Fax a enviar'!#REF!</definedName>
    <definedName name="tetetwe" hidden="1">'[110]Fax a enviar'!#REF!</definedName>
    <definedName name="TEXTO1" localSheetId="6">#REF!</definedName>
    <definedName name="TEXTO1" localSheetId="0">#REF!</definedName>
    <definedName name="TEXTO1" localSheetId="1">#REF!</definedName>
    <definedName name="TEXTO1" localSheetId="3">#REF!</definedName>
    <definedName name="TEXTO1" localSheetId="9">#REF!</definedName>
    <definedName name="TEXTO1">#REF!</definedName>
    <definedName name="TEXTO2" localSheetId="6">#REF!</definedName>
    <definedName name="TEXTO2" localSheetId="0">#REF!</definedName>
    <definedName name="TEXTO2" localSheetId="1">#REF!</definedName>
    <definedName name="TEXTO2" localSheetId="3">#REF!</definedName>
    <definedName name="TEXTO2" localSheetId="9">#REF!</definedName>
    <definedName name="TEXTO2">#REF!</definedName>
    <definedName name="textToday" localSheetId="6">#REF!</definedName>
    <definedName name="textToday" localSheetId="0">#REF!</definedName>
    <definedName name="textToday" localSheetId="1">#REF!</definedName>
    <definedName name="textToday" localSheetId="3">#REF!</definedName>
    <definedName name="textToday" localSheetId="9">#REF!</definedName>
    <definedName name="textToday">#REF!</definedName>
    <definedName name="TIPOCAMBIO" localSheetId="6">#REF!</definedName>
    <definedName name="TIPOCAMBIO" localSheetId="0">#REF!</definedName>
    <definedName name="TIPOCAMBIO" localSheetId="1">#REF!</definedName>
    <definedName name="TIPOCAMBIO">#REF!</definedName>
    <definedName name="TITLES" localSheetId="6">#REF!</definedName>
    <definedName name="TITLES" localSheetId="1">#REF!</definedName>
    <definedName name="TITLES">#REF!</definedName>
    <definedName name="TítuloDeColumna1" localSheetId="6">#REF!</definedName>
    <definedName name="TítuloDeColumna1" localSheetId="1">#REF!</definedName>
    <definedName name="TítuloDeColumna1">#REF!</definedName>
    <definedName name="TítuloDeColumna2" localSheetId="6">#REF!</definedName>
    <definedName name="TítuloDeColumna2" localSheetId="1">#REF!</definedName>
    <definedName name="TítuloDeColumna2">#REF!</definedName>
    <definedName name="títulos" localSheetId="6">#REF!</definedName>
    <definedName name="títulos" localSheetId="1">#REF!</definedName>
    <definedName name="títulos">#REF!</definedName>
    <definedName name="_xlnm.Print_Titles" localSheetId="6">#REF!</definedName>
    <definedName name="_xlnm.Print_Titles" localSheetId="0">#REF!</definedName>
    <definedName name="_xlnm.Print_Titles" localSheetId="1">#REF!</definedName>
    <definedName name="_xlnm.Print_Titles">#REF!</definedName>
    <definedName name="tj" localSheetId="7" hidden="1">{"Riqfin97",#N/A,FALSE,"Tran";"Riqfinpro",#N/A,FALSE,"Tran"}</definedName>
    <definedName name="tj" localSheetId="8" hidden="1">{"Riqfin97",#N/A,FALSE,"Tran";"Riqfinpro",#N/A,FALSE,"Tran"}</definedName>
    <definedName name="tj" localSheetId="6" hidden="1">{"Riqfin97",#N/A,FALSE,"Tran";"Riqfinpro",#N/A,FALSE,"Tran"}</definedName>
    <definedName name="tj" localSheetId="0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9" hidden="1">{"Riqfin97",#N/A,FALSE,"Tran";"Riqfinpro",#N/A,FALSE,"Tran"}</definedName>
    <definedName name="tj" localSheetId="11" hidden="1">{"Riqfin97",#N/A,FALSE,"Tran";"Riqfinpro",#N/A,FALSE,"Tran"}</definedName>
    <definedName name="tj" hidden="1">{"Riqfin97",#N/A,FALSE,"Tran";"Riqfinpro",#N/A,FALSE,"Tran"}</definedName>
    <definedName name="tjutju" hidden="1">'[103]Fax a enviar'!#REF!</definedName>
    <definedName name="TM" localSheetId="6">#REF!</definedName>
    <definedName name="TM" localSheetId="0">#REF!</definedName>
    <definedName name="TM" localSheetId="1">#REF!</definedName>
    <definedName name="TM" localSheetId="3">#REF!</definedName>
    <definedName name="TM" localSheetId="9">#REF!</definedName>
    <definedName name="TM">#REF!</definedName>
    <definedName name="TM_D" localSheetId="6">#REF!</definedName>
    <definedName name="TM_D" localSheetId="0">#REF!</definedName>
    <definedName name="TM_D" localSheetId="1">#REF!</definedName>
    <definedName name="TM_D" localSheetId="3">#REF!</definedName>
    <definedName name="TM_D" localSheetId="9">#REF!</definedName>
    <definedName name="TM_D">#REF!</definedName>
    <definedName name="TM_DPCH" localSheetId="6">#REF!</definedName>
    <definedName name="TM_DPCH" localSheetId="0">#REF!</definedName>
    <definedName name="TM_DPCH" localSheetId="1">#REF!</definedName>
    <definedName name="TM_DPCH" localSheetId="3">#REF!</definedName>
    <definedName name="TM_DPCH" localSheetId="9">#REF!</definedName>
    <definedName name="TM_DPCH">#REF!</definedName>
    <definedName name="TM_R" localSheetId="6">#REF!</definedName>
    <definedName name="TM_R" localSheetId="1">#REF!</definedName>
    <definedName name="TM_R">#REF!</definedName>
    <definedName name="TM_RPCH" localSheetId="6">#REF!</definedName>
    <definedName name="TM_RPCH" localSheetId="1">#REF!</definedName>
    <definedName name="TM_RPCH">#REF!</definedName>
    <definedName name="TMG" localSheetId="6">#REF!</definedName>
    <definedName name="TMG" localSheetId="1">#REF!</definedName>
    <definedName name="TMG">#REF!</definedName>
    <definedName name="TMG_D">[84]Q5!$E$23:$AH$23</definedName>
    <definedName name="TMG_DPCH" localSheetId="6">#REF!</definedName>
    <definedName name="TMG_DPCH" localSheetId="0">#REF!</definedName>
    <definedName name="TMG_DPCH" localSheetId="1">#REF!</definedName>
    <definedName name="TMG_DPCH" localSheetId="3">#REF!</definedName>
    <definedName name="TMG_DPCH" localSheetId="9">#REF!</definedName>
    <definedName name="TMG_DPCH">#REF!</definedName>
    <definedName name="TMG_R" localSheetId="6">#REF!</definedName>
    <definedName name="TMG_R" localSheetId="0">#REF!</definedName>
    <definedName name="TMG_R" localSheetId="1">#REF!</definedName>
    <definedName name="TMG_R" localSheetId="3">#REF!</definedName>
    <definedName name="TMG_R" localSheetId="9">#REF!</definedName>
    <definedName name="TMG_R">#REF!</definedName>
    <definedName name="TMG_RPCH" localSheetId="6">#REF!</definedName>
    <definedName name="TMG_RPCH" localSheetId="0">#REF!</definedName>
    <definedName name="TMG_RPCH" localSheetId="1">#REF!</definedName>
    <definedName name="TMG_RPCH" localSheetId="3">#REF!</definedName>
    <definedName name="TMG_RPCH" localSheetId="9">#REF!</definedName>
    <definedName name="TMG_RPCH">#REF!</definedName>
    <definedName name="TMGO">#N/A</definedName>
    <definedName name="TMGO_D" localSheetId="6">#REF!</definedName>
    <definedName name="TMGO_D" localSheetId="0">#REF!</definedName>
    <definedName name="TMGO_D" localSheetId="1">#REF!</definedName>
    <definedName name="TMGO_D" localSheetId="3">#REF!</definedName>
    <definedName name="TMGO_D" localSheetId="9">#REF!</definedName>
    <definedName name="TMGO_D">#REF!</definedName>
    <definedName name="TMGO_DPCH" localSheetId="6">#REF!</definedName>
    <definedName name="TMGO_DPCH" localSheetId="0">#REF!</definedName>
    <definedName name="TMGO_DPCH" localSheetId="1">#REF!</definedName>
    <definedName name="TMGO_DPCH" localSheetId="3">#REF!</definedName>
    <definedName name="TMGO_DPCH" localSheetId="9">#REF!</definedName>
    <definedName name="TMGO_DPCH">#REF!</definedName>
    <definedName name="TMGO_R" localSheetId="6">#REF!</definedName>
    <definedName name="TMGO_R" localSheetId="0">#REF!</definedName>
    <definedName name="TMGO_R" localSheetId="1">#REF!</definedName>
    <definedName name="TMGO_R" localSheetId="3">#REF!</definedName>
    <definedName name="TMGO_R" localSheetId="9">#REF!</definedName>
    <definedName name="TMGO_R">#REF!</definedName>
    <definedName name="TMGO_RPCH" localSheetId="6">#REF!</definedName>
    <definedName name="TMGO_RPCH" localSheetId="1">#REF!</definedName>
    <definedName name="TMGO_RPCH">#REF!</definedName>
    <definedName name="TMGXO" localSheetId="6">#REF!</definedName>
    <definedName name="TMGXO" localSheetId="1">#REF!</definedName>
    <definedName name="TMGXO">#REF!</definedName>
    <definedName name="TMGXO_D" localSheetId="6">#REF!</definedName>
    <definedName name="TMGXO_D" localSheetId="1">#REF!</definedName>
    <definedName name="TMGXO_D">#REF!</definedName>
    <definedName name="TMGXO_DPCH" localSheetId="6">#REF!</definedName>
    <definedName name="TMGXO_DPCH" localSheetId="1">#REF!</definedName>
    <definedName name="TMGXO_DPCH">#REF!</definedName>
    <definedName name="TMGXO_R" localSheetId="6">#REF!</definedName>
    <definedName name="TMGXO_R" localSheetId="1">#REF!</definedName>
    <definedName name="TMGXO_R">#REF!</definedName>
    <definedName name="TMGXO_RPCH" localSheetId="6">#REF!</definedName>
    <definedName name="TMGXO_RPCH" localSheetId="1">#REF!</definedName>
    <definedName name="TMGXO_RPCH">#REF!</definedName>
    <definedName name="TMS" localSheetId="6">#REF!</definedName>
    <definedName name="TMS" localSheetId="1">#REF!</definedName>
    <definedName name="TMS">#REF!</definedName>
    <definedName name="TNAME" localSheetId="6">#REF!</definedName>
    <definedName name="TNAME" localSheetId="1">#REF!</definedName>
    <definedName name="TNAME">#REF!</definedName>
    <definedName name="tnt">#N/A</definedName>
    <definedName name="TNTmar">#N/A</definedName>
    <definedName name="tntoct">#N/A</definedName>
    <definedName name="TOC" localSheetId="6">#REF!</definedName>
    <definedName name="TOC" localSheetId="0">#REF!</definedName>
    <definedName name="TOC" localSheetId="1">#REF!</definedName>
    <definedName name="TOC" localSheetId="3">#REF!</definedName>
    <definedName name="TOC" localSheetId="9">#REF!</definedName>
    <definedName name="TOC">#REF!</definedName>
    <definedName name="TODO">[172]BCC!$A$1:$N$821,[172]BCC!$A$822:$N$1624</definedName>
    <definedName name="TOT00" localSheetId="6">#REF!</definedName>
    <definedName name="TOT00" localSheetId="0">#REF!</definedName>
    <definedName name="TOT00" localSheetId="1">#REF!</definedName>
    <definedName name="TOT00" localSheetId="3">#REF!</definedName>
    <definedName name="TOT00" localSheetId="9">#REF!</definedName>
    <definedName name="TOT00">#REF!</definedName>
    <definedName name="TOTAL" localSheetId="6">#REF!</definedName>
    <definedName name="TOTAL" localSheetId="0">#REF!</definedName>
    <definedName name="TOTAL" localSheetId="1">#REF!</definedName>
    <definedName name="TOTAL" localSheetId="3">#REF!</definedName>
    <definedName name="TOTAL" localSheetId="9">#REF!</definedName>
    <definedName name="TOTAL">#REF!</definedName>
    <definedName name="TOWEO" localSheetId="6">#REF!</definedName>
    <definedName name="TOWEO" localSheetId="1">#REF!</definedName>
    <definedName name="TOWEO" localSheetId="3">#REF!</definedName>
    <definedName name="TOWEO" localSheetId="9">#REF!</definedName>
    <definedName name="TOWEO">#REF!</definedName>
    <definedName name="Trade" localSheetId="6">#REF!</definedName>
    <definedName name="Trade" localSheetId="1">#REF!</definedName>
    <definedName name="Trade">#REF!</definedName>
    <definedName name="TRADE3">[20]Trade!#REF!</definedName>
    <definedName name="trans" localSheetId="6">#REF!</definedName>
    <definedName name="trans" localSheetId="0">#REF!</definedName>
    <definedName name="trans" localSheetId="1">#REF!</definedName>
    <definedName name="trans" localSheetId="3">#REF!</definedName>
    <definedName name="trans" localSheetId="9">#REF!</definedName>
    <definedName name="trans">#REF!</definedName>
    <definedName name="TransChoice" localSheetId="7">OFFSET(TransList,0,0,COUNTA(TransList),1)</definedName>
    <definedName name="TransChoice" localSheetId="8">OFFSET(TransList,0,0,COUNTA(TransList),1)</definedName>
    <definedName name="TransChoice" localSheetId="6">OFFSET(TransList,0,0,COUNTA(TransList),1)</definedName>
    <definedName name="TransChoice" localSheetId="0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9">OFFSET(TransList,0,0,COUNTA(TransList),1)</definedName>
    <definedName name="TransChoice" localSheetId="11">OFFSET(TransList,0,0,COUNTA(TransList),1)</definedName>
    <definedName name="TransChoice">OFFSET(TransList,0,0,COUNTA(TransList),1)</definedName>
    <definedName name="Transfer_check" localSheetId="6">#REF!</definedName>
    <definedName name="Transfer_check" localSheetId="0">#REF!</definedName>
    <definedName name="Transfer_check" localSheetId="1">#REF!</definedName>
    <definedName name="Transfer_check" localSheetId="3">#REF!</definedName>
    <definedName name="Transfer_check" localSheetId="9">#REF!</definedName>
    <definedName name="Transfer_check">#REF!</definedName>
    <definedName name="TRANSFERENCIA" localSheetId="7">[85]!TRANSFERENCIA</definedName>
    <definedName name="TRANSFERENCIA" localSheetId="0">#REF!</definedName>
    <definedName name="TRANSFERENCIA" localSheetId="1">#REF!</definedName>
    <definedName name="TRANSFERENCIA">[85]!TRANSFERENCIA</definedName>
    <definedName name="TRANSFERENCIA_DE_SERVICIOS__LEY_N__24049_Y_COMPLEMENTARIAS">[4]C!$B$14:$N$14</definedName>
    <definedName name="TRANSNAVE" localSheetId="6">#REF!</definedName>
    <definedName name="TRANSNAVE" localSheetId="0">#REF!</definedName>
    <definedName name="TRANSNAVE" localSheetId="1">#REF!</definedName>
    <definedName name="TRANSNAVE" localSheetId="3">#REF!</definedName>
    <definedName name="TRANSNAVE" localSheetId="9">#REF!</definedName>
    <definedName name="TRANSNAVE">#REF!</definedName>
    <definedName name="transp">#N/A</definedName>
    <definedName name="transporte">#N/A</definedName>
    <definedName name="TRAS">#N/A</definedName>
    <definedName name="trert" localSheetId="6" hidden="1">'[110]Fax a enviar'!#REF!</definedName>
    <definedName name="trert" localSheetId="0" hidden="1">#REF!</definedName>
    <definedName name="trert" localSheetId="1" hidden="1">#REF!</definedName>
    <definedName name="trert" localSheetId="3" hidden="1">'[110]Fax a enviar'!#REF!</definedName>
    <definedName name="trert" localSheetId="9" hidden="1">'[110]Fax a enviar'!#REF!</definedName>
    <definedName name="trert" hidden="1">'[110]Fax a enviar'!#REF!</definedName>
    <definedName name="TRIGO" localSheetId="6">#REF!</definedName>
    <definedName name="TRIGO" localSheetId="0">#REF!</definedName>
    <definedName name="TRIGO" localSheetId="1">#REF!</definedName>
    <definedName name="TRIGO" localSheetId="3">#REF!</definedName>
    <definedName name="TRIGO" localSheetId="9">#REF!</definedName>
    <definedName name="TRIGO">#REF!</definedName>
    <definedName name="Trim">[139]Codigos!$A$5:$E$11</definedName>
    <definedName name="trim9702" localSheetId="6">[173]bop1!#REF!</definedName>
    <definedName name="trim9702" localSheetId="0">[173]bop1!#REF!</definedName>
    <definedName name="trim9702" localSheetId="1">[173]bop1!#REF!</definedName>
    <definedName name="trim9702" localSheetId="3">[173]bop1!#REF!</definedName>
    <definedName name="trim9702" localSheetId="9">[173]bop1!#REF!</definedName>
    <definedName name="trim9702">[173]bop1!#REF!</definedName>
    <definedName name="trim9798990001" localSheetId="6">'[174]bop1datos rev'!#REF!</definedName>
    <definedName name="trim9798990001" localSheetId="0">'[174]bop1datos rev'!#REF!</definedName>
    <definedName name="trim9798990001" localSheetId="1">'[174]bop1datos rev'!#REF!</definedName>
    <definedName name="trim9798990001" localSheetId="3">'[174]bop1datos rev'!#REF!</definedName>
    <definedName name="trim9798990001" localSheetId="9">'[174]bop1datos rev'!#REF!</definedName>
    <definedName name="trim9798990001">'[174]bop1datos rev'!#REF!</definedName>
    <definedName name="trimestres9902" localSheetId="6">[173]bop1!#REF!</definedName>
    <definedName name="trimestres9902" localSheetId="0">[173]bop1!#REF!</definedName>
    <definedName name="trimestres9902" localSheetId="1">[173]bop1!#REF!</definedName>
    <definedName name="trimestres9902" localSheetId="3">[173]bop1!#REF!</definedName>
    <definedName name="trimestres9902" localSheetId="9">[173]bop1!#REF!</definedName>
    <definedName name="trimestres9902">[173]bop1!#REF!</definedName>
    <definedName name="trrtr" localSheetId="6" hidden="1">#REF!</definedName>
    <definedName name="trrtr" localSheetId="0" hidden="1">#REF!</definedName>
    <definedName name="trrtr" localSheetId="1" hidden="1">#REF!</definedName>
    <definedName name="trrtr" localSheetId="3" hidden="1">#REF!</definedName>
    <definedName name="trrtr" localSheetId="9" hidden="1">#REF!</definedName>
    <definedName name="trrtr" hidden="1">#REF!</definedName>
    <definedName name="trtert" localSheetId="6" hidden="1">'[110]Fax a enviar'!#REF!</definedName>
    <definedName name="trtert" localSheetId="0" hidden="1">#REF!</definedName>
    <definedName name="trtert" localSheetId="1" hidden="1">#REF!</definedName>
    <definedName name="trtert" localSheetId="3" hidden="1">'[110]Fax a enviar'!#REF!</definedName>
    <definedName name="trtert" localSheetId="9" hidden="1">'[110]Fax a enviar'!#REF!</definedName>
    <definedName name="trtert" hidden="1">'[110]Fax a enviar'!#REF!</definedName>
    <definedName name="trtr" localSheetId="6" hidden="1">'[110]Fax a enviar'!#REF!</definedName>
    <definedName name="trtr" localSheetId="0" hidden="1">#REF!</definedName>
    <definedName name="trtr" localSheetId="1" hidden="1">#REF!</definedName>
    <definedName name="trtr" localSheetId="3" hidden="1">'[110]Fax a enviar'!#REF!</definedName>
    <definedName name="trtr" localSheetId="9" hidden="1">'[110]Fax a enviar'!#REF!</definedName>
    <definedName name="trtr" hidden="1">'[110]Fax a enviar'!#REF!</definedName>
    <definedName name="tt" localSheetId="6">#REF!</definedName>
    <definedName name="tt" localSheetId="0">#REF!</definedName>
    <definedName name="tt" localSheetId="1">#REF!</definedName>
    <definedName name="tt" localSheetId="3">#REF!</definedName>
    <definedName name="tt" localSheetId="9">#REF!</definedName>
    <definedName name="tt">#REF!</definedName>
    <definedName name="tta" localSheetId="6">#REF!</definedName>
    <definedName name="tta" localSheetId="0">#REF!</definedName>
    <definedName name="tta" localSheetId="1">#REF!</definedName>
    <definedName name="tta" localSheetId="3">#REF!</definedName>
    <definedName name="tta" localSheetId="9">#REF!</definedName>
    <definedName name="tta">#REF!</definedName>
    <definedName name="ttaa" localSheetId="6">#REF!</definedName>
    <definedName name="ttaa" localSheetId="0">#REF!</definedName>
    <definedName name="ttaa" localSheetId="1">#REF!</definedName>
    <definedName name="ttaa" localSheetId="3">#REF!</definedName>
    <definedName name="ttaa" localSheetId="9">#REF!</definedName>
    <definedName name="ttaa">#REF!</definedName>
    <definedName name="ttetet" localSheetId="6" hidden="1">'[110]Fax a enviar'!#REF!</definedName>
    <definedName name="ttetet" localSheetId="3" hidden="1">'[110]Fax a enviar'!#REF!</definedName>
    <definedName name="ttetet" localSheetId="9" hidden="1">'[110]Fax a enviar'!#REF!</definedName>
    <definedName name="ttetet" hidden="1">'[110]Fax a enviar'!#REF!</definedName>
    <definedName name="ttt" localSheetId="6" hidden="1">'[103]Fax a enviar'!#REF!</definedName>
    <definedName name="ttt" localSheetId="3" hidden="1">'[103]Fax a enviar'!#REF!</definedName>
    <definedName name="ttt" localSheetId="9" hidden="1">'[103]Fax a enviar'!#REF!</definedName>
    <definedName name="ttt" hidden="1">'[103]Fax a enviar'!#REF!</definedName>
    <definedName name="tttt" localSheetId="7" hidden="1">{"Tab1",#N/A,FALSE,"P";"Tab2",#N/A,FALSE,"P"}</definedName>
    <definedName name="tttt" localSheetId="8" hidden="1">{"Tab1",#N/A,FALSE,"P";"Tab2",#N/A,FALSE,"P"}</definedName>
    <definedName name="tttt" localSheetId="6" hidden="1">{"Tab1",#N/A,FALSE,"P";"Tab2",#N/A,FALSE,"P"}</definedName>
    <definedName name="tttt" localSheetId="0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9" hidden="1">{"Tab1",#N/A,FALSE,"P";"Tab2",#N/A,FALSE,"P"}</definedName>
    <definedName name="tttt" localSheetId="11" hidden="1">{"Tab1",#N/A,FALSE,"P";"Tab2",#N/A,FALSE,"P"}</definedName>
    <definedName name="tttt" hidden="1">{"Tab1",#N/A,FALSE,"P";"Tab2",#N/A,FALSE,"P"}</definedName>
    <definedName name="ttttt" hidden="1">[138]M!#REF!</definedName>
    <definedName name="twetwee" localSheetId="6" hidden="1">#REF!</definedName>
    <definedName name="twetwee" localSheetId="0" hidden="1">#REF!</definedName>
    <definedName name="twetwee" localSheetId="1" hidden="1">#REF!</definedName>
    <definedName name="twetwee" localSheetId="3" hidden="1">#REF!</definedName>
    <definedName name="twetwee" localSheetId="9" hidden="1">#REF!</definedName>
    <definedName name="twetwee" hidden="1">#REF!</definedName>
    <definedName name="TX" localSheetId="6">#REF!</definedName>
    <definedName name="TX" localSheetId="0">#REF!</definedName>
    <definedName name="TX" localSheetId="1">#REF!</definedName>
    <definedName name="TX" localSheetId="3">#REF!</definedName>
    <definedName name="TX" localSheetId="9">#REF!</definedName>
    <definedName name="TX">#REF!</definedName>
    <definedName name="TX_D" localSheetId="6">#REF!</definedName>
    <definedName name="TX_D" localSheetId="1">#REF!</definedName>
    <definedName name="TX_D" localSheetId="3">#REF!</definedName>
    <definedName name="TX_D" localSheetId="9">#REF!</definedName>
    <definedName name="TX_D">#REF!</definedName>
    <definedName name="TX_DPCH" localSheetId="6">#REF!</definedName>
    <definedName name="TX_DPCH" localSheetId="1">#REF!</definedName>
    <definedName name="TX_DPCH">#REF!</definedName>
    <definedName name="TX_R" localSheetId="6">#REF!</definedName>
    <definedName name="TX_R" localSheetId="1">#REF!</definedName>
    <definedName name="TX_R">#REF!</definedName>
    <definedName name="TX_RPCH" localSheetId="6">#REF!</definedName>
    <definedName name="TX_RPCH" localSheetId="1">#REF!</definedName>
    <definedName name="TX_RPCH">#REF!</definedName>
    <definedName name="TXG" localSheetId="6">#REF!</definedName>
    <definedName name="TXG" localSheetId="1">#REF!</definedName>
    <definedName name="TXG">#REF!</definedName>
    <definedName name="TXG_D">#N/A</definedName>
    <definedName name="TXG_DPCH" localSheetId="6">#REF!</definedName>
    <definedName name="TXG_DPCH" localSheetId="0">#REF!</definedName>
    <definedName name="TXG_DPCH" localSheetId="1">#REF!</definedName>
    <definedName name="TXG_DPCH" localSheetId="3">#REF!</definedName>
    <definedName name="TXG_DPCH" localSheetId="9">#REF!</definedName>
    <definedName name="TXG_DPCH">#REF!</definedName>
    <definedName name="TXG_R" localSheetId="6">#REF!</definedName>
    <definedName name="TXG_R" localSheetId="0">#REF!</definedName>
    <definedName name="TXG_R" localSheetId="1">#REF!</definedName>
    <definedName name="TXG_R" localSheetId="3">#REF!</definedName>
    <definedName name="TXG_R" localSheetId="9">#REF!</definedName>
    <definedName name="TXG_R">#REF!</definedName>
    <definedName name="TXG_RPCH" localSheetId="6">#REF!</definedName>
    <definedName name="TXG_RPCH" localSheetId="0">#REF!</definedName>
    <definedName name="TXG_RPCH" localSheetId="1">#REF!</definedName>
    <definedName name="TXG_RPCH" localSheetId="3">#REF!</definedName>
    <definedName name="TXG_RPCH" localSheetId="9">#REF!</definedName>
    <definedName name="TXG_RPCH">#REF!</definedName>
    <definedName name="TXGO">#N/A</definedName>
    <definedName name="TXGO_D" localSheetId="6">#REF!</definedName>
    <definedName name="TXGO_D" localSheetId="0">#REF!</definedName>
    <definedName name="TXGO_D" localSheetId="1">#REF!</definedName>
    <definedName name="TXGO_D" localSheetId="3">#REF!</definedName>
    <definedName name="TXGO_D" localSheetId="9">#REF!</definedName>
    <definedName name="TXGO_D">#REF!</definedName>
    <definedName name="TXGO_DPCH" localSheetId="6">#REF!</definedName>
    <definedName name="TXGO_DPCH" localSheetId="0">#REF!</definedName>
    <definedName name="TXGO_DPCH" localSheetId="1">#REF!</definedName>
    <definedName name="TXGO_DPCH" localSheetId="3">#REF!</definedName>
    <definedName name="TXGO_DPCH" localSheetId="9">#REF!</definedName>
    <definedName name="TXGO_DPCH">#REF!</definedName>
    <definedName name="TXGO_R" localSheetId="6">#REF!</definedName>
    <definedName name="TXGO_R" localSheetId="0">#REF!</definedName>
    <definedName name="TXGO_R" localSheetId="1">#REF!</definedName>
    <definedName name="TXGO_R" localSheetId="3">#REF!</definedName>
    <definedName name="TXGO_R" localSheetId="9">#REF!</definedName>
    <definedName name="TXGO_R">#REF!</definedName>
    <definedName name="TXGO_RPCH" localSheetId="6">#REF!</definedName>
    <definedName name="TXGO_RPCH" localSheetId="1">#REF!</definedName>
    <definedName name="TXGO_RPCH">#REF!</definedName>
    <definedName name="TXGXO" localSheetId="6">#REF!</definedName>
    <definedName name="TXGXO" localSheetId="1">#REF!</definedName>
    <definedName name="TXGXO">#REF!</definedName>
    <definedName name="TXGXO_D" localSheetId="6">#REF!</definedName>
    <definedName name="TXGXO_D" localSheetId="1">#REF!</definedName>
    <definedName name="TXGXO_D">#REF!</definedName>
    <definedName name="TXGXO_DPCH" localSheetId="6">#REF!</definedName>
    <definedName name="TXGXO_DPCH" localSheetId="1">#REF!</definedName>
    <definedName name="TXGXO_DPCH">#REF!</definedName>
    <definedName name="TXGXO_R" localSheetId="6">#REF!</definedName>
    <definedName name="TXGXO_R" localSheetId="1">#REF!</definedName>
    <definedName name="TXGXO_R">#REF!</definedName>
    <definedName name="TXGXO_RPCH" localSheetId="6">#REF!</definedName>
    <definedName name="TXGXO_RPCH" localSheetId="1">#REF!</definedName>
    <definedName name="TXGXO_RPCH">#REF!</definedName>
    <definedName name="TXS" localSheetId="6">#REF!</definedName>
    <definedName name="TXS" localSheetId="1">#REF!</definedName>
    <definedName name="TXS">#REF!</definedName>
    <definedName name="ty" localSheetId="7" hidden="1">{"Riqfin97",#N/A,FALSE,"Tran";"Riqfinpro",#N/A,FALSE,"Tran"}</definedName>
    <definedName name="ty" localSheetId="8" hidden="1">{"Riqfin97",#N/A,FALSE,"Tran";"Riqfinpro",#N/A,FALSE,"Tran"}</definedName>
    <definedName name="ty" localSheetId="6" hidden="1">{"Riqfin97",#N/A,FALSE,"Tran";"Riqfinpro",#N/A,FALSE,"Tran"}</definedName>
    <definedName name="ty" localSheetId="0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9" hidden="1">{"Riqfin97",#N/A,FALSE,"Tran";"Riqfinpro",#N/A,FALSE,"Tran"}</definedName>
    <definedName name="ty" localSheetId="11" hidden="1">{"Riqfin97",#N/A,FALSE,"Tran";"Riqfinpro",#N/A,FALSE,"Tran"}</definedName>
    <definedName name="ty" hidden="1">{"Riqfin97",#N/A,FALSE,"Tran";"Riqfinpro",#N/A,FALSE,"Tran"}</definedName>
    <definedName name="UAED" localSheetId="6">#REF!</definedName>
    <definedName name="UAED" localSheetId="0">#REF!</definedName>
    <definedName name="UAED" localSheetId="1">#REF!</definedName>
    <definedName name="UAED" localSheetId="3">#REF!</definedName>
    <definedName name="UAED" localSheetId="9">#REF!</definedName>
    <definedName name="UAED">#REF!</definedName>
    <definedName name="UAED1" localSheetId="6">#REF!</definedName>
    <definedName name="UAED1" localSheetId="0">#REF!</definedName>
    <definedName name="UAED1" localSheetId="1">#REF!</definedName>
    <definedName name="UAED1" localSheetId="3">#REF!</definedName>
    <definedName name="UAED1" localSheetId="9">#REF!</definedName>
    <definedName name="UAED1">#REF!</definedName>
    <definedName name="UC" localSheetId="6">#REF!</definedName>
    <definedName name="UC" localSheetId="0">#REF!</definedName>
    <definedName name="UC" localSheetId="1">#REF!</definedName>
    <definedName name="UC" localSheetId="3">#REF!</definedName>
    <definedName name="UC" localSheetId="9">#REF!</definedName>
    <definedName name="UC">#REF!</definedName>
    <definedName name="UC1A" localSheetId="6">#REF!</definedName>
    <definedName name="UC1A" localSheetId="0">#REF!</definedName>
    <definedName name="UC1A" localSheetId="1">#REF!</definedName>
    <definedName name="UC1A">#REF!</definedName>
    <definedName name="UCC" localSheetId="6">#REF!</definedName>
    <definedName name="UCC" localSheetId="1">#REF!</definedName>
    <definedName name="UCC">#REF!</definedName>
    <definedName name="UDCTA" localSheetId="6">#REF!</definedName>
    <definedName name="UDCTA" localSheetId="1">#REF!</definedName>
    <definedName name="UDCTA">#REF!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K_wt">'[75]OECD wgt'!$B$9</definedName>
    <definedName name="unemp_96Q3" localSheetId="6">#REF!</definedName>
    <definedName name="unemp_96Q3" localSheetId="0">#REF!</definedName>
    <definedName name="unemp_96Q3" localSheetId="1">#REF!</definedName>
    <definedName name="unemp_96Q3" localSheetId="3">#REF!</definedName>
    <definedName name="unemp_96Q3" localSheetId="9">#REF!</definedName>
    <definedName name="unemp_96Q3">#REF!</definedName>
    <definedName name="unemp_96Q4" localSheetId="6">#REF!</definedName>
    <definedName name="unemp_96Q4" localSheetId="0">#REF!</definedName>
    <definedName name="unemp_96Q4" localSheetId="1">#REF!</definedName>
    <definedName name="unemp_96Q4" localSheetId="3">#REF!</definedName>
    <definedName name="unemp_96Q4" localSheetId="9">#REF!</definedName>
    <definedName name="unemp_96Q4">#REF!</definedName>
    <definedName name="unemp_97Q1" localSheetId="6">#REF!</definedName>
    <definedName name="unemp_97Q1" localSheetId="0">#REF!</definedName>
    <definedName name="unemp_97Q1" localSheetId="1">#REF!</definedName>
    <definedName name="unemp_97Q1" localSheetId="3">#REF!</definedName>
    <definedName name="unemp_97Q1" localSheetId="9">#REF!</definedName>
    <definedName name="unemp_97Q1">#REF!</definedName>
    <definedName name="unemp_97Q2" localSheetId="6">#REF!</definedName>
    <definedName name="unemp_97Q2" localSheetId="1">#REF!</definedName>
    <definedName name="unemp_97Q2">#REF!</definedName>
    <definedName name="unemp_nat" localSheetId="6">#REF!</definedName>
    <definedName name="unemp_nat" localSheetId="1">#REF!</definedName>
    <definedName name="unemp_nat">#REF!</definedName>
    <definedName name="unemp_urbrural" localSheetId="6">#REF!</definedName>
    <definedName name="unemp_urbrural" localSheetId="1">#REF!</definedName>
    <definedName name="unemp_urbrural">#REF!</definedName>
    <definedName name="UNION_FENOSA" localSheetId="6">#REF!</definedName>
    <definedName name="UNION_FENOSA" localSheetId="1">#REF!</definedName>
    <definedName name="UNION_FENOSA">#REF!</definedName>
    <definedName name="UnitsLabel" localSheetId="6">#REF!</definedName>
    <definedName name="UnitsLabel" localSheetId="0">#REF!</definedName>
    <definedName name="UnitsLabel" localSheetId="1">#REF!</definedName>
    <definedName name="UnitsLabel">#REF!</definedName>
    <definedName name="Universities" localSheetId="6">#REF!</definedName>
    <definedName name="Universities" localSheetId="1">#REF!</definedName>
    <definedName name="Universities">#REF!</definedName>
    <definedName name="Uruguay" localSheetId="6">'[175]SVI table'!$E$10:$L$73</definedName>
    <definedName name="Uruguay" localSheetId="0">'[176]SVI table'!$E$10:$L$73</definedName>
    <definedName name="Uruguay" localSheetId="1">'[176]SVI table'!$E$10:$L$73</definedName>
    <definedName name="Uruguay" localSheetId="11">'[175]SVI table'!$E$10:$L$73</definedName>
    <definedName name="Uruguay">'[176]SVI table'!$E$10:$L$73</definedName>
    <definedName name="US_1" localSheetId="6">OFFSET(#REF!,0,0,COUNT(#REF!),1)</definedName>
    <definedName name="US_1" localSheetId="0">OFFSET(#REF!,0,0,COUNT(#REF!),1)</definedName>
    <definedName name="US_1" localSheetId="1">OFFSET(#REF!,0,0,COUNT(#REF!),1)</definedName>
    <definedName name="US_1" localSheetId="3">OFFSET(#REF!,0,0,COUNT(#REF!),1)</definedName>
    <definedName name="US_1" localSheetId="9">OFFSET(#REF!,0,0,COUNT(#REF!),1)</definedName>
    <definedName name="US_1">OFFSET(#REF!,0,0,COUNT(#REF!),1)</definedName>
    <definedName name="US_2" localSheetId="6">OFFSET(#REF!,0,0,COUNT(#REF!),1)</definedName>
    <definedName name="US_2" localSheetId="1">OFFSET(#REF!,0,0,COUNT(#REF!),1)</definedName>
    <definedName name="US_2">OFFSET(#REF!,0,0,COUNT(#REF!),1)</definedName>
    <definedName name="USA_wt">'[75]OECD wgt'!$B$4</definedName>
    <definedName name="USavg" localSheetId="6">OFFSET(#REF!,0,0,COUNT(#REF!),1)</definedName>
    <definedName name="USavg" localSheetId="1">OFFSET(#REF!,0,0,COUNT(#REF!),1)</definedName>
    <definedName name="USavg" localSheetId="3">OFFSET(#REF!,0,0,COUNT(#REF!),1)</definedName>
    <definedName name="USavg" localSheetId="9">OFFSET(#REF!,0,0,COUNT(#REF!),1)</definedName>
    <definedName name="USavg">OFFSET(#REF!,0,0,COUNT(#REF!),1)</definedName>
    <definedName name="USCRUDE87" localSheetId="6">#REF!</definedName>
    <definedName name="USCRUDE87" localSheetId="0">#REF!</definedName>
    <definedName name="USCRUDE87" localSheetId="1">#REF!</definedName>
    <definedName name="USCRUDE87" localSheetId="3">#REF!</definedName>
    <definedName name="USCRUDE87" localSheetId="9">#REF!</definedName>
    <definedName name="USCRUDE87">#REF!</definedName>
    <definedName name="USCRUDE88" localSheetId="6">#REF!</definedName>
    <definedName name="USCRUDE88" localSheetId="0">#REF!</definedName>
    <definedName name="USCRUDE88" localSheetId="1">#REF!</definedName>
    <definedName name="USCRUDE88" localSheetId="3">#REF!</definedName>
    <definedName name="USCRUDE88" localSheetId="9">#REF!</definedName>
    <definedName name="USCRUDE88">#REF!</definedName>
    <definedName name="USD" localSheetId="6">#REF!</definedName>
    <definedName name="USD" localSheetId="1">#REF!</definedName>
    <definedName name="USD" localSheetId="3">#REF!</definedName>
    <definedName name="USD" localSheetId="9">#REF!</definedName>
    <definedName name="USD">#REF!</definedName>
    <definedName name="USDIST87" localSheetId="6">#REF!</definedName>
    <definedName name="USDIST87" localSheetId="0">#REF!</definedName>
    <definedName name="USDIST87" localSheetId="1">#REF!</definedName>
    <definedName name="USDIST87">#REF!</definedName>
    <definedName name="USDIST88" localSheetId="6">#REF!</definedName>
    <definedName name="USDIST88" localSheetId="0">#REF!</definedName>
    <definedName name="USDIST88" localSheetId="1">#REF!</definedName>
    <definedName name="USDIST88">#REF!</definedName>
    <definedName name="USDSR" localSheetId="6">#REF!</definedName>
    <definedName name="USDSR" localSheetId="1">#REF!</definedName>
    <definedName name="USDSR">#REF!</definedName>
    <definedName name="USMG87" localSheetId="6">#REF!</definedName>
    <definedName name="USMG87" localSheetId="0">#REF!</definedName>
    <definedName name="USMG87" localSheetId="1">#REF!</definedName>
    <definedName name="USMG87">#REF!</definedName>
    <definedName name="USMG88" localSheetId="6">#REF!</definedName>
    <definedName name="USMG88" localSheetId="0">#REF!</definedName>
    <definedName name="USMG88" localSheetId="1">#REF!</definedName>
    <definedName name="USMG88">#REF!</definedName>
    <definedName name="USmin" localSheetId="6">OFFSET(#REF!,0,0,COUNT(#REF!),1)</definedName>
    <definedName name="USmin" localSheetId="0">OFFSET(#REF!,0,0,COUNT(#REF!),1)</definedName>
    <definedName name="USmin" localSheetId="1">OFFSET(#REF!,0,0,COUNT(#REF!),1)</definedName>
    <definedName name="USmin" localSheetId="3">OFFSET(#REF!,0,0,COUNT(#REF!),1)</definedName>
    <definedName name="USmin" localSheetId="9">OFFSET(#REF!,0,0,COUNT(#REF!),1)</definedName>
    <definedName name="USmin">OFFSET(#REF!,0,0,COUNT(#REF!),1)</definedName>
    <definedName name="USPROD87" localSheetId="6">#REF!</definedName>
    <definedName name="USPROD87" localSheetId="0">#REF!</definedName>
    <definedName name="USPROD87" localSheetId="1">#REF!</definedName>
    <definedName name="USPROD87" localSheetId="3">#REF!</definedName>
    <definedName name="USPROD87" localSheetId="9">#REF!</definedName>
    <definedName name="USPROD87">#REF!</definedName>
    <definedName name="USPROD88" localSheetId="6">#REF!</definedName>
    <definedName name="USPROD88" localSheetId="0">#REF!</definedName>
    <definedName name="USPROD88" localSheetId="1">#REF!</definedName>
    <definedName name="USPROD88" localSheetId="3">#REF!</definedName>
    <definedName name="USPROD88" localSheetId="9">#REF!</definedName>
    <definedName name="USPROD88">#REF!</definedName>
    <definedName name="USRFO87" localSheetId="6">#REF!</definedName>
    <definedName name="USRFO87" localSheetId="0">#REF!</definedName>
    <definedName name="USRFO87" localSheetId="1">#REF!</definedName>
    <definedName name="USRFO87" localSheetId="3">#REF!</definedName>
    <definedName name="USRFO87" localSheetId="9">#REF!</definedName>
    <definedName name="USRFO87">#REF!</definedName>
    <definedName name="USRFO88" localSheetId="6">#REF!</definedName>
    <definedName name="USRFO88" localSheetId="0">#REF!</definedName>
    <definedName name="USRFO88" localSheetId="1">#REF!</definedName>
    <definedName name="USRFO88">#REF!</definedName>
    <definedName name="USrng" localSheetId="6">OFFSET(#REF!,0,0,COUNT(#REF!),1)</definedName>
    <definedName name="USrng" localSheetId="0">OFFSET(#REF!,0,0,COUNT(#REF!),1)</definedName>
    <definedName name="USrng" localSheetId="1">OFFSET(#REF!,0,0,COUNT(#REF!),1)</definedName>
    <definedName name="USrng" localSheetId="3">OFFSET(#REF!,0,0,COUNT(#REF!),1)</definedName>
    <definedName name="USrng" localSheetId="9">OFFSET(#REF!,0,0,COUNT(#REF!),1)</definedName>
    <definedName name="USrng">OFFSET(#REF!,0,0,COUNT(#REF!),1)</definedName>
    <definedName name="USSR" localSheetId="6">#REF!</definedName>
    <definedName name="USSR" localSheetId="0">#REF!</definedName>
    <definedName name="USSR" localSheetId="1">#REF!</definedName>
    <definedName name="USSR" localSheetId="3">#REF!</definedName>
    <definedName name="USSR" localSheetId="9">#REF!</definedName>
    <definedName name="USSR">#REF!</definedName>
    <definedName name="USTOT87" localSheetId="6">#REF!</definedName>
    <definedName name="USTOT87" localSheetId="0">#REF!</definedName>
    <definedName name="USTOT87" localSheetId="1">#REF!</definedName>
    <definedName name="USTOT87" localSheetId="3">#REF!</definedName>
    <definedName name="USTOT87" localSheetId="9">#REF!</definedName>
    <definedName name="USTOT87">#REF!</definedName>
    <definedName name="USTOT88" localSheetId="6">#REF!</definedName>
    <definedName name="USTOT88" localSheetId="0">#REF!</definedName>
    <definedName name="USTOT88" localSheetId="1">#REF!</definedName>
    <definedName name="USTOT88" localSheetId="3">#REF!</definedName>
    <definedName name="USTOT88" localSheetId="9">#REF!</definedName>
    <definedName name="USTOT88">#REF!</definedName>
    <definedName name="uu" localSheetId="7" hidden="1">{"Riqfin97",#N/A,FALSE,"Tran";"Riqfinpro",#N/A,FALSE,"Tran"}</definedName>
    <definedName name="uu" localSheetId="8" hidden="1">{"Riqfin97",#N/A,FALSE,"Tran";"Riqfinpro",#N/A,FALSE,"Tran"}</definedName>
    <definedName name="uu" localSheetId="6" hidden="1">{"Riqfin97",#N/A,FALSE,"Tran";"Riqfinpro",#N/A,FALSE,"Tran"}</definedName>
    <definedName name="uu" localSheetId="0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9" hidden="1">{"Riqfin97",#N/A,FALSE,"Tran";"Riqfinpro",#N/A,FALSE,"Tran"}</definedName>
    <definedName name="uu" localSheetId="11" hidden="1">{"Riqfin97",#N/A,FALSE,"Tran";"Riqfinpro",#N/A,FALSE,"Tran"}</definedName>
    <definedName name="uu" hidden="1">{"Riqfin97",#N/A,FALSE,"Tran";"Riqfinpro",#N/A,FALSE,"Tran"}</definedName>
    <definedName name="uuu" localSheetId="7" hidden="1">{"Riqfin97",#N/A,FALSE,"Tran";"Riqfinpro",#N/A,FALSE,"Tran"}</definedName>
    <definedName name="uuu" localSheetId="8" hidden="1">{"Riqfin97",#N/A,FALSE,"Tran";"Riqfinpro",#N/A,FALSE,"Tran"}</definedName>
    <definedName name="uuu" localSheetId="6" hidden="1">{"Riqfin97",#N/A,FALSE,"Tran";"Riqfinpro",#N/A,FALSE,"Tran"}</definedName>
    <definedName name="uuu" localSheetId="0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9" hidden="1">{"Riqfin97",#N/A,FALSE,"Tran";"Riqfinpro",#N/A,FALSE,"Tran"}</definedName>
    <definedName name="uuu" localSheetId="11" hidden="1">{"Riqfin97",#N/A,FALSE,"Tran";"Riqfinpro",#N/A,FALSE,"Tran"}</definedName>
    <definedName name="uuu" hidden="1">{"Riqfin97",#N/A,FALSE,"Tran";"Riqfinpro",#N/A,FALSE,"Tran"}</definedName>
    <definedName name="uuuuu">'[177]Quarterly Raw Data'!#REF!</definedName>
    <definedName name="uuuuuu" localSheetId="7" hidden="1">{"Riqfin97",#N/A,FALSE,"Tran";"Riqfinpro",#N/A,FALSE,"Tran"}</definedName>
    <definedName name="uuuuuu" localSheetId="8" hidden="1">{"Riqfin97",#N/A,FALSE,"Tran";"Riqfinpro",#N/A,FALSE,"Tran"}</definedName>
    <definedName name="uuuuuu" localSheetId="6" hidden="1">{"Riqfin97",#N/A,FALSE,"Tran";"Riqfinpro",#N/A,FALSE,"Tran"}</definedName>
    <definedName name="uuuuuu" localSheetId="0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9" hidden="1">{"Riqfin97",#N/A,FALSE,"Tran";"Riqfinpro",#N/A,FALSE,"Tran"}</definedName>
    <definedName name="uuuuuu" localSheetId="11" hidden="1">{"Riqfin97",#N/A,FALSE,"Tran";"Riqfinpro",#N/A,FALSE,"Tran"}</definedName>
    <definedName name="uuuuuu" hidden="1">{"Riqfin97",#N/A,FALSE,"Tran";"Riqfinpro",#N/A,FALSE,"Tran"}</definedName>
    <definedName name="v">#N/A</definedName>
    <definedName name="VALID_FORMATS" localSheetId="6">#REF!</definedName>
    <definedName name="VALID_FORMATS" localSheetId="0">#REF!</definedName>
    <definedName name="VALID_FORMATS" localSheetId="1">#REF!</definedName>
    <definedName name="VALID_FORMATS" localSheetId="3">#REF!</definedName>
    <definedName name="VALID_FORMATS" localSheetId="9">#REF!</definedName>
    <definedName name="VALID_FORMATS">#REF!</definedName>
    <definedName name="VenceHoy" localSheetId="6">#REF!</definedName>
    <definedName name="VenceHoy" localSheetId="0">#REF!</definedName>
    <definedName name="VenceHoy" localSheetId="1">#REF!</definedName>
    <definedName name="VenceHoy" localSheetId="3">#REF!</definedName>
    <definedName name="VenceHoy" localSheetId="9">#REF!</definedName>
    <definedName name="VenceHoy">#REF!</definedName>
    <definedName name="venci" localSheetId="6">#REF!</definedName>
    <definedName name="venci" localSheetId="1">#REF!</definedName>
    <definedName name="venci" localSheetId="3">#REF!</definedName>
    <definedName name="venci" localSheetId="9">#REF!</definedName>
    <definedName name="venci">#REF!</definedName>
    <definedName name="venci2000" localSheetId="6">#REF!</definedName>
    <definedName name="venci2000" localSheetId="1">#REF!</definedName>
    <definedName name="venci2000">#REF!</definedName>
    <definedName name="venci2001" localSheetId="6">#REF!</definedName>
    <definedName name="venci2001" localSheetId="1">#REF!</definedName>
    <definedName name="venci2001">#REF!</definedName>
    <definedName name="venci2002" localSheetId="6">#REF!</definedName>
    <definedName name="venci2002" localSheetId="1">#REF!</definedName>
    <definedName name="venci2002">#REF!</definedName>
    <definedName name="venci2003" localSheetId="6">#REF!</definedName>
    <definedName name="venci2003" localSheetId="1">#REF!</definedName>
    <definedName name="venci2003">#REF!</definedName>
    <definedName name="venci98" localSheetId="6">[23]Programa!#REF!</definedName>
    <definedName name="venci98" localSheetId="0">[24]Programa!#REF!</definedName>
    <definedName name="venci98" localSheetId="1">[24]Programa!#REF!</definedName>
    <definedName name="venci98" localSheetId="11">[23]Programa!#REF!</definedName>
    <definedName name="venci98">[24]Programa!#REF!</definedName>
    <definedName name="venci98j" localSheetId="6">[23]Programa!#REF!</definedName>
    <definedName name="venci98j" localSheetId="0">[24]Programa!#REF!</definedName>
    <definedName name="venci98j" localSheetId="1">[24]Programa!#REF!</definedName>
    <definedName name="venci98j" localSheetId="11">[23]Programa!#REF!</definedName>
    <definedName name="venci98j">[24]Programa!#REF!</definedName>
    <definedName name="venci98s" localSheetId="6">#REF!</definedName>
    <definedName name="venci98s" localSheetId="0">#REF!</definedName>
    <definedName name="venci98s" localSheetId="1">#REF!</definedName>
    <definedName name="venci98s" localSheetId="3">#REF!</definedName>
    <definedName name="venci98s" localSheetId="9">#REF!</definedName>
    <definedName name="venci98s">#REF!</definedName>
    <definedName name="venci99" localSheetId="6">#REF!</definedName>
    <definedName name="venci99" localSheetId="1">#REF!</definedName>
    <definedName name="venci99" localSheetId="3">#REF!</definedName>
    <definedName name="venci99" localSheetId="9">#REF!</definedName>
    <definedName name="venci99">#REF!</definedName>
    <definedName name="VENEZU" localSheetId="6">#REF!</definedName>
    <definedName name="VENEZU" localSheetId="0">#REF!</definedName>
    <definedName name="VENEZU" localSheetId="1">#REF!</definedName>
    <definedName name="VENEZU" localSheetId="3">#REF!</definedName>
    <definedName name="VENEZU" localSheetId="9">#REF!</definedName>
    <definedName name="VENEZU">#REF!</definedName>
    <definedName name="VENEZUELA">"bANCOS"</definedName>
    <definedName name="VIAAEREA" localSheetId="6">#REF!</definedName>
    <definedName name="VIAAEREA" localSheetId="0">#REF!</definedName>
    <definedName name="VIAAEREA" localSheetId="1">#REF!</definedName>
    <definedName name="VIAAEREA" localSheetId="3">#REF!</definedName>
    <definedName name="VIAAEREA" localSheetId="9">#REF!</definedName>
    <definedName name="VIAAEREA">#REF!</definedName>
    <definedName name="volume_trade" localSheetId="6">#REF!</definedName>
    <definedName name="volume_trade" localSheetId="1">#REF!</definedName>
    <definedName name="volume_trade" localSheetId="3">#REF!</definedName>
    <definedName name="volume_trade" localSheetId="9">#REF!</definedName>
    <definedName name="volume_trade">#REF!</definedName>
    <definedName name="VTITLES" localSheetId="6">#REF!</definedName>
    <definedName name="VTITLES" localSheetId="1">#REF!</definedName>
    <definedName name="VTITLES" localSheetId="3">#REF!</definedName>
    <definedName name="VTITLES" localSheetId="9">#REF!</definedName>
    <definedName name="VTITLES">#REF!</definedName>
    <definedName name="vv" localSheetId="7" hidden="1">{"Tab1",#N/A,FALSE,"P";"Tab2",#N/A,FALSE,"P"}</definedName>
    <definedName name="vv" localSheetId="8" hidden="1">{"Tab1",#N/A,FALSE,"P";"Tab2",#N/A,FALSE,"P"}</definedName>
    <definedName name="vv" localSheetId="6" hidden="1">{"Tab1",#N/A,FALSE,"P";"Tab2",#N/A,FALSE,"P"}</definedName>
    <definedName name="vv" localSheetId="0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9" hidden="1">{"Tab1",#N/A,FALSE,"P";"Tab2",#N/A,FALSE,"P"}</definedName>
    <definedName name="vv" localSheetId="11" hidden="1">{"Tab1",#N/A,FALSE,"P";"Tab2",#N/A,FALSE,"P"}</definedName>
    <definedName name="vv" hidden="1">{"Tab1",#N/A,FALSE,"P";"Tab2",#N/A,FALSE,"P"}</definedName>
    <definedName name="vvv" localSheetId="7" hidden="1">{"Tab1",#N/A,FALSE,"P";"Tab2",#N/A,FALSE,"P"}</definedName>
    <definedName name="vvv" localSheetId="8" hidden="1">{"Tab1",#N/A,FALSE,"P";"Tab2",#N/A,FALSE,"P"}</definedName>
    <definedName name="vvv" localSheetId="6" hidden="1">{"Tab1",#N/A,FALSE,"P";"Tab2",#N/A,FALSE,"P"}</definedName>
    <definedName name="vvv" localSheetId="0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9" hidden="1">{"Tab1",#N/A,FALSE,"P";"Tab2",#N/A,FALSE,"P"}</definedName>
    <definedName name="vvv" localSheetId="11" hidden="1">{"Tab1",#N/A,FALSE,"P";"Tab2",#N/A,FALSE,"P"}</definedName>
    <definedName name="vvv" hidden="1">{"Tab1",#N/A,FALSE,"P";"Tab2",#N/A,FALSE,"P"}</definedName>
    <definedName name="vvvv" localSheetId="7" hidden="1">{"Minpmon",#N/A,FALSE,"Monthinput"}</definedName>
    <definedName name="vvvv" localSheetId="8" hidden="1">{"Minpmon",#N/A,FALSE,"Monthinput"}</definedName>
    <definedName name="vvvv" localSheetId="6" hidden="1">{"Minpmon",#N/A,FALSE,"Monthinput"}</definedName>
    <definedName name="vvvv" localSheetId="0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9" hidden="1">{"Minpmon",#N/A,FALSE,"Monthinput"}</definedName>
    <definedName name="vvvv" localSheetId="11" hidden="1">{"Minpmon",#N/A,FALSE,"Monthinput"}</definedName>
    <definedName name="vvvv" hidden="1">{"Minpmon",#N/A,FALSE,"Monthinput"}</definedName>
    <definedName name="vvvvvvvvvvvv" localSheetId="7" hidden="1">{"Riqfin97",#N/A,FALSE,"Tran";"Riqfinpro",#N/A,FALSE,"Tran"}</definedName>
    <definedName name="vvvvvvvvvvvv" localSheetId="8" hidden="1">{"Riqfin97",#N/A,FALSE,"Tran";"Riqfinpro",#N/A,FALSE,"Tran"}</definedName>
    <definedName name="vvvvvvvvvvvv" localSheetId="6" hidden="1">{"Riqfin97",#N/A,FALSE,"Tran";"Riqfinpro",#N/A,FALSE,"Tran"}</definedName>
    <definedName name="vvvvvvvvvvvv" localSheetId="0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1" hidden="1">{"Riqfin97",#N/A,FALSE,"Tran";"Riqfinpro",#N/A,FALSE,"Tran"}</definedName>
    <definedName name="vvvvvvvvvvvv" hidden="1">{"Riqfin97",#N/A,FALSE,"Tran";"Riqfinpro",#N/A,FALSE,"Tran"}</definedName>
    <definedName name="vvvvvvvvvvvvv" localSheetId="7" hidden="1">{"Tab1",#N/A,FALSE,"P";"Tab2",#N/A,FALSE,"P"}</definedName>
    <definedName name="vvvvvvvvvvvvv" localSheetId="8" hidden="1">{"Tab1",#N/A,FALSE,"P";"Tab2",#N/A,FALSE,"P"}</definedName>
    <definedName name="vvvvvvvvvvvvv" localSheetId="6" hidden="1">{"Tab1",#N/A,FALSE,"P";"Tab2",#N/A,FALSE,"P"}</definedName>
    <definedName name="vvvvvvvvvvvvv" localSheetId="0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9" hidden="1">{"Tab1",#N/A,FALSE,"P";"Tab2",#N/A,FALSE,"P"}</definedName>
    <definedName name="vvvvvvvvvvvvv" localSheetId="11" hidden="1">{"Tab1",#N/A,FALSE,"P";"Tab2",#N/A,FALSE,"P"}</definedName>
    <definedName name="vvvvvvvvvvvvv" hidden="1">{"Tab1",#N/A,FALSE,"P";"Tab2",#N/A,FALSE,"P"}</definedName>
    <definedName name="w" localSheetId="7" hidden="1">{"Minpmon",#N/A,FALSE,"Monthinput"}</definedName>
    <definedName name="w" localSheetId="8" hidden="1">{"Minpmon",#N/A,FALSE,"Monthinput"}</definedName>
    <definedName name="w" localSheetId="6" hidden="1">{"Minpmon",#N/A,FALSE,"Monthinput"}</definedName>
    <definedName name="w" localSheetId="0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9" hidden="1">{"Minpmon",#N/A,FALSE,"Monthinput"}</definedName>
    <definedName name="w" localSheetId="11" hidden="1">{"Minpmon",#N/A,FALSE,"Monthinput"}</definedName>
    <definedName name="w" hidden="1">{"Minpmon",#N/A,FALSE,"Monthinput"}</definedName>
    <definedName name="wage_govt_sector" localSheetId="6">#REF!</definedName>
    <definedName name="wage_govt_sector" localSheetId="0">#REF!</definedName>
    <definedName name="wage_govt_sector" localSheetId="1">#REF!</definedName>
    <definedName name="wage_govt_sector" localSheetId="3">#REF!</definedName>
    <definedName name="wage_govt_sector" localSheetId="9">#REF!</definedName>
    <definedName name="wage_govt_sector">#REF!</definedName>
    <definedName name="WAPR" localSheetId="6">#REF!</definedName>
    <definedName name="WAPR" localSheetId="0">#REF!</definedName>
    <definedName name="WAPR" localSheetId="1">#REF!</definedName>
    <definedName name="WAPR" localSheetId="3">#REF!</definedName>
    <definedName name="WAPR" localSheetId="9">#REF!</definedName>
    <definedName name="WAPR">#REF!</definedName>
    <definedName name="Weekly_Depreciation">'[76]Inter-Bank'!$I$5</definedName>
    <definedName name="Weighted_Average_Inter_Bank_Exchange_Rate">'[76]Inter-Bank'!$C$5</definedName>
    <definedName name="WEO" localSheetId="6">#REF!</definedName>
    <definedName name="WEO" localSheetId="0">#REF!</definedName>
    <definedName name="WEO" localSheetId="1">#REF!</definedName>
    <definedName name="WEO" localSheetId="3">#REF!</definedName>
    <definedName name="WEO" localSheetId="9">#REF!</definedName>
    <definedName name="WEO">#REF!</definedName>
    <definedName name="WEOD" localSheetId="6">#REF!</definedName>
    <definedName name="WEOD" localSheetId="1">#REF!</definedName>
    <definedName name="WEOD" localSheetId="3">#REF!</definedName>
    <definedName name="WEOD" localSheetId="9">#REF!</definedName>
    <definedName name="WEOD">#REF!</definedName>
    <definedName name="weodata" localSheetId="6">#REF!</definedName>
    <definedName name="weodata" localSheetId="1">#REF!</definedName>
    <definedName name="weodata" localSheetId="3">#REF!</definedName>
    <definedName name="weodata" localSheetId="9">#REF!</definedName>
    <definedName name="weodata">#REF!</definedName>
    <definedName name="wer" localSheetId="7" hidden="1">{"Riqfin97",#N/A,FALSE,"Tran";"Riqfinpro",#N/A,FALSE,"Tran"}</definedName>
    <definedName name="wer" localSheetId="8" hidden="1">{"Riqfin97",#N/A,FALSE,"Tran";"Riqfinpro",#N/A,FALSE,"Tran"}</definedName>
    <definedName name="wer" localSheetId="6" hidden="1">{"Riqfin97",#N/A,FALSE,"Tran";"Riqfinpro",#N/A,FALSE,"Tran"}</definedName>
    <definedName name="wer" localSheetId="0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9" hidden="1">{"Riqfin97",#N/A,FALSE,"Tran";"Riqfinpro",#N/A,FALSE,"Tran"}</definedName>
    <definedName name="wer" localSheetId="11" hidden="1">{"Riqfin97",#N/A,FALSE,"Tran";"Riqfinpro",#N/A,FALSE,"Tran"}</definedName>
    <definedName name="wer" hidden="1">{"Riqfin97",#N/A,FALSE,"Tran";"Riqfinpro",#N/A,FALSE,"Tran"}</definedName>
    <definedName name="will" localSheetId="7">'[145]SPNF Acuerdo Incl. Int.'!will</definedName>
    <definedName name="will" localSheetId="0">#REF!</definedName>
    <definedName name="will" localSheetId="1">#REF!</definedName>
    <definedName name="will">'[145]SPNF Acuerdo Incl. Int.'!will</definedName>
    <definedName name="will1">#N/A</definedName>
    <definedName name="will3">#N/A</definedName>
    <definedName name="Work_Area" localSheetId="6">#REF!</definedName>
    <definedName name="Work_Area" localSheetId="0">#REF!</definedName>
    <definedName name="Work_Area" localSheetId="1">#REF!</definedName>
    <definedName name="Work_Area" localSheetId="3">#REF!</definedName>
    <definedName name="Work_Area" localSheetId="9">#REF!</definedName>
    <definedName name="Work_Area">#REF!</definedName>
    <definedName name="WPCP33_D" localSheetId="6">#REF!</definedName>
    <definedName name="WPCP33_D" localSheetId="0">#REF!</definedName>
    <definedName name="WPCP33_D" localSheetId="1">#REF!</definedName>
    <definedName name="WPCP33_D" localSheetId="3">#REF!</definedName>
    <definedName name="WPCP33_D" localSheetId="9">#REF!</definedName>
    <definedName name="WPCP33_D">#REF!</definedName>
    <definedName name="WPCP33pch" localSheetId="6">#REF!</definedName>
    <definedName name="WPCP33pch" localSheetId="0">#REF!</definedName>
    <definedName name="WPCP33pch" localSheetId="1">#REF!</definedName>
    <definedName name="WPCP33pch" localSheetId="3">#REF!</definedName>
    <definedName name="WPCP33pch" localSheetId="9">#REF!</definedName>
    <definedName name="WPCP33pch">#REF!</definedName>
    <definedName name="wrn" localSheetId="7" hidden="1">{"Main Economic Indicators",#N/A,FALSE,"C"}</definedName>
    <definedName name="wrn" localSheetId="8" hidden="1">{"Main Economic Indicators",#N/A,FALSE,"C"}</definedName>
    <definedName name="wrn" localSheetId="6" hidden="1">{"Main Economic Indicators",#N/A,FALSE,"C"}</definedName>
    <definedName name="wrn" localSheetId="0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9" hidden="1">{"Main Economic Indicators",#N/A,FALSE,"C"}</definedName>
    <definedName name="wrn" localSheetId="11" hidden="1">{"Main Economic Indicators",#N/A,FALSE,"C"}</definedName>
    <definedName name="wrn" hidden="1">{"Main Economic Indicators",#N/A,FALSE,"C"}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7" hidden="1">{"annual-cbr",#N/A,FALSE,"CENTBANK";"annual(banks)",#N/A,FALSE,"COMBANKS"}</definedName>
    <definedName name="wrn.annual." localSheetId="8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1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7" hidden="1">{#N/A,#N/A,FALSE,"BANKS"}</definedName>
    <definedName name="wrn.BANKS." localSheetId="8" hidden="1">{#N/A,#N/A,FALSE,"BANKS"}</definedName>
    <definedName name="wrn.BANKS." localSheetId="6" hidden="1">{#N/A,#N/A,FALSE,"BANKS"}</definedName>
    <definedName name="wrn.BANKS." localSheetId="0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9" hidden="1">{#N/A,#N/A,FALSE,"BANKS"}</definedName>
    <definedName name="wrn.BANKS." localSheetId="11" hidden="1">{#N/A,#N/A,FALSE,"BANKS"}</definedName>
    <definedName name="wrn.BANKS." hidden="1">{#N/A,#N/A,FALSE,"BANKS"}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7" hidden="1">{#N/A,#N/A,FALSE,"BOP"}</definedName>
    <definedName name="wrn.BOP." localSheetId="8" hidden="1">{#N/A,#N/A,FALSE,"BOP"}</definedName>
    <definedName name="wrn.BOP." localSheetId="6" hidden="1">{#N/A,#N/A,FALSE,"BOP"}</definedName>
    <definedName name="wrn.BOP." localSheetId="0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9" hidden="1">{#N/A,#N/A,FALSE,"BOP"}</definedName>
    <definedName name="wrn.BOP." localSheetId="11" hidden="1">{#N/A,#N/A,FALSE,"BOP"}</definedName>
    <definedName name="wrn.BOP." hidden="1">{#N/A,#N/A,FALSE,"BOP"}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6" hidden="1">{"BOP_TAB",#N/A,FALSE,"N";"MIDTERM_TAB",#N/A,FALSE,"O"}</definedName>
    <definedName name="wrn.BOP_MIDTERM." localSheetId="0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9" hidden="1">{"BOP_TAB",#N/A,FALSE,"N";"MIDTERM_TAB",#N/A,FALSE,"O"}</definedName>
    <definedName name="wrn.BOP_MIDTERM." localSheetId="11" hidden="1">{"BOP_TAB",#N/A,FALSE,"N";"MIDTERM_TAB",#N/A,FALSE,"O"}</definedName>
    <definedName name="wrn.BOP_MIDTERM." hidden="1">{"BOP_TAB",#N/A,FALSE,"N";"MIDTERM_TAB",#N/A,FALSE,"O"}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7" hidden="1">{#N/A,#N/A,FALSE,"CelPIB"}</definedName>
    <definedName name="wrn.CelPIB." localSheetId="8" hidden="1">{#N/A,#N/A,FALSE,"CelPIB"}</definedName>
    <definedName name="wrn.CelPIB." localSheetId="6" hidden="1">{#N/A,#N/A,FALSE,"CelPIB"}</definedName>
    <definedName name="wrn.CelPIB." localSheetId="0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9" hidden="1">{#N/A,#N/A,FALSE,"CelPIB"}</definedName>
    <definedName name="wrn.CelPIB." localSheetId="11" hidden="1">{#N/A,#N/A,FALSE,"CelPIB"}</definedName>
    <definedName name="wrn.CelPIB." hidden="1">{#N/A,#N/A,FALSE,"CelPIB"}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7" hidden="1">{#N/A,#N/A,FALSE,"NFPS GDP"}</definedName>
    <definedName name="wrn.CGvt._.Revenue._.GDP." localSheetId="8" hidden="1">{#N/A,#N/A,FALSE,"NFPS GDP"}</definedName>
    <definedName name="wrn.CGvt._.Revenue._.GDP." localSheetId="6" hidden="1">{#N/A,#N/A,FALSE,"NFPS GDP"}</definedName>
    <definedName name="wrn.CGvt._.Revenue._.GDP." localSheetId="0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9" hidden="1">{#N/A,#N/A,FALSE,"NFPS GDP"}</definedName>
    <definedName name="wrn.CGvt._.Revenue._.GDP." localSheetId="11" hidden="1">{#N/A,#N/A,FALSE,"NFPS GDP"}</definedName>
    <definedName name="wrn.CGvt._.Revenue._.GDP." hidden="1">{#N/A,#N/A,FALSE,"NFPS GDP"}</definedName>
    <definedName name="wrn.CREDIT." localSheetId="7" hidden="1">{#N/A,#N/A,FALSE,"CREDIT"}</definedName>
    <definedName name="wrn.CREDIT." localSheetId="8" hidden="1">{#N/A,#N/A,FALSE,"CREDIT"}</definedName>
    <definedName name="wrn.CREDIT." localSheetId="6" hidden="1">{#N/A,#N/A,FALSE,"CREDIT"}</definedName>
    <definedName name="wrn.CREDIT." localSheetId="0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9" hidden="1">{#N/A,#N/A,FALSE,"CREDIT"}</definedName>
    <definedName name="wrn.CREDIT." localSheetId="11" hidden="1">{#N/A,#N/A,FALSE,"CREDIT"}</definedName>
    <definedName name="wrn.CREDIT." hidden="1">{#N/A,#N/A,FALSE,"CREDIT"}</definedName>
    <definedName name="wrn.DEBTSVC." localSheetId="7" hidden="1">{#N/A,#N/A,FALSE,"DEBTSVC"}</definedName>
    <definedName name="wrn.DEBTSVC." localSheetId="8" hidden="1">{#N/A,#N/A,FALSE,"DEBTSVC"}</definedName>
    <definedName name="wrn.DEBTSVC." localSheetId="6" hidden="1">{#N/A,#N/A,FALSE,"DEBTSVC"}</definedName>
    <definedName name="wrn.DEBTSVC." localSheetId="0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9" hidden="1">{#N/A,#N/A,FALSE,"DEBTSVC"}</definedName>
    <definedName name="wrn.DEBTSVC." localSheetId="11" hidden="1">{#N/A,#N/A,FALSE,"DEBTSVC"}</definedName>
    <definedName name="wrn.DEBTSVC." hidden="1">{#N/A,#N/A,FALSE,"DEBTSVC"}</definedName>
    <definedName name="wrn.DEPO." localSheetId="7" hidden="1">{#N/A,#N/A,FALSE,"DEPO"}</definedName>
    <definedName name="wrn.DEPO." localSheetId="8" hidden="1">{#N/A,#N/A,FALSE,"DEPO"}</definedName>
    <definedName name="wrn.DEPO." localSheetId="6" hidden="1">{#N/A,#N/A,FALSE,"DEPO"}</definedName>
    <definedName name="wrn.DEPO." localSheetId="0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9" hidden="1">{#N/A,#N/A,FALSE,"DEPO"}</definedName>
    <definedName name="wrn.DEPO." localSheetId="11" hidden="1">{#N/A,#N/A,FALSE,"DEPO"}</definedName>
    <definedName name="wrn.DEPO." hidden="1">{#N/A,#N/A,FALSE,"DEPO"}</definedName>
    <definedName name="wrn.EntpsPIB." localSheetId="7" hidden="1">{#N/A,#N/A,FALSE,"EntpsPIB"}</definedName>
    <definedName name="wrn.EntpsPIB." localSheetId="8" hidden="1">{#N/A,#N/A,FALSE,"EntpsPIB"}</definedName>
    <definedName name="wrn.EntpsPIB." localSheetId="6" hidden="1">{#N/A,#N/A,FALSE,"EntpsPIB"}</definedName>
    <definedName name="wrn.EntpsPIB." localSheetId="0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9" hidden="1">{#N/A,#N/A,FALSE,"EntpsPIB"}</definedName>
    <definedName name="wrn.EntpsPIB." localSheetId="11" hidden="1">{#N/A,#N/A,FALSE,"EntpsPIB"}</definedName>
    <definedName name="wrn.EntpsPIB." hidden="1">{#N/A,#N/A,FALSE,"EntpsPIB"}</definedName>
    <definedName name="wrn.EXCISE." localSheetId="7" hidden="1">{#N/A,#N/A,FALSE,"EXCISE"}</definedName>
    <definedName name="wrn.EXCISE." localSheetId="8" hidden="1">{#N/A,#N/A,FALSE,"EXCISE"}</definedName>
    <definedName name="wrn.EXCISE." localSheetId="6" hidden="1">{#N/A,#N/A,FALSE,"EXCISE"}</definedName>
    <definedName name="wrn.EXCISE." localSheetId="0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9" hidden="1">{#N/A,#N/A,FALSE,"EXCISE"}</definedName>
    <definedName name="wrn.EXCISE." localSheetId="11" hidden="1">{#N/A,#N/A,FALSE,"EXCISE"}</definedName>
    <definedName name="wrn.EXCISE." hidden="1">{#N/A,#N/A,FALSE,"EXCISE"}</definedName>
    <definedName name="wrn.EXRATE." localSheetId="7" hidden="1">{#N/A,#N/A,FALSE,"EXRATE"}</definedName>
    <definedName name="wrn.EXRATE." localSheetId="8" hidden="1">{#N/A,#N/A,FALSE,"EXRATE"}</definedName>
    <definedName name="wrn.EXRATE." localSheetId="6" hidden="1">{#N/A,#N/A,FALSE,"EXRATE"}</definedName>
    <definedName name="wrn.EXRATE." localSheetId="0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9" hidden="1">{#N/A,#N/A,FALSE,"EXRATE"}</definedName>
    <definedName name="wrn.EXRATE." localSheetId="11" hidden="1">{#N/A,#N/A,FALSE,"EXRATE"}</definedName>
    <definedName name="wrn.EXRATE." hidden="1">{#N/A,#N/A,FALSE,"EXRATE"}</definedName>
    <definedName name="wrn.EXTDEBT." localSheetId="7" hidden="1">{#N/A,#N/A,FALSE,"EXTDEBT"}</definedName>
    <definedName name="wrn.EXTDEBT." localSheetId="8" hidden="1">{#N/A,#N/A,FALSE,"EXTDEBT"}</definedName>
    <definedName name="wrn.EXTDEBT." localSheetId="6" hidden="1">{#N/A,#N/A,FALSE,"EXTDEBT"}</definedName>
    <definedName name="wrn.EXTDEBT." localSheetId="0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9" hidden="1">{#N/A,#N/A,FALSE,"EXTDEBT"}</definedName>
    <definedName name="wrn.EXTDEBT." localSheetId="11" hidden="1">{#N/A,#N/A,FALSE,"EXTDEBT"}</definedName>
    <definedName name="wrn.EXTDEBT." hidden="1">{#N/A,#N/A,FALSE,"EXTDEBT"}</definedName>
    <definedName name="wrn.EXTRABUDGT." localSheetId="7" hidden="1">{#N/A,#N/A,FALSE,"EXTRABUDGT"}</definedName>
    <definedName name="wrn.EXTRABUDGT." localSheetId="8" hidden="1">{#N/A,#N/A,FALSE,"EXTRABUDGT"}</definedName>
    <definedName name="wrn.EXTRABUDGT." localSheetId="6" hidden="1">{#N/A,#N/A,FALSE,"EXTRABUDGT"}</definedName>
    <definedName name="wrn.EXTRABUDGT." localSheetId="0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9" hidden="1">{#N/A,#N/A,FALSE,"EXTRABUDGT"}</definedName>
    <definedName name="wrn.EXTRABUDGT." localSheetId="11" hidden="1">{#N/A,#N/A,FALSE,"EXTRABUDGT"}</definedName>
    <definedName name="wrn.EXTRABUDGT." hidden="1">{#N/A,#N/A,FALSE,"EXTRABUDGT"}</definedName>
    <definedName name="wrn.EXTRABUDGT2." localSheetId="7" hidden="1">{#N/A,#N/A,FALSE,"EXTRABUDGT2"}</definedName>
    <definedName name="wrn.EXTRABUDGT2." localSheetId="8" hidden="1">{#N/A,#N/A,FALSE,"EXTRABUDGT2"}</definedName>
    <definedName name="wrn.EXTRABUDGT2." localSheetId="6" hidden="1">{#N/A,#N/A,FALSE,"EXTRABUDGT2"}</definedName>
    <definedName name="wrn.EXTRABUDGT2." localSheetId="0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9" hidden="1">{#N/A,#N/A,FALSE,"EXTRABUDGT2"}</definedName>
    <definedName name="wrn.EXTRABUDGT2." localSheetId="11" hidden="1">{#N/A,#N/A,FALSE,"EXTRABUDGT2"}</definedName>
    <definedName name="wrn.EXTRABUDGT2." hidden="1">{#N/A,#N/A,FALSE,"EXTRABUDGT2"}</definedName>
    <definedName name="wrn.GDP." localSheetId="7" hidden="1">{#N/A,#N/A,FALSE,"GDP_ORIGIN";#N/A,#N/A,FALSE,"EMP_POP"}</definedName>
    <definedName name="wrn.GDP." localSheetId="8" hidden="1">{#N/A,#N/A,FALSE,"GDP_ORIGIN";#N/A,#N/A,FALSE,"EMP_POP"}</definedName>
    <definedName name="wrn.GDP." localSheetId="6" hidden="1">{#N/A,#N/A,FALSE,"GDP_ORIGIN";#N/A,#N/A,FALSE,"EMP_POP"}</definedName>
    <definedName name="wrn.GDP." localSheetId="0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9" hidden="1">{#N/A,#N/A,FALSE,"GDP_ORIGIN";#N/A,#N/A,FALSE,"EMP_POP"}</definedName>
    <definedName name="wrn.GDP." localSheetId="11" hidden="1">{#N/A,#N/A,FALSE,"GDP_ORIGIN";#N/A,#N/A,FALSE,"EMP_POP"}</definedName>
    <definedName name="wrn.GDP." hidden="1">{#N/A,#N/A,FALSE,"GDP_ORIGIN";#N/A,#N/A,FALSE,"EMP_POP"}</definedName>
    <definedName name="wrn.GGOVT." localSheetId="7" hidden="1">{#N/A,#N/A,FALSE,"GGOVT"}</definedName>
    <definedName name="wrn.GGOVT." localSheetId="8" hidden="1">{#N/A,#N/A,FALSE,"GGOVT"}</definedName>
    <definedName name="wrn.GGOVT." localSheetId="6" hidden="1">{#N/A,#N/A,FALSE,"GGOVT"}</definedName>
    <definedName name="wrn.GGOVT." localSheetId="0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9" hidden="1">{#N/A,#N/A,FALSE,"GGOVT"}</definedName>
    <definedName name="wrn.GGOVT." localSheetId="11" hidden="1">{#N/A,#N/A,FALSE,"GGOVT"}</definedName>
    <definedName name="wrn.GGOVT." hidden="1">{#N/A,#N/A,FALSE,"GGOVT"}</definedName>
    <definedName name="wrn.GGOVT2." localSheetId="7" hidden="1">{#N/A,#N/A,FALSE,"GGOVT2"}</definedName>
    <definedName name="wrn.GGOVT2." localSheetId="8" hidden="1">{#N/A,#N/A,FALSE,"GGOVT2"}</definedName>
    <definedName name="wrn.GGOVT2." localSheetId="6" hidden="1">{#N/A,#N/A,FALSE,"GGOVT2"}</definedName>
    <definedName name="wrn.GGOVT2." localSheetId="0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9" hidden="1">{#N/A,#N/A,FALSE,"GGOVT2"}</definedName>
    <definedName name="wrn.GGOVT2." localSheetId="11" hidden="1">{#N/A,#N/A,FALSE,"GGOVT2"}</definedName>
    <definedName name="wrn.GGOVT2." hidden="1">{#N/A,#N/A,FALSE,"GGOVT2"}</definedName>
    <definedName name="wrn.GGOVTPC." localSheetId="7" hidden="1">{#N/A,#N/A,FALSE,"GGOVT%"}</definedName>
    <definedName name="wrn.GGOVTPC." localSheetId="8" hidden="1">{#N/A,#N/A,FALSE,"GGOVT%"}</definedName>
    <definedName name="wrn.GGOVTPC." localSheetId="6" hidden="1">{#N/A,#N/A,FALSE,"GGOVT%"}</definedName>
    <definedName name="wrn.GGOVTPC." localSheetId="0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9" hidden="1">{#N/A,#N/A,FALSE,"GGOVT%"}</definedName>
    <definedName name="wrn.GGOVTPC." localSheetId="11" hidden="1">{#N/A,#N/A,FALSE,"GGOVT%"}</definedName>
    <definedName name="wrn.GGOVTPC." hidden="1">{#N/A,#N/A,FALSE,"GGOVT%"}</definedName>
    <definedName name="wrn.INCOMETX." localSheetId="7" hidden="1">{#N/A,#N/A,FALSE,"INCOMETX"}</definedName>
    <definedName name="wrn.INCOMETX." localSheetId="8" hidden="1">{#N/A,#N/A,FALSE,"INCOMETX"}</definedName>
    <definedName name="wrn.INCOMETX." localSheetId="6" hidden="1">{#N/A,#N/A,FALSE,"INCOMETX"}</definedName>
    <definedName name="wrn.INCOMETX." localSheetId="0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9" hidden="1">{#N/A,#N/A,FALSE,"INCOMETX"}</definedName>
    <definedName name="wrn.INCOMETX." localSheetId="11" hidden="1">{#N/A,#N/A,FALSE,"INCOMETX"}</definedName>
    <definedName name="wrn.INCOMETX." hidden="1">{#N/A,#N/A,FALSE,"INCOMETX"}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7" hidden="1">{#N/A,#N/A,FALSE,"INTERST"}</definedName>
    <definedName name="wrn.INTERST." localSheetId="8" hidden="1">{#N/A,#N/A,FALSE,"INTERST"}</definedName>
    <definedName name="wrn.INTERST." localSheetId="6" hidden="1">{#N/A,#N/A,FALSE,"INTERST"}</definedName>
    <definedName name="wrn.INTERST." localSheetId="0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9" hidden="1">{#N/A,#N/A,FALSE,"INTERST"}</definedName>
    <definedName name="wrn.INTERST." localSheetId="11" hidden="1">{#N/A,#N/A,FALSE,"INTERST"}</definedName>
    <definedName name="wrn.INTERST." hidden="1">{#N/A,#N/A,FALSE,"INTERST"}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7" hidden="1">{"Main Economic Indicators",#N/A,FALSE,"C"}</definedName>
    <definedName name="wrn.Main._.Economic._.Indicators." localSheetId="8" hidden="1">{"Main Economic Indicators",#N/A,FALSE,"C"}</definedName>
    <definedName name="wrn.Main._.Economic._.Indicators." localSheetId="6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1" hidden="1">{"Main Economic Indicators",#N/A,FALSE,"C"}</definedName>
    <definedName name="wrn.Main._.Economic._.Indicators." hidden="1">{"Main Economic Indicators",#N/A,FALSE,"C"}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7" hidden="1">{"MONA",#N/A,FALSE,"S"}</definedName>
    <definedName name="wrn.MONA." localSheetId="8" hidden="1">{"MONA",#N/A,FALSE,"S"}</definedName>
    <definedName name="wrn.MONA." localSheetId="6" hidden="1">{"MONA",#N/A,FALSE,"S"}</definedName>
    <definedName name="wrn.MONA." localSheetId="0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9" hidden="1">{"MONA",#N/A,FALSE,"S"}</definedName>
    <definedName name="wrn.MONA." localSheetId="11" hidden="1">{"MONA",#N/A,FALSE,"S"}</definedName>
    <definedName name="wrn.MONA." hidden="1">{"MONA",#N/A,FALSE,"S"}</definedName>
    <definedName name="wrn.Monthsheet." localSheetId="7" hidden="1">{"Minpmon",#N/A,FALSE,"Monthinput"}</definedName>
    <definedName name="wrn.Monthsheet." localSheetId="8" hidden="1">{"Minpmon",#N/A,FALSE,"Monthinput"}</definedName>
    <definedName name="wrn.Monthsheet." localSheetId="6" hidden="1">{"Minpmon",#N/A,FALSE,"Monthinput"}</definedName>
    <definedName name="wrn.Monthsheet." localSheetId="0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9" hidden="1">{"Minpmon",#N/A,FALSE,"Monthinput"}</definedName>
    <definedName name="wrn.Monthsheet." localSheetId="11" hidden="1">{"Minpmon",#N/A,FALSE,"Monthinput"}</definedName>
    <definedName name="wrn.Monthsheet." hidden="1">{"Minpmon",#N/A,FALSE,"Monthinput"}</definedName>
    <definedName name="wrn.MS." localSheetId="7" hidden="1">{#N/A,#N/A,FALSE,"MS"}</definedName>
    <definedName name="wrn.MS." localSheetId="8" hidden="1">{#N/A,#N/A,FALSE,"MS"}</definedName>
    <definedName name="wrn.MS." localSheetId="6" hidden="1">{#N/A,#N/A,FALSE,"MS"}</definedName>
    <definedName name="wrn.MS." localSheetId="0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9" hidden="1">{#N/A,#N/A,FALSE,"MS"}</definedName>
    <definedName name="wrn.MS." localSheetId="11" hidden="1">{#N/A,#N/A,FALSE,"MS"}</definedName>
    <definedName name="wrn.MS." hidden="1">{#N/A,#N/A,FALSE,"MS"}</definedName>
    <definedName name="wrn.NBG." localSheetId="7" hidden="1">{#N/A,#N/A,FALSE,"NBG"}</definedName>
    <definedName name="wrn.NBG." localSheetId="8" hidden="1">{#N/A,#N/A,FALSE,"NBG"}</definedName>
    <definedName name="wrn.NBG." localSheetId="6" hidden="1">{#N/A,#N/A,FALSE,"NBG"}</definedName>
    <definedName name="wrn.NBG." localSheetId="0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9" hidden="1">{#N/A,#N/A,FALSE,"NBG"}</definedName>
    <definedName name="wrn.NBG." localSheetId="11" hidden="1">{#N/A,#N/A,FALSE,"NBG"}</definedName>
    <definedName name="wrn.NBG." hidden="1">{#N/A,#N/A,FALSE,"NBG"}</definedName>
    <definedName name="wrn.NFPS._.GDP." localSheetId="7" hidden="1">{#N/A,#N/A,FALSE,"NFPS GDP"}</definedName>
    <definedName name="wrn.NFPS._.GDP." localSheetId="8" hidden="1">{#N/A,#N/A,FALSE,"NFPS GDP"}</definedName>
    <definedName name="wrn.NFPS._.GDP." localSheetId="6" hidden="1">{#N/A,#N/A,FALSE,"NFPS GDP"}</definedName>
    <definedName name="wrn.NFPS._.GDP." localSheetId="0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9" hidden="1">{#N/A,#N/A,FALSE,"NFPS GDP"}</definedName>
    <definedName name="wrn.NFPS._.GDP." localSheetId="11" hidden="1">{#N/A,#N/A,FALSE,"NFPS GDP"}</definedName>
    <definedName name="wrn.NFPS._.GDP." hidden="1">{#N/A,#N/A,FALSE,"NFPS GDP"}</definedName>
    <definedName name="wrn.original." localSheetId="7" hidden="1">{"Original",#N/A,FALSE,"CENTBANK";"Original",#N/A,FALSE,"COMBANKS"}</definedName>
    <definedName name="wrn.original." localSheetId="8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1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7" hidden="1">{#N/A,#N/A,FALSE,"PCPI"}</definedName>
    <definedName name="wrn.PCPI." localSheetId="8" hidden="1">{#N/A,#N/A,FALSE,"PCPI"}</definedName>
    <definedName name="wrn.PCPI." localSheetId="6" hidden="1">{#N/A,#N/A,FALSE,"PCPI"}</definedName>
    <definedName name="wrn.PCPI." localSheetId="0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9" hidden="1">{#N/A,#N/A,FALSE,"PCPI"}</definedName>
    <definedName name="wrn.PCPI." localSheetId="11" hidden="1">{#N/A,#N/A,FALSE,"PCPI"}</definedName>
    <definedName name="wrn.PCPI." hidden="1">{#N/A,#N/A,FALSE,"PCPI"}</definedName>
    <definedName name="wrn.PENSION." localSheetId="7" hidden="1">{#N/A,#N/A,FALSE,"PENSION"}</definedName>
    <definedName name="wrn.PENSION." localSheetId="8" hidden="1">{#N/A,#N/A,FALSE,"PENSION"}</definedName>
    <definedName name="wrn.PENSION." localSheetId="6" hidden="1">{#N/A,#N/A,FALSE,"PENSION"}</definedName>
    <definedName name="wrn.PENSION." localSheetId="0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9" hidden="1">{#N/A,#N/A,FALSE,"PENSION"}</definedName>
    <definedName name="wrn.PENSION." localSheetId="11" hidden="1">{#N/A,#N/A,FALSE,"PENSION"}</definedName>
    <definedName name="wrn.PENSION." hidden="1">{#N/A,#N/A,FALSE,"PENSION"}</definedName>
    <definedName name="wrn.Program." localSheetId="7" hidden="1">{"Tab1",#N/A,FALSE,"P";"Tab2",#N/A,FALSE,"P"}</definedName>
    <definedName name="wrn.Program." localSheetId="8" hidden="1">{"Tab1",#N/A,FALSE,"P";"Tab2",#N/A,FALSE,"P"}</definedName>
    <definedName name="wrn.Program." localSheetId="6" hidden="1">{"Tab1",#N/A,FALSE,"P";"Tab2",#N/A,FALSE,"P"}</definedName>
    <definedName name="wrn.Program." localSheetId="0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9" hidden="1">{"Tab1",#N/A,FALSE,"P";"Tab2",#N/A,FALSE,"P"}</definedName>
    <definedName name="wrn.Program." localSheetId="11" hidden="1">{"Tab1",#N/A,FALSE,"P";"Tab2",#N/A,FALSE,"P"}</definedName>
    <definedName name="wrn.Program." hidden="1">{"Tab1",#N/A,FALSE,"P";"Tab2",#N/A,FALSE,"P"}</definedName>
    <definedName name="wrn.PRUDENT." localSheetId="7" hidden="1">{#N/A,#N/A,FALSE,"PRUDENT"}</definedName>
    <definedName name="wrn.PRUDENT." localSheetId="8" hidden="1">{#N/A,#N/A,FALSE,"PRUDENT"}</definedName>
    <definedName name="wrn.PRUDENT." localSheetId="6" hidden="1">{#N/A,#N/A,FALSE,"PRUDENT"}</definedName>
    <definedName name="wrn.PRUDENT." localSheetId="0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9" hidden="1">{#N/A,#N/A,FALSE,"PRUDENT"}</definedName>
    <definedName name="wrn.PRUDENT." localSheetId="11" hidden="1">{#N/A,#N/A,FALSE,"PRUDENT"}</definedName>
    <definedName name="wrn.PRUDENT." hidden="1">{#N/A,#N/A,FALSE,"PRUDENT"}</definedName>
    <definedName name="wrn.PUBLEXP." localSheetId="7" hidden="1">{#N/A,#N/A,FALSE,"PUBLEXP"}</definedName>
    <definedName name="wrn.PUBLEXP." localSheetId="8" hidden="1">{#N/A,#N/A,FALSE,"PUBLEXP"}</definedName>
    <definedName name="wrn.PUBLEXP." localSheetId="6" hidden="1">{#N/A,#N/A,FALSE,"PUBLEXP"}</definedName>
    <definedName name="wrn.PUBLEXP." localSheetId="0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9" hidden="1">{#N/A,#N/A,FALSE,"PUBLEXP"}</definedName>
    <definedName name="wrn.PUBLEXP." localSheetId="11" hidden="1">{#N/A,#N/A,FALSE,"PUBLEXP"}</definedName>
    <definedName name="wrn.PUBLEXP." hidden="1">{#N/A,#N/A,FALSE,"PUBLEXP"}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7" hidden="1">{#N/A,#N/A,FALSE,"RestGGPIB"}</definedName>
    <definedName name="wrn.RestGGPIB." localSheetId="8" hidden="1">{#N/A,#N/A,FALSE,"RestGGPIB"}</definedName>
    <definedName name="wrn.RestGGPIB." localSheetId="6" hidden="1">{#N/A,#N/A,FALSE,"RestGGPIB"}</definedName>
    <definedName name="wrn.RestGGPIB." localSheetId="0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9" hidden="1">{#N/A,#N/A,FALSE,"RestGGPIB"}</definedName>
    <definedName name="wrn.RestGGPIB." localSheetId="11" hidden="1">{#N/A,#N/A,FALSE,"RestGGPIB"}</definedName>
    <definedName name="wrn.RestGGPIB." hidden="1">{#N/A,#N/A,FALSE,"RestGGPIB"}</definedName>
    <definedName name="wrn.REVSHARE." localSheetId="7" hidden="1">{#N/A,#N/A,FALSE,"REVSHARE"}</definedName>
    <definedName name="wrn.REVSHARE." localSheetId="8" hidden="1">{#N/A,#N/A,FALSE,"REVSHARE"}</definedName>
    <definedName name="wrn.REVSHARE." localSheetId="6" hidden="1">{#N/A,#N/A,FALSE,"REVSHARE"}</definedName>
    <definedName name="wrn.REVSHARE." localSheetId="0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9" hidden="1">{#N/A,#N/A,FALSE,"REVSHARE"}</definedName>
    <definedName name="wrn.REVSHARE." localSheetId="11" hidden="1">{#N/A,#N/A,FALSE,"REVSHARE"}</definedName>
    <definedName name="wrn.REVSHARE." hidden="1">{#N/A,#N/A,FALSE,"REVSHARE"}</definedName>
    <definedName name="wrn.Riqfin." localSheetId="7" hidden="1">{"Riqfin97",#N/A,FALSE,"Tran";"Riqfinpro",#N/A,FALSE,"Tran"}</definedName>
    <definedName name="wrn.Riqfin." localSheetId="8" hidden="1">{"Riqfin97",#N/A,FALSE,"Tran";"Riqfinpro",#N/A,FALSE,"Tran"}</definedName>
    <definedName name="wrn.Riqfin." localSheetId="6" hidden="1">{"Riqfin97",#N/A,FALSE,"Tran";"Riqfinpro",#N/A,FALSE,"Tran"}</definedName>
    <definedName name="wrn.Riqfin." localSheetId="0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9" hidden="1">{"Riqfin97",#N/A,FALSE,"Tran";"Riqfinpro",#N/A,FALSE,"Tran"}</definedName>
    <definedName name="wrn.Riqfin." localSheetId="11" hidden="1">{"Riqfin97",#N/A,FALSE,"Tran";"Riqfinpro",#N/A,FALSE,"Tran"}</definedName>
    <definedName name="wrn.Riqfin." hidden="1">{"Riqfin97",#N/A,FALSE,"Tran";"Riqfinpro",#N/A,FALSE,"Tran"}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7" hidden="1">{#N/A,#N/A,FALSE,"SSPIB"}</definedName>
    <definedName name="wrn.SSPIB." localSheetId="8" hidden="1">{#N/A,#N/A,FALSE,"SSPIB"}</definedName>
    <definedName name="wrn.SSPIB." localSheetId="6" hidden="1">{#N/A,#N/A,FALSE,"SSPIB"}</definedName>
    <definedName name="wrn.SSPIB." localSheetId="0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9" hidden="1">{#N/A,#N/A,FALSE,"SSPIB"}</definedName>
    <definedName name="wrn.SSPIB." localSheetId="11" hidden="1">{#N/A,#N/A,FALSE,"SSPIB"}</definedName>
    <definedName name="wrn.SSPIB." hidden="1">{#N/A,#N/A,FALSE,"SSPIB"}</definedName>
    <definedName name="wrn.Staff._.Report._.Tables." localSheetId="7" hidden="1">{#N/A,#N/A,FALSE,"SR1";#N/A,#N/A,FALSE,"SR2";#N/A,#N/A,FALSE,"SR3";#N/A,#N/A,FALSE,"SR4"}</definedName>
    <definedName name="wrn.Staff._.Report._.Tables." localSheetId="8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1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7" hidden="1">{#N/A,#N/A,FALSE,"STATE"}</definedName>
    <definedName name="wrn.STATE." localSheetId="8" hidden="1">{#N/A,#N/A,FALSE,"STATE"}</definedName>
    <definedName name="wrn.STATE." localSheetId="6" hidden="1">{#N/A,#N/A,FALSE,"STATE"}</definedName>
    <definedName name="wrn.STATE." localSheetId="0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9" hidden="1">{#N/A,#N/A,FALSE,"STATE"}</definedName>
    <definedName name="wrn.STATE." localSheetId="11" hidden="1">{#N/A,#N/A,FALSE,"STATE"}</definedName>
    <definedName name="wrn.STATE." hidden="1">{#N/A,#N/A,FALSE,"STATE"}</definedName>
    <definedName name="wrn.TAXARREARS." localSheetId="7" hidden="1">{#N/A,#N/A,FALSE,"TAXARREARS"}</definedName>
    <definedName name="wrn.TAXARREARS." localSheetId="8" hidden="1">{#N/A,#N/A,FALSE,"TAXARREARS"}</definedName>
    <definedName name="wrn.TAXARREARS." localSheetId="6" hidden="1">{#N/A,#N/A,FALSE,"TAXARREARS"}</definedName>
    <definedName name="wrn.TAXARREARS." localSheetId="0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9" hidden="1">{#N/A,#N/A,FALSE,"TAXARREARS"}</definedName>
    <definedName name="wrn.TAXARREARS." localSheetId="11" hidden="1">{#N/A,#N/A,FALSE,"TAXARREARS"}</definedName>
    <definedName name="wrn.TAXARREARS." hidden="1">{#N/A,#N/A,FALSE,"TAXARREARS"}</definedName>
    <definedName name="wrn.TAXPAYRS." localSheetId="7" hidden="1">{#N/A,#N/A,FALSE,"TAXPAYRS"}</definedName>
    <definedName name="wrn.TAXPAYRS." localSheetId="8" hidden="1">{#N/A,#N/A,FALSE,"TAXPAYRS"}</definedName>
    <definedName name="wrn.TAXPAYRS." localSheetId="6" hidden="1">{#N/A,#N/A,FALSE,"TAXPAYRS"}</definedName>
    <definedName name="wrn.TAXPAYRS." localSheetId="0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9" hidden="1">{#N/A,#N/A,FALSE,"TAXPAYRS"}</definedName>
    <definedName name="wrn.TAXPAYRS." localSheetId="11" hidden="1">{#N/A,#N/A,FALSE,"TAXPAYRS"}</definedName>
    <definedName name="wrn.TAXPAYRS." hidden="1">{#N/A,#N/A,FALSE,"TAXPAYRS"}</definedName>
    <definedName name="wrn.TRADE." localSheetId="7" hidden="1">{#N/A,#N/A,FALSE,"TRADE"}</definedName>
    <definedName name="wrn.TRADE." localSheetId="8" hidden="1">{#N/A,#N/A,FALSE,"TRADE"}</definedName>
    <definedName name="wrn.TRADE." localSheetId="6" hidden="1">{#N/A,#N/A,FALSE,"TRADE"}</definedName>
    <definedName name="wrn.TRADE." localSheetId="0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9" hidden="1">{#N/A,#N/A,FALSE,"TRADE"}</definedName>
    <definedName name="wrn.TRADE." localSheetId="11" hidden="1">{#N/A,#N/A,FALSE,"TRADE"}</definedName>
    <definedName name="wrn.TRADE." hidden="1">{#N/A,#N/A,FALSE,"TRADE"}</definedName>
    <definedName name="wrn.TRANSPORT." localSheetId="7" hidden="1">{#N/A,#N/A,FALSE,"TRANPORT"}</definedName>
    <definedName name="wrn.TRANSPORT." localSheetId="8" hidden="1">{#N/A,#N/A,FALSE,"TRANPORT"}</definedName>
    <definedName name="wrn.TRANSPORT." localSheetId="6" hidden="1">{#N/A,#N/A,FALSE,"TRANPORT"}</definedName>
    <definedName name="wrn.TRANSPORT." localSheetId="0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9" hidden="1">{#N/A,#N/A,FALSE,"TRANPORT"}</definedName>
    <definedName name="wrn.TRANSPORT." localSheetId="11" hidden="1">{#N/A,#N/A,FALSE,"TRANPORT"}</definedName>
    <definedName name="wrn.TRANSPORT." hidden="1">{#N/A,#N/A,FALSE,"TRANPORT"}</definedName>
    <definedName name="wrn.UNEMPL." localSheetId="7" hidden="1">{#N/A,#N/A,FALSE,"EMP_POP";#N/A,#N/A,FALSE,"UNEMPL"}</definedName>
    <definedName name="wrn.UNEMPL." localSheetId="8" hidden="1">{#N/A,#N/A,FALSE,"EMP_POP";#N/A,#N/A,FALSE,"UNEMPL"}</definedName>
    <definedName name="wrn.UNEMPL." localSheetId="6" hidden="1">{#N/A,#N/A,FALSE,"EMP_POP";#N/A,#N/A,FALSE,"UNEMPL"}</definedName>
    <definedName name="wrn.UNEMPL." localSheetId="0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9" hidden="1">{#N/A,#N/A,FALSE,"EMP_POP";#N/A,#N/A,FALSE,"UNEMPL"}</definedName>
    <definedName name="wrn.UNEMPL." localSheetId="11" hidden="1">{#N/A,#N/A,FALSE,"EMP_POP";#N/A,#N/A,FALSE,"UNEMPL"}</definedName>
    <definedName name="wrn.UNEMPL." hidden="1">{#N/A,#N/A,FALSE,"EMP_POP";#N/A,#N/A,FALSE,"UNEMPL"}</definedName>
    <definedName name="wrn.WAGES." localSheetId="7" hidden="1">{#N/A,#N/A,FALSE,"WAGES"}</definedName>
    <definedName name="wrn.WAGES." localSheetId="8" hidden="1">{#N/A,#N/A,FALSE,"WAGES"}</definedName>
    <definedName name="wrn.WAGES." localSheetId="6" hidden="1">{#N/A,#N/A,FALSE,"WAGES"}</definedName>
    <definedName name="wrn.WAGES." localSheetId="0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9" hidden="1">{#N/A,#N/A,FALSE,"WAGES"}</definedName>
    <definedName name="wrn.WAGES." localSheetId="11" hidden="1">{#N/A,#N/A,FALSE,"WAGES"}</definedName>
    <definedName name="wrn.WAGES." hidden="1">{#N/A,#N/A,FALSE,"WAGES"}</definedName>
    <definedName name="wrn.WEO." localSheetId="7" hidden="1">{"WEO",#N/A,FALSE,"T"}</definedName>
    <definedName name="wrn.WEO." localSheetId="8" hidden="1">{"WEO",#N/A,FALSE,"T"}</definedName>
    <definedName name="wrn.WEO." localSheetId="6" hidden="1">{"WEO",#N/A,FALSE,"T"}</definedName>
    <definedName name="wrn.WEO." localSheetId="0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9" hidden="1">{"WEO",#N/A,FALSE,"T"}</definedName>
    <definedName name="wrn.WEO." localSheetId="11" hidden="1">{"WEO",#N/A,FALSE,"T"}</definedName>
    <definedName name="wrn.WEO." hidden="1">{"WEO",#N/A,FALSE,"T"}</definedName>
    <definedName name="Wt_d">[56]CIRRs!$C$59</definedName>
    <definedName name="wtewt" localSheetId="6" hidden="1">#REF!</definedName>
    <definedName name="wtewt" localSheetId="0" hidden="1">#REF!</definedName>
    <definedName name="wtewt" localSheetId="1" hidden="1">#REF!</definedName>
    <definedName name="wtewt" localSheetId="3" hidden="1">#REF!</definedName>
    <definedName name="wtewt" localSheetId="9" hidden="1">#REF!</definedName>
    <definedName name="wtewt" hidden="1">#REF!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[138]M!#REF!</definedName>
    <definedName name="www" localSheetId="7" hidden="1">{"Riqfin97",#N/A,FALSE,"Tran";"Riqfinpro",#N/A,FALSE,"Tran"}</definedName>
    <definedName name="www" localSheetId="8" hidden="1">{"Riqfin97",#N/A,FALSE,"Tran";"Riqfinpro",#N/A,FALSE,"Tran"}</definedName>
    <definedName name="www" localSheetId="6" hidden="1">{"Riqfin97",#N/A,FALSE,"Tran";"Riqfinpro",#N/A,FALSE,"Tran"}</definedName>
    <definedName name="www" localSheetId="0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9" hidden="1">{"Riqfin97",#N/A,FALSE,"Tran";"Riqfinpro",#N/A,FALSE,"Tran"}</definedName>
    <definedName name="www" localSheetId="11" hidden="1">{"Riqfin97",#N/A,FALSE,"Tran";"Riqfinpro",#N/A,FALSE,"Tran"}</definedName>
    <definedName name="www" hidden="1">{"Riqfin97",#N/A,FALSE,"Tran";"Riqfinpro",#N/A,FALSE,"Tran"}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[178]M!#REF!</definedName>
    <definedName name="wwwww" localSheetId="7" hidden="1">{"Minpmon",#N/A,FALSE,"Monthinput"}</definedName>
    <definedName name="wwwww" localSheetId="8" hidden="1">{"Minpmon",#N/A,FALSE,"Monthinput"}</definedName>
    <definedName name="wwwww" localSheetId="6" hidden="1">{"Minpmon",#N/A,FALSE,"Monthinput"}</definedName>
    <definedName name="wwwww" localSheetId="0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9" hidden="1">{"Minpmon",#N/A,FALSE,"Monthinput"}</definedName>
    <definedName name="wwwww" localSheetId="11" hidden="1">{"Minpmon",#N/A,FALSE,"Monthinput"}</definedName>
    <definedName name="wwwww" hidden="1">{"Minpmon",#N/A,FALSE,"Monthinput"}</definedName>
    <definedName name="wwwwwww" localSheetId="7" hidden="1">{"Riqfin97",#N/A,FALSE,"Tran";"Riqfinpro",#N/A,FALSE,"Tran"}</definedName>
    <definedName name="wwwwwww" localSheetId="8" hidden="1">{"Riqfin97",#N/A,FALSE,"Tran";"Riqfinpro",#N/A,FALSE,"Tran"}</definedName>
    <definedName name="wwwwwww" localSheetId="6" hidden="1">{"Riqfin97",#N/A,FALSE,"Tran";"Riqfinpro",#N/A,FALSE,"Tran"}</definedName>
    <definedName name="wwwwwww" localSheetId="0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9" hidden="1">{"Riqfin97",#N/A,FALSE,"Tran";"Riqfinpro",#N/A,FALSE,"Tran"}</definedName>
    <definedName name="wwwwwww" localSheetId="11" hidden="1">{"Riqfin97",#N/A,FALSE,"Tran";"Riqfinpro",#N/A,FALSE,"Tran"}</definedName>
    <definedName name="wwwwwww" hidden="1">{"Riqfin97",#N/A,FALSE,"Tran";"Riqfinpro",#N/A,FALSE,"Tran"}</definedName>
    <definedName name="wwwwwwww" localSheetId="7" hidden="1">{"Tab1",#N/A,FALSE,"P";"Tab2",#N/A,FALSE,"P"}</definedName>
    <definedName name="wwwwwwww" localSheetId="8" hidden="1">{"Tab1",#N/A,FALSE,"P";"Tab2",#N/A,FALSE,"P"}</definedName>
    <definedName name="wwwwwwww" localSheetId="6" hidden="1">{"Tab1",#N/A,FALSE,"P";"Tab2",#N/A,FALSE,"P"}</definedName>
    <definedName name="wwwwwwww" localSheetId="0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9" hidden="1">{"Tab1",#N/A,FALSE,"P";"Tab2",#N/A,FALSE,"P"}</definedName>
    <definedName name="wwwwwwww" localSheetId="11" hidden="1">{"Tab1",#N/A,FALSE,"P";"Tab2",#N/A,FALSE,"P"}</definedName>
    <definedName name="wwwwwwww" hidden="1">{"Tab1",#N/A,FALSE,"P";"Tab2",#N/A,FALSE,"P"}</definedName>
    <definedName name="X" localSheetId="6">#REF!</definedName>
    <definedName name="X" localSheetId="0">#REF!</definedName>
    <definedName name="X" localSheetId="1">#REF!</definedName>
    <definedName name="X" localSheetId="3">#REF!</definedName>
    <definedName name="X" localSheetId="9">#REF!</definedName>
    <definedName name="X">#REF!</definedName>
    <definedName name="X_Rate" localSheetId="6">#REF!</definedName>
    <definedName name="X_Rate" localSheetId="1">#REF!</definedName>
    <definedName name="X_Rate" localSheetId="3">#REF!</definedName>
    <definedName name="X_Rate" localSheetId="9">#REF!</definedName>
    <definedName name="X_Rate">#REF!</definedName>
    <definedName name="xa" localSheetId="6">'[179]PIB EN CORR'!#REF!</definedName>
    <definedName name="xa" localSheetId="0">'[180]PIB EN CORR'!#REF!</definedName>
    <definedName name="xa" localSheetId="1">'[180]PIB EN CORR'!#REF!</definedName>
    <definedName name="xa" localSheetId="3">'[179]PIB EN CORR'!#REF!</definedName>
    <definedName name="xa" localSheetId="9">'[179]PIB EN CORR'!#REF!</definedName>
    <definedName name="xa" localSheetId="11">'[179]PIB EN CORR'!#REF!</definedName>
    <definedName name="xa">'[180]PIB EN CORR'!#REF!</definedName>
    <definedName name="xaa">'[181]PIB EN CORR'!$AV$5:$AV$77</definedName>
    <definedName name="XandRev">'[132]tab 3'!$F$63:$Z$65</definedName>
    <definedName name="Xaxis" localSheetId="6">#REF!</definedName>
    <definedName name="Xaxis" localSheetId="0">#REF!</definedName>
    <definedName name="Xaxis" localSheetId="1">#REF!</definedName>
    <definedName name="Xaxis" localSheetId="3">#REF!</definedName>
    <definedName name="Xaxis" localSheetId="9">#REF!</definedName>
    <definedName name="Xaxis">#REF!</definedName>
    <definedName name="XBANANO" localSheetId="6">#REF!</definedName>
    <definedName name="XBANANO" localSheetId="1">#REF!</definedName>
    <definedName name="XBANANO" localSheetId="3">#REF!</definedName>
    <definedName name="XBANANO" localSheetId="9">#REF!</definedName>
    <definedName name="XBANANO">#REF!</definedName>
    <definedName name="xbb" localSheetId="6">'[179]PIB EN CORR'!#REF!</definedName>
    <definedName name="xbb" localSheetId="0">'[180]PIB EN CORR'!#REF!</definedName>
    <definedName name="xbb" localSheetId="1">'[180]PIB EN CORR'!#REF!</definedName>
    <definedName name="xbb" localSheetId="3">'[179]PIB EN CORR'!#REF!</definedName>
    <definedName name="xbb" localSheetId="9">'[179]PIB EN CORR'!#REF!</definedName>
    <definedName name="xbb" localSheetId="11">'[179]PIB EN CORR'!#REF!</definedName>
    <definedName name="xbb">'[180]PIB EN CORR'!#REF!</definedName>
    <definedName name="XBS">[95]SREAL!A$41</definedName>
    <definedName name="xc">'[97]graf 1'!$A$3:$C$28</definedName>
    <definedName name="XCAFE" localSheetId="6">#REF!</definedName>
    <definedName name="XCAFE" localSheetId="0">#REF!</definedName>
    <definedName name="XCAFE" localSheetId="1">#REF!</definedName>
    <definedName name="XCAFE" localSheetId="3">#REF!</definedName>
    <definedName name="XCAFE" localSheetId="9">#REF!</definedName>
    <definedName name="XCAFE">#REF!</definedName>
    <definedName name="xdr" localSheetId="6">#REF!</definedName>
    <definedName name="xdr" localSheetId="1">#REF!</definedName>
    <definedName name="xdr" localSheetId="3">#REF!</definedName>
    <definedName name="xdr" localSheetId="9">#REF!</definedName>
    <definedName name="xdr">#REF!</definedName>
    <definedName name="XGS" localSheetId="6">#REF!</definedName>
    <definedName name="XGS" localSheetId="1">#REF!</definedName>
    <definedName name="XGS" localSheetId="3">#REF!</definedName>
    <definedName name="XGS" localSheetId="9">#REF!</definedName>
    <definedName name="XGS">#REF!</definedName>
    <definedName name="XMENSUALES" localSheetId="6">#REF!</definedName>
    <definedName name="XMENSUALES" localSheetId="1">#REF!</definedName>
    <definedName name="XMENSUALES">#REF!</definedName>
    <definedName name="XOF" localSheetId="6">#REF!</definedName>
    <definedName name="XOF" localSheetId="1">#REF!</definedName>
    <definedName name="XOF">#REF!</definedName>
    <definedName name="xr" localSheetId="6">#REF!</definedName>
    <definedName name="xr" localSheetId="1">#REF!</definedName>
    <definedName name="xr">#REF!</definedName>
    <definedName name="xx" localSheetId="7" hidden="1">{"Riqfin97",#N/A,FALSE,"Tran";"Riqfinpro",#N/A,FALSE,"Tran"}</definedName>
    <definedName name="xx" localSheetId="8" hidden="1">{"Riqfin97",#N/A,FALSE,"Tran";"Riqfinpro",#N/A,FALSE,"Tran"}</definedName>
    <definedName name="xx" localSheetId="6" hidden="1">{"Riqfin97",#N/A,FALSE,"Tran";"Riqfinpro",#N/A,FALSE,"Tran"}</definedName>
    <definedName name="xx" localSheetId="0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9" hidden="1">{"Riqfin97",#N/A,FALSE,"Tran";"Riqfinpro",#N/A,FALSE,"Tran"}</definedName>
    <definedName name="xx" localSheetId="11" hidden="1">{"Riqfin97",#N/A,FALSE,"Tran";"Riqfinpro",#N/A,FALSE,"Tran"}</definedName>
    <definedName name="xx" hidden="1">{"Riqfin97",#N/A,FALSE,"Tran";"Riqfinpro",#N/A,FALSE,"Tran"}</definedName>
    <definedName name="xxWRS_1">'[50]shared data'!$A$1:$A$77</definedName>
    <definedName name="xxWRS_11" localSheetId="6">#REF!</definedName>
    <definedName name="xxWRS_11" localSheetId="0">#REF!</definedName>
    <definedName name="xxWRS_11" localSheetId="1">#REF!</definedName>
    <definedName name="xxWRS_11" localSheetId="3">#REF!</definedName>
    <definedName name="xxWRS_11" localSheetId="9">#REF!</definedName>
    <definedName name="xxWRS_11">#REF!</definedName>
    <definedName name="xxWRS_19" localSheetId="6">#REF!</definedName>
    <definedName name="xxWRS_19" localSheetId="1">#REF!</definedName>
    <definedName name="xxWRS_19" localSheetId="3">#REF!</definedName>
    <definedName name="xxWRS_19" localSheetId="9">#REF!</definedName>
    <definedName name="xxWRS_19">#REF!</definedName>
    <definedName name="xxWRS_2" localSheetId="6">#REF!</definedName>
    <definedName name="xxWRS_2" localSheetId="0">#REF!</definedName>
    <definedName name="xxWRS_2" localSheetId="1">#REF!</definedName>
    <definedName name="xxWRS_2" localSheetId="3">#REF!</definedName>
    <definedName name="xxWRS_2" localSheetId="9">#REF!</definedName>
    <definedName name="xxWRS_2">#REF!</definedName>
    <definedName name="xxWRS_20" localSheetId="6">#REF!</definedName>
    <definedName name="xxWRS_20" localSheetId="1">#REF!</definedName>
    <definedName name="xxWRS_20">#REF!</definedName>
    <definedName name="xxWRS_3" localSheetId="6">#REF!</definedName>
    <definedName name="xxWRS_3" localSheetId="0">#REF!</definedName>
    <definedName name="xxWRS_3" localSheetId="1">#REF!</definedName>
    <definedName name="xxWRS_3">#REF!</definedName>
    <definedName name="xxWRS_4">[112]Q5!$A$1:$A$104</definedName>
    <definedName name="xxWRS_5">[112]Q6!$A$1:$A$160</definedName>
    <definedName name="xxWRS_6">[112]Q7!$A$1:$A$59</definedName>
    <definedName name="xxWRS_7">[112]Q5!$A$1:$A$109</definedName>
    <definedName name="xxWRS_8">[112]Q6!$A$1:$A$162</definedName>
    <definedName name="xxWRS_9">[112]Q7!$A$1:$A$61</definedName>
    <definedName name="xxx">[126]GDP_WEO!$A$3:$AB$188</definedName>
    <definedName name="XXX1" localSheetId="6">#REF!</definedName>
    <definedName name="XXX1" localSheetId="0">#REF!</definedName>
    <definedName name="XXX1" localSheetId="1">#REF!</definedName>
    <definedName name="XXX1" localSheetId="3">#REF!</definedName>
    <definedName name="XXX1" localSheetId="9">#REF!</definedName>
    <definedName name="XXX1">#REF!</definedName>
    <definedName name="xxxx" localSheetId="7" hidden="1">{"Riqfin97",#N/A,FALSE,"Tran";"Riqfinpro",#N/A,FALSE,"Tran"}</definedName>
    <definedName name="xxxx" localSheetId="8" hidden="1">{"Riqfin97",#N/A,FALSE,"Tran";"Riqfinpro",#N/A,FALSE,"Tran"}</definedName>
    <definedName name="xxxx" localSheetId="6" hidden="1">{"Riqfin97",#N/A,FALSE,"Tran";"Riqfinpro",#N/A,FALSE,"Tran"}</definedName>
    <definedName name="xxxx" localSheetId="0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9" hidden="1">{"Riqfin97",#N/A,FALSE,"Tran";"Riqfinpro",#N/A,FALSE,"Tran"}</definedName>
    <definedName name="xxxx" localSheetId="11" hidden="1">{"Riqfin97",#N/A,FALSE,"Tran";"Riqfinpro",#N/A,FALSE,"Tran"}</definedName>
    <definedName name="xxxx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6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1" hidden="1">{"Riqfin97",#N/A,FALSE,"Tran";"Riqfinpro",#N/A,FALSE,"Tran"}</definedName>
    <definedName name="xxxxxxxxxxxxxx" hidden="1">{"Riqfin97",#N/A,FALSE,"Tran";"Riqfinpro",#N/A,FALSE,"Tran"}</definedName>
    <definedName name="y" localSheetId="6" hidden="1">#REF!</definedName>
    <definedName name="y" localSheetId="0" hidden="1">#REF!</definedName>
    <definedName name="y" localSheetId="1" hidden="1">#REF!</definedName>
    <definedName name="y" localSheetId="3" hidden="1">#REF!</definedName>
    <definedName name="y" localSheetId="9" hidden="1">#REF!</definedName>
    <definedName name="y" hidden="1">#REF!</definedName>
    <definedName name="ycirr" localSheetId="6">#REF!</definedName>
    <definedName name="ycirr" localSheetId="0">#REF!</definedName>
    <definedName name="ycirr" localSheetId="1">#REF!</definedName>
    <definedName name="ycirr" localSheetId="3">#REF!</definedName>
    <definedName name="ycirr" localSheetId="9">#REF!</definedName>
    <definedName name="ycirr">#REF!</definedName>
    <definedName name="Year" localSheetId="6">#REF!</definedName>
    <definedName name="Year" localSheetId="1">#REF!</definedName>
    <definedName name="Year" localSheetId="3">#REF!</definedName>
    <definedName name="Year" localSheetId="9">#REF!</definedName>
    <definedName name="Year">#REF!</definedName>
    <definedName name="Years" localSheetId="6">#REF!</definedName>
    <definedName name="Years" localSheetId="1">#REF!</definedName>
    <definedName name="Years">#REF!</definedName>
    <definedName name="yenr" localSheetId="6">#REF!</definedName>
    <definedName name="yenr" localSheetId="1">#REF!</definedName>
    <definedName name="yenr">#REF!</definedName>
    <definedName name="YRB">'[3]Imp:DSA output'!$B$9:$B$464</definedName>
    <definedName name="YRHIDE">'[3]Imp:DSA output'!$C$9:$G$464</definedName>
    <definedName name="YRPOST">'[3]Imp:DSA output'!$M$9:$IH$9</definedName>
    <definedName name="YRPRE">'[3]Imp:DSA output'!$B$9:$F$464</definedName>
    <definedName name="YRTITLES">'[3]Imp:DSA output'!$A$1</definedName>
    <definedName name="YRX">'[3]Imp:DSA output'!$S$9:$IG$464</definedName>
    <definedName name="ytyry" localSheetId="6" hidden="1">'[72]Fax a enviar'!#REF!</definedName>
    <definedName name="ytyry" localSheetId="0" hidden="1">#REF!</definedName>
    <definedName name="ytyry" localSheetId="1" hidden="1">#REF!</definedName>
    <definedName name="ytyry" localSheetId="3" hidden="1">'[72]Fax a enviar'!#REF!</definedName>
    <definedName name="ytyry" localSheetId="9" hidden="1">'[72]Fax a enviar'!#REF!</definedName>
    <definedName name="ytyry" hidden="1">'[72]Fax a enviar'!#REF!</definedName>
    <definedName name="ytytryry" localSheetId="6" hidden="1">#REF!</definedName>
    <definedName name="ytytryry" localSheetId="0" hidden="1">#REF!</definedName>
    <definedName name="ytytryry" localSheetId="1" hidden="1">#REF!</definedName>
    <definedName name="ytytryry" localSheetId="3" hidden="1">#REF!</definedName>
    <definedName name="ytytryry" localSheetId="9" hidden="1">#REF!</definedName>
    <definedName name="ytytryry" hidden="1">#REF!</definedName>
    <definedName name="ytyty" localSheetId="6" hidden="1">'[35]Fax a enviar'!#REF!</definedName>
    <definedName name="ytyty" localSheetId="0" hidden="1">#REF!</definedName>
    <definedName name="ytyty" localSheetId="1" hidden="1">#REF!</definedName>
    <definedName name="ytyty" localSheetId="3" hidden="1">'[35]Fax a enviar'!#REF!</definedName>
    <definedName name="ytyty" localSheetId="9" hidden="1">'[35]Fax a enviar'!#REF!</definedName>
    <definedName name="ytyty" hidden="1">'[35]Fax a enviar'!#REF!</definedName>
    <definedName name="ytytyt" localSheetId="6" hidden="1">'[35]Fax a enviar'!#REF!</definedName>
    <definedName name="ytytyt" localSheetId="0" hidden="1">'[35]Fax a enviar'!#REF!</definedName>
    <definedName name="ytytyt" localSheetId="1" hidden="1">'[35]Fax a enviar'!#REF!</definedName>
    <definedName name="ytytyt" localSheetId="3" hidden="1">'[35]Fax a enviar'!#REF!</definedName>
    <definedName name="ytytyt" localSheetId="9" hidden="1">'[35]Fax a enviar'!#REF!</definedName>
    <definedName name="ytytyt" hidden="1">'[35]Fax a enviar'!#REF!</definedName>
    <definedName name="yu" localSheetId="7" hidden="1">{"Tab1",#N/A,FALSE,"P";"Tab2",#N/A,FALSE,"P"}</definedName>
    <definedName name="yu" localSheetId="8" hidden="1">{"Tab1",#N/A,FALSE,"P";"Tab2",#N/A,FALSE,"P"}</definedName>
    <definedName name="yu" localSheetId="6" hidden="1">{"Tab1",#N/A,FALSE,"P";"Tab2",#N/A,FALSE,"P"}</definedName>
    <definedName name="yu" localSheetId="0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9" hidden="1">{"Tab1",#N/A,FALSE,"P";"Tab2",#N/A,FALSE,"P"}</definedName>
    <definedName name="yu" localSheetId="11" hidden="1">{"Tab1",#N/A,FALSE,"P";"Tab2",#N/A,FALSE,"P"}</definedName>
    <definedName name="yu" hidden="1">{"Tab1",#N/A,FALSE,"P";"Tab2",#N/A,FALSE,"P"}</definedName>
    <definedName name="yucvvjkjo09" hidden="1">'[109]Fax a enviar'!#REF!</definedName>
    <definedName name="YY" localSheetId="6">#REF!</definedName>
    <definedName name="YY" localSheetId="0">#REF!</definedName>
    <definedName name="YY" localSheetId="1">#REF!</definedName>
    <definedName name="YY" localSheetId="3">#REF!</definedName>
    <definedName name="YY" localSheetId="9">#REF!</definedName>
    <definedName name="YY">#REF!</definedName>
    <definedName name="YY1A" localSheetId="6">#REF!</definedName>
    <definedName name="YY1A" localSheetId="0">#REF!</definedName>
    <definedName name="YY1A" localSheetId="1">#REF!</definedName>
    <definedName name="YY1A" localSheetId="3">#REF!</definedName>
    <definedName name="YY1A" localSheetId="9">#REF!</definedName>
    <definedName name="YY1A">#REF!</definedName>
    <definedName name="yytutyu" localSheetId="6" hidden="1">#REF!</definedName>
    <definedName name="yytutyu" localSheetId="0" hidden="1">#REF!</definedName>
    <definedName name="yytutyu" localSheetId="1" hidden="1">#REF!</definedName>
    <definedName name="yytutyu" localSheetId="3" hidden="1">#REF!</definedName>
    <definedName name="yytutyu" localSheetId="9" hidden="1">#REF!</definedName>
    <definedName name="yytutyu" hidden="1">#REF!</definedName>
    <definedName name="yyy" localSheetId="7" hidden="1">{"Tab1",#N/A,FALSE,"P";"Tab2",#N/A,FALSE,"P"}</definedName>
    <definedName name="yyy" localSheetId="8" hidden="1">{"Tab1",#N/A,FALSE,"P";"Tab2",#N/A,FALSE,"P"}</definedName>
    <definedName name="yyy" localSheetId="6" hidden="1">{"Tab1",#N/A,FALSE,"P";"Tab2",#N/A,FALSE,"P"}</definedName>
    <definedName name="yyy" localSheetId="0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9" hidden="1">{"Tab1",#N/A,FALSE,"P";"Tab2",#N/A,FALSE,"P"}</definedName>
    <definedName name="yyy" localSheetId="11" hidden="1">{"Tab1",#N/A,FALSE,"P";"Tab2",#N/A,FALSE,"P"}</definedName>
    <definedName name="yyy" hidden="1">{"Tab1",#N/A,FALSE,"P";"Tab2",#N/A,FALSE,"P"}</definedName>
    <definedName name="yyyy" localSheetId="7" hidden="1">{"Tab1",#N/A,FALSE,"P";"Tab2",#N/A,FALSE,"P"}</definedName>
    <definedName name="yyyy" localSheetId="8" hidden="1">{"Tab1",#N/A,FALSE,"P";"Tab2",#N/A,FALSE,"P"}</definedName>
    <definedName name="yyyy" localSheetId="6" hidden="1">{"Tab1",#N/A,FALSE,"P";"Tab2",#N/A,FALSE,"P"}</definedName>
    <definedName name="yyyy" localSheetId="0" hidden="1">{"Tab1",#N/A,FALSE,"P";"Tab2",#N/A,FALSE,"P"}</definedName>
    <definedName name="yyyy" localSheetId="1" hidden="1">{"Tab1",#N/A,FALSE,"P";"Tab2",#N/A,FALSE,"P"}</definedName>
    <definedName name="yyyy" localSheetId="3" hidden="1">{"Tab1",#N/A,FALSE,"P";"Tab2",#N/A,FALSE,"P"}</definedName>
    <definedName name="yyyy" localSheetId="9" hidden="1">{"Tab1",#N/A,FALSE,"P";"Tab2",#N/A,FALSE,"P"}</definedName>
    <definedName name="yyyy" localSheetId="11" hidden="1">{"Tab1",#N/A,FALSE,"P";"Tab2",#N/A,FALSE,"P"}</definedName>
    <definedName name="yyyy" hidden="1">{"Tab1",#N/A,FALSE,"P";"Tab2",#N/A,FALSE,"P"}</definedName>
    <definedName name="yyyyyy" hidden="1">'[110]Fax a enviar'!#REF!</definedName>
    <definedName name="yyyyyyyy" hidden="1">'[110]Fax a enviar'!#REF!</definedName>
    <definedName name="yyyyyyyyyyy" hidden="1">'[38]Fax a enviar'!#REF!</definedName>
    <definedName name="yyyyyyyyyyyyy" localSheetId="6" hidden="1">#REF!</definedName>
    <definedName name="yyyyyyyyyyyyy" localSheetId="0" hidden="1">#REF!</definedName>
    <definedName name="yyyyyyyyyyyyy" localSheetId="1" hidden="1">#REF!</definedName>
    <definedName name="yyyyyyyyyyyyy" localSheetId="3" hidden="1">#REF!</definedName>
    <definedName name="yyyyyyyyyyyyy" localSheetId="9" hidden="1">#REF!</definedName>
    <definedName name="yyyyyyyyyyyyy" hidden="1">#REF!</definedName>
    <definedName name="yyyyyyyyyyyyyyy" localSheetId="6" hidden="1">'[110]Fax a enviar'!#REF!</definedName>
    <definedName name="yyyyyyyyyyyyyyy" localSheetId="0" hidden="1">#REF!</definedName>
    <definedName name="yyyyyyyyyyyyyyy" localSheetId="1" hidden="1">#REF!</definedName>
    <definedName name="yyyyyyyyyyyyyyy" localSheetId="9" hidden="1">'[110]Fax a enviar'!#REF!</definedName>
    <definedName name="yyyyyyyyyyyyyyy" hidden="1">'[110]Fax a enviar'!#REF!</definedName>
    <definedName name="yyyyyyyyyyyyyyyyyyyyyy" localSheetId="0" hidden="1">#REF!</definedName>
    <definedName name="yyyyyyyyyyyyyyyyyyyyyy" localSheetId="1" hidden="1">#REF!</definedName>
    <definedName name="yyyyyyyyyyyyyyyyyyyyyy" hidden="1">'[103]Fax a enviar'!#REF!</definedName>
    <definedName name="Z" localSheetId="6">#REF!</definedName>
    <definedName name="Z" localSheetId="0">#REF!</definedName>
    <definedName name="Z" localSheetId="1">#REF!</definedName>
    <definedName name="Z" localSheetId="3">#REF!</definedName>
    <definedName name="Z" localSheetId="9">#REF!</definedName>
    <definedName name="Z">#REF!</definedName>
    <definedName name="Z_1A8C061B_2301_11D3_BFD1_000039E37209_.wvu.Cols" localSheetId="6" hidden="1">#REF!,#REF!,#REF!</definedName>
    <definedName name="Z_1A8C061B_2301_11D3_BFD1_000039E37209_.wvu.Cols" localSheetId="0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9" hidden="1">#REF!,#REF!,#REF!</definedName>
    <definedName name="Z_1A8C061B_2301_11D3_BFD1_000039E37209_.wvu.Cols" hidden="1">#REF!,#REF!,#REF!</definedName>
    <definedName name="Z_1A8C061B_2301_11D3_BFD1_000039E37209_.wvu.Rows" localSheetId="6" hidden="1">#REF!,#REF!,#REF!</definedName>
    <definedName name="Z_1A8C061B_2301_11D3_BFD1_000039E37209_.wvu.Rows" localSheetId="0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localSheetId="9" hidden="1">#REF!,#REF!,#REF!</definedName>
    <definedName name="Z_1A8C061B_2301_11D3_BFD1_000039E37209_.wvu.Rows" hidden="1">#REF!,#REF!,#REF!</definedName>
    <definedName name="Z_1A8C061C_2301_11D3_BFD1_000039E37209_.wvu.Cols" localSheetId="6" hidden="1">#REF!,#REF!,#REF!</definedName>
    <definedName name="Z_1A8C061C_2301_11D3_BFD1_000039E37209_.wvu.Cols" localSheetId="0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localSheetId="9" hidden="1">#REF!,#REF!,#REF!</definedName>
    <definedName name="Z_1A8C061C_2301_11D3_BFD1_000039E37209_.wvu.Cols" hidden="1">#REF!,#REF!,#REF!</definedName>
    <definedName name="Z_1A8C061C_2301_11D3_BFD1_000039E37209_.wvu.Rows" localSheetId="6" hidden="1">#REF!,#REF!,#REF!</definedName>
    <definedName name="Z_1A8C061C_2301_11D3_BFD1_000039E37209_.wvu.Rows" localSheetId="0" hidden="1">#REF!,#REF!,#REF!</definedName>
    <definedName name="Z_1A8C061C_2301_11D3_BFD1_000039E37209_.wvu.Rows" localSheetId="1" hidden="1">#REF!,#REF!,#REF!</definedName>
    <definedName name="Z_1A8C061C_2301_11D3_BFD1_000039E37209_.wvu.Rows" hidden="1">#REF!,#REF!,#REF!</definedName>
    <definedName name="Z_1A8C061E_2301_11D3_BFD1_000039E37209_.wvu.Cols" localSheetId="6" hidden="1">#REF!,#REF!,#REF!</definedName>
    <definedName name="Z_1A8C061E_2301_11D3_BFD1_000039E37209_.wvu.Cols" localSheetId="0" hidden="1">#REF!,#REF!,#REF!</definedName>
    <definedName name="Z_1A8C061E_2301_11D3_BFD1_000039E37209_.wvu.Cols" localSheetId="1" hidden="1">#REF!,#REF!,#REF!</definedName>
    <definedName name="Z_1A8C061E_2301_11D3_BFD1_000039E37209_.wvu.Cols" hidden="1">#REF!,#REF!,#REF!</definedName>
    <definedName name="Z_1A8C061E_2301_11D3_BFD1_000039E37209_.wvu.Rows" localSheetId="6" hidden="1">#REF!,#REF!,#REF!</definedName>
    <definedName name="Z_1A8C061E_2301_11D3_BFD1_000039E37209_.wvu.Rows" localSheetId="0" hidden="1">#REF!,#REF!,#REF!</definedName>
    <definedName name="Z_1A8C061E_2301_11D3_BFD1_000039E37209_.wvu.Rows" localSheetId="1" hidden="1">#REF!,#REF!,#REF!</definedName>
    <definedName name="Z_1A8C061E_2301_11D3_BFD1_000039E37209_.wvu.Rows" hidden="1">#REF!,#REF!,#REF!</definedName>
    <definedName name="Z_1A8C061F_2301_11D3_BFD1_000039E37209_.wvu.Cols" localSheetId="6" hidden="1">#REF!,#REF!,#REF!</definedName>
    <definedName name="Z_1A8C061F_2301_11D3_BFD1_000039E37209_.wvu.Cols" localSheetId="0" hidden="1">#REF!,#REF!,#REF!</definedName>
    <definedName name="Z_1A8C061F_2301_11D3_BFD1_000039E37209_.wvu.Cols" localSheetId="1" hidden="1">#REF!,#REF!,#REF!</definedName>
    <definedName name="Z_1A8C061F_2301_11D3_BFD1_000039E37209_.wvu.Cols" hidden="1">#REF!,#REF!,#REF!</definedName>
    <definedName name="Z_1A8C061F_2301_11D3_BFD1_000039E37209_.wvu.Rows" localSheetId="6" hidden="1">#REF!,#REF!,#REF!</definedName>
    <definedName name="Z_1A8C061F_2301_11D3_BFD1_000039E37209_.wvu.Rows" localSheetId="0" hidden="1">#REF!,#REF!,#REF!</definedName>
    <definedName name="Z_1A8C061F_2301_11D3_BFD1_000039E37209_.wvu.Rows" localSheetId="1" hidden="1">#REF!,#REF!,#REF!</definedName>
    <definedName name="Z_1A8C061F_2301_11D3_BFD1_000039E37209_.wvu.Rows" hidden="1">#REF!,#REF!,#REF!</definedName>
    <definedName name="Z_95224721_0485_11D4_BFD1_00508B5F4DA4_.wvu.Cols" localSheetId="6" hidden="1">#REF!</definedName>
    <definedName name="Z_95224721_0485_11D4_BFD1_00508B5F4DA4_.wvu.Cols" localSheetId="0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9" hidden="1">#REF!</definedName>
    <definedName name="Z_95224721_0485_11D4_BFD1_00508B5F4DA4_.wvu.Cols" hidden="1">#REF!</definedName>
    <definedName name="zc" localSheetId="7" hidden="1">{"Riqfin97",#N/A,FALSE,"Tran";"Riqfinpro",#N/A,FALSE,"Tran"}</definedName>
    <definedName name="zc" localSheetId="8" hidden="1">{"Riqfin97",#N/A,FALSE,"Tran";"Riqfinpro",#N/A,FALSE,"Tran"}</definedName>
    <definedName name="zc" localSheetId="6" hidden="1">{"Riqfin97",#N/A,FALSE,"Tran";"Riqfinpro",#N/A,FALSE,"Tran"}</definedName>
    <definedName name="zc" localSheetId="0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9" hidden="1">{"Riqfin97",#N/A,FALSE,"Tran";"Riqfinpro",#N/A,FALSE,"Tran"}</definedName>
    <definedName name="zc" localSheetId="11" hidden="1">{"Riqfin97",#N/A,FALSE,"Tran";"Riqfinpro",#N/A,FALSE,"Tran"}</definedName>
    <definedName name="zc" hidden="1">{"Riqfin97",#N/A,FALSE,"Tran";"Riqfinpro",#N/A,FALSE,"Tran"}</definedName>
    <definedName name="zio" localSheetId="7" hidden="1">{"Tab1",#N/A,FALSE,"P";"Tab2",#N/A,FALSE,"P"}</definedName>
    <definedName name="zio" localSheetId="8" hidden="1">{"Tab1",#N/A,FALSE,"P";"Tab2",#N/A,FALSE,"P"}</definedName>
    <definedName name="zio" localSheetId="6" hidden="1">{"Tab1",#N/A,FALSE,"P";"Tab2",#N/A,FALSE,"P"}</definedName>
    <definedName name="zio" localSheetId="0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9" hidden="1">{"Tab1",#N/A,FALSE,"P";"Tab2",#N/A,FALSE,"P"}</definedName>
    <definedName name="zio" localSheetId="11" hidden="1">{"Tab1",#N/A,FALSE,"P";"Tab2",#N/A,FALSE,"P"}</definedName>
    <definedName name="zio" hidden="1">{"Tab1",#N/A,FALSE,"P";"Tab2",#N/A,FALSE,"P"}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6">#REF!</definedName>
    <definedName name="zrrae" localSheetId="0">#REF!</definedName>
    <definedName name="zrrae" localSheetId="1">#REF!</definedName>
    <definedName name="zrrae" localSheetId="3">#REF!</definedName>
    <definedName name="zrrae" localSheetId="9">#REF!</definedName>
    <definedName name="zrrae">#REF!</definedName>
    <definedName name="zv" localSheetId="7" hidden="1">{"Tab1",#N/A,FALSE,"P";"Tab2",#N/A,FALSE,"P"}</definedName>
    <definedName name="zv" localSheetId="8" hidden="1">{"Tab1",#N/A,FALSE,"P";"Tab2",#N/A,FALSE,"P"}</definedName>
    <definedName name="zv" localSheetId="6" hidden="1">{"Tab1",#N/A,FALSE,"P";"Tab2",#N/A,FALSE,"P"}</definedName>
    <definedName name="zv" localSheetId="0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9" hidden="1">{"Tab1",#N/A,FALSE,"P";"Tab2",#N/A,FALSE,"P"}</definedName>
    <definedName name="zv" localSheetId="11" hidden="1">{"Tab1",#N/A,FALSE,"P";"Tab2",#N/A,FALSE,"P"}</definedName>
    <definedName name="zv" hidden="1">{"Tab1",#N/A,FALSE,"P";"Tab2",#N/A,FALSE,"P"}</definedName>
    <definedName name="zx" localSheetId="7" hidden="1">{"Tab1",#N/A,FALSE,"P";"Tab2",#N/A,FALSE,"P"}</definedName>
    <definedName name="zx" localSheetId="8" hidden="1">{"Tab1",#N/A,FALSE,"P";"Tab2",#N/A,FALSE,"P"}</definedName>
    <definedName name="zx" localSheetId="6" hidden="1">{"Tab1",#N/A,FALSE,"P";"Tab2",#N/A,FALSE,"P"}</definedName>
    <definedName name="zx" localSheetId="0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9" hidden="1">{"Tab1",#N/A,FALSE,"P";"Tab2",#N/A,FALSE,"P"}</definedName>
    <definedName name="zx" localSheetId="11" hidden="1">{"Tab1",#N/A,FALSE,"P";"Tab2",#N/A,FALSE,"P"}</definedName>
    <definedName name="zx" hidden="1">{"Tab1",#N/A,FALSE,"P";"Tab2",#N/A,FALSE,"P"}</definedName>
    <definedName name="zz" localSheetId="7" hidden="1">{"Tab1",#N/A,FALSE,"P";"Tab2",#N/A,FALSE,"P"}</definedName>
    <definedName name="zz" localSheetId="8" hidden="1">{"Tab1",#N/A,FALSE,"P";"Tab2",#N/A,FALSE,"P"}</definedName>
    <definedName name="zz" localSheetId="6" hidden="1">{"Tab1",#N/A,FALSE,"P";"Tab2",#N/A,FALSE,"P"}</definedName>
    <definedName name="zz" localSheetId="0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9" hidden="1">{"Tab1",#N/A,FALSE,"P";"Tab2",#N/A,FALSE,"P"}</definedName>
    <definedName name="zz" localSheetId="11" hidden="1">{"Tab1",#N/A,FALSE,"P";"Tab2",#N/A,FALSE,"P"}</definedName>
    <definedName name="zz" hidden="1">{"Tab1",#N/A,FALSE,"P";"Tab2",#N/A,FALSE,"P"}</definedName>
    <definedName name="zzrr" localSheetId="6">#REF!</definedName>
    <definedName name="zzrr" localSheetId="0">#REF!</definedName>
    <definedName name="zzrr" localSheetId="1">#REF!</definedName>
    <definedName name="zzrr" localSheetId="3">#REF!</definedName>
    <definedName name="zzrr" localSheetId="9">#REF!</definedName>
    <definedName name="zzrr">#REF!</definedName>
    <definedName name="zzzz" localSheetId="7" hidden="1">{"Tab1",#N/A,FALSE,"P";"Tab2",#N/A,FALSE,"P"}</definedName>
    <definedName name="zzzz" localSheetId="8" hidden="1">{"Tab1",#N/A,FALSE,"P";"Tab2",#N/A,FALSE,"P"}</definedName>
    <definedName name="zzzz" localSheetId="6" hidden="1">{"Tab1",#N/A,FALSE,"P";"Tab2",#N/A,FALSE,"P"}</definedName>
    <definedName name="zzzz" localSheetId="0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9" hidden="1">{"Tab1",#N/A,FALSE,"P";"Tab2",#N/A,FALSE,"P"}</definedName>
    <definedName name="zzzz" localSheetId="11" hidden="1">{"Tab1",#N/A,FALSE,"P";"Tab2",#N/A,FALSE,"P"}</definedName>
    <definedName name="zzzz" hidden="1">{"Tab1",#N/A,FALSE,"P";"Tab2",#N/A,FALSE,"P"}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9" i="15" l="1"/>
  <c r="H359" i="15" s="1"/>
  <c r="G358" i="15"/>
  <c r="H358" i="15" s="1"/>
  <c r="G357" i="15"/>
  <c r="H357" i="15" s="1"/>
  <c r="G356" i="15"/>
  <c r="H356" i="15" s="1"/>
  <c r="G355" i="15"/>
  <c r="H355" i="15" s="1"/>
  <c r="G354" i="15"/>
  <c r="H354" i="15" s="1"/>
  <c r="G353" i="15"/>
  <c r="H353" i="15" s="1"/>
  <c r="G352" i="15"/>
  <c r="H352" i="15" s="1"/>
  <c r="G351" i="15"/>
  <c r="H351" i="15" s="1"/>
  <c r="G350" i="15"/>
  <c r="H350" i="15" s="1"/>
  <c r="G349" i="15"/>
  <c r="H349" i="15" s="1"/>
  <c r="G348" i="15"/>
  <c r="H348" i="15" s="1"/>
  <c r="G347" i="15"/>
  <c r="H347" i="15" s="1"/>
  <c r="G346" i="15"/>
  <c r="H346" i="15" s="1"/>
  <c r="G345" i="15"/>
  <c r="H345" i="15" s="1"/>
  <c r="G344" i="15"/>
  <c r="H344" i="15" s="1"/>
  <c r="G343" i="15"/>
  <c r="H343" i="15" s="1"/>
  <c r="G342" i="15"/>
  <c r="H342" i="15" s="1"/>
  <c r="G341" i="15"/>
  <c r="H341" i="15" s="1"/>
  <c r="G340" i="15"/>
  <c r="H340" i="15" s="1"/>
  <c r="G339" i="15"/>
  <c r="H339" i="15" s="1"/>
  <c r="G338" i="15"/>
  <c r="H338" i="15" s="1"/>
  <c r="G337" i="15"/>
  <c r="H337" i="15" s="1"/>
  <c r="G336" i="15"/>
  <c r="H336" i="15" s="1"/>
  <c r="G335" i="15"/>
  <c r="H335" i="15" s="1"/>
  <c r="G334" i="15"/>
  <c r="H334" i="15" s="1"/>
  <c r="G333" i="15"/>
  <c r="H333" i="15" s="1"/>
  <c r="G332" i="15"/>
  <c r="H332" i="15" s="1"/>
  <c r="G331" i="15"/>
  <c r="H331" i="15" s="1"/>
  <c r="G330" i="15"/>
  <c r="H330" i="15" s="1"/>
  <c r="G329" i="15"/>
  <c r="H329" i="15" s="1"/>
  <c r="G328" i="15"/>
  <c r="H328" i="15" s="1"/>
  <c r="G327" i="15"/>
  <c r="H327" i="15" s="1"/>
  <c r="G326" i="15"/>
  <c r="H326" i="15" s="1"/>
  <c r="G325" i="15"/>
  <c r="H325" i="15" s="1"/>
  <c r="G324" i="15"/>
  <c r="H324" i="15" s="1"/>
  <c r="G323" i="15"/>
  <c r="H323" i="15" s="1"/>
  <c r="G322" i="15"/>
  <c r="H322" i="15" s="1"/>
  <c r="G321" i="15"/>
  <c r="H321" i="15" s="1"/>
  <c r="G320" i="15"/>
  <c r="H320" i="15" s="1"/>
  <c r="G319" i="15"/>
  <c r="H319" i="15" s="1"/>
  <c r="G318" i="15"/>
  <c r="H318" i="15" s="1"/>
  <c r="G317" i="15"/>
  <c r="H317" i="15" s="1"/>
  <c r="G316" i="15"/>
  <c r="H316" i="15" s="1"/>
  <c r="G315" i="15"/>
  <c r="H315" i="15" s="1"/>
  <c r="G314" i="15"/>
  <c r="H314" i="15" s="1"/>
  <c r="G313" i="15"/>
  <c r="H313" i="15" s="1"/>
  <c r="G312" i="15"/>
  <c r="H312" i="15" s="1"/>
  <c r="G311" i="15"/>
  <c r="H311" i="15" s="1"/>
  <c r="G310" i="15"/>
  <c r="H310" i="15" s="1"/>
  <c r="G309" i="15"/>
  <c r="H309" i="15" s="1"/>
  <c r="G308" i="15"/>
  <c r="H308" i="15" s="1"/>
  <c r="G307" i="15"/>
  <c r="H307" i="15" s="1"/>
  <c r="G306" i="15"/>
  <c r="H306" i="15" s="1"/>
  <c r="G305" i="15"/>
  <c r="H305" i="15" s="1"/>
  <c r="G304" i="15"/>
  <c r="H304" i="15" s="1"/>
  <c r="G303" i="15"/>
  <c r="H303" i="15" s="1"/>
  <c r="G302" i="15"/>
  <c r="H302" i="15" s="1"/>
  <c r="G301" i="15"/>
  <c r="H301" i="15" s="1"/>
  <c r="G300" i="15"/>
  <c r="H300" i="15" s="1"/>
  <c r="G299" i="15"/>
  <c r="H299" i="15" s="1"/>
  <c r="G298" i="15"/>
  <c r="H298" i="15" s="1"/>
  <c r="G297" i="15"/>
  <c r="H297" i="15" s="1"/>
  <c r="G296" i="15"/>
  <c r="H296" i="15" s="1"/>
  <c r="G295" i="15"/>
  <c r="H295" i="15" s="1"/>
  <c r="G294" i="15"/>
  <c r="H294" i="15" s="1"/>
  <c r="G293" i="15"/>
  <c r="H293" i="15" s="1"/>
  <c r="G292" i="15"/>
  <c r="H292" i="15" s="1"/>
  <c r="G291" i="15"/>
  <c r="H291" i="15" s="1"/>
  <c r="G290" i="15"/>
  <c r="H290" i="15" s="1"/>
  <c r="G289" i="15"/>
  <c r="H289" i="15" s="1"/>
  <c r="G288" i="15"/>
  <c r="H288" i="15" s="1"/>
  <c r="G287" i="15"/>
  <c r="H287" i="15" s="1"/>
  <c r="G286" i="15"/>
  <c r="H286" i="15" s="1"/>
  <c r="G285" i="15"/>
  <c r="H285" i="15" s="1"/>
  <c r="G284" i="15"/>
  <c r="H284" i="15" s="1"/>
  <c r="G283" i="15"/>
  <c r="H283" i="15" s="1"/>
  <c r="G282" i="15"/>
  <c r="H282" i="15" s="1"/>
  <c r="G281" i="15"/>
  <c r="H281" i="15" s="1"/>
  <c r="G280" i="15"/>
  <c r="H280" i="15" s="1"/>
  <c r="G279" i="15"/>
  <c r="H279" i="15" s="1"/>
  <c r="G278" i="15"/>
  <c r="H278" i="15" s="1"/>
  <c r="G277" i="15"/>
  <c r="H277" i="15" s="1"/>
  <c r="G276" i="15"/>
  <c r="H276" i="15" s="1"/>
  <c r="G275" i="15"/>
  <c r="H275" i="15" s="1"/>
  <c r="G274" i="15"/>
  <c r="H274" i="15" s="1"/>
  <c r="G273" i="15"/>
  <c r="H273" i="15" s="1"/>
  <c r="G272" i="15"/>
  <c r="H272" i="15" s="1"/>
  <c r="G271" i="15"/>
  <c r="H271" i="15" s="1"/>
  <c r="G270" i="15"/>
  <c r="H270" i="15" s="1"/>
  <c r="G269" i="15"/>
  <c r="H269" i="15" s="1"/>
  <c r="G268" i="15"/>
  <c r="H268" i="15" s="1"/>
  <c r="G267" i="15"/>
  <c r="H267" i="15" s="1"/>
  <c r="G266" i="15"/>
  <c r="H266" i="15" s="1"/>
  <c r="G265" i="15"/>
  <c r="H265" i="15" s="1"/>
  <c r="G264" i="15"/>
  <c r="H264" i="15" s="1"/>
  <c r="G263" i="15"/>
  <c r="H263" i="15" s="1"/>
  <c r="G262" i="15"/>
  <c r="H262" i="15" s="1"/>
  <c r="G261" i="15"/>
  <c r="H261" i="15" s="1"/>
  <c r="G260" i="15"/>
  <c r="H260" i="15" s="1"/>
  <c r="G259" i="15"/>
  <c r="H259" i="15" s="1"/>
  <c r="G258" i="15"/>
  <c r="H258" i="15" s="1"/>
  <c r="G257" i="15"/>
  <c r="H257" i="15" s="1"/>
  <c r="G256" i="15"/>
  <c r="H256" i="15" s="1"/>
  <c r="G255" i="15"/>
  <c r="H255" i="15" s="1"/>
  <c r="G254" i="15"/>
  <c r="H254" i="15" s="1"/>
  <c r="G253" i="15"/>
  <c r="H253" i="15" s="1"/>
  <c r="G252" i="15"/>
  <c r="H252" i="15" s="1"/>
  <c r="G251" i="15"/>
  <c r="H251" i="15" s="1"/>
  <c r="G250" i="15"/>
  <c r="H250" i="15" s="1"/>
  <c r="G249" i="15"/>
  <c r="H249" i="15" s="1"/>
  <c r="G248" i="15"/>
  <c r="H248" i="15" s="1"/>
  <c r="G247" i="15"/>
  <c r="H247" i="15" s="1"/>
  <c r="G246" i="15"/>
  <c r="H246" i="15" s="1"/>
  <c r="G245" i="15"/>
  <c r="H245" i="15" s="1"/>
  <c r="G244" i="15"/>
  <c r="H244" i="15" s="1"/>
  <c r="G243" i="15"/>
  <c r="H243" i="15" s="1"/>
  <c r="G242" i="15"/>
  <c r="H242" i="15" s="1"/>
  <c r="G241" i="15"/>
  <c r="H241" i="15" s="1"/>
  <c r="G240" i="15"/>
  <c r="H240" i="15" s="1"/>
  <c r="G239" i="15"/>
  <c r="H239" i="15" s="1"/>
  <c r="G238" i="15"/>
  <c r="H238" i="15" s="1"/>
  <c r="G237" i="15"/>
  <c r="H237" i="15" s="1"/>
  <c r="G236" i="15"/>
  <c r="H236" i="15" s="1"/>
  <c r="G235" i="15"/>
  <c r="H235" i="15" s="1"/>
  <c r="G234" i="15"/>
  <c r="H234" i="15" s="1"/>
  <c r="G233" i="15"/>
  <c r="H233" i="15" s="1"/>
  <c r="G232" i="15"/>
  <c r="H232" i="15" s="1"/>
  <c r="G231" i="15"/>
  <c r="H231" i="15" s="1"/>
  <c r="G230" i="15"/>
  <c r="H230" i="15" s="1"/>
  <c r="G229" i="15"/>
  <c r="H229" i="15" s="1"/>
  <c r="G228" i="15"/>
  <c r="H228" i="15" s="1"/>
  <c r="G227" i="15"/>
  <c r="H227" i="15" s="1"/>
  <c r="G226" i="15"/>
  <c r="H226" i="15" s="1"/>
  <c r="G225" i="15"/>
  <c r="H225" i="15" s="1"/>
  <c r="G224" i="15"/>
  <c r="H224" i="15" s="1"/>
  <c r="G223" i="15"/>
  <c r="H223" i="15" s="1"/>
  <c r="G222" i="15"/>
  <c r="H222" i="15" s="1"/>
  <c r="G221" i="15"/>
  <c r="H221" i="15" s="1"/>
  <c r="G220" i="15"/>
  <c r="H220" i="15" s="1"/>
  <c r="G219" i="15"/>
  <c r="H219" i="15" s="1"/>
  <c r="G218" i="15"/>
  <c r="H218" i="15" s="1"/>
  <c r="G217" i="15"/>
  <c r="H217" i="15" s="1"/>
  <c r="G216" i="15"/>
  <c r="H216" i="15" s="1"/>
  <c r="G215" i="15"/>
  <c r="H215" i="15" s="1"/>
  <c r="G214" i="15"/>
  <c r="H214" i="15" s="1"/>
  <c r="G213" i="15"/>
  <c r="H213" i="15" s="1"/>
  <c r="G212" i="15"/>
  <c r="H212" i="15" s="1"/>
  <c r="G211" i="15"/>
  <c r="H211" i="15" s="1"/>
  <c r="G210" i="15"/>
  <c r="H210" i="15" s="1"/>
  <c r="G209" i="15"/>
  <c r="H209" i="15" s="1"/>
  <c r="G208" i="15"/>
  <c r="H208" i="15" s="1"/>
  <c r="G207" i="15"/>
  <c r="H207" i="15" s="1"/>
  <c r="G206" i="15"/>
  <c r="H206" i="15" s="1"/>
  <c r="G205" i="15"/>
  <c r="H205" i="15" s="1"/>
  <c r="G204" i="15"/>
  <c r="H204" i="15" s="1"/>
  <c r="G203" i="15"/>
  <c r="H203" i="15" s="1"/>
  <c r="G202" i="15"/>
  <c r="H202" i="15" s="1"/>
  <c r="G201" i="15"/>
  <c r="H201" i="15" s="1"/>
  <c r="G200" i="15"/>
  <c r="H200" i="15" s="1"/>
  <c r="G199" i="15"/>
  <c r="H199" i="15" s="1"/>
  <c r="G198" i="15"/>
  <c r="H198" i="15" s="1"/>
  <c r="G197" i="15"/>
  <c r="H197" i="15" s="1"/>
  <c r="G196" i="15"/>
  <c r="H196" i="15" s="1"/>
  <c r="G195" i="15"/>
  <c r="H195" i="15" s="1"/>
  <c r="G194" i="15"/>
  <c r="H194" i="15" s="1"/>
  <c r="G193" i="15"/>
  <c r="H193" i="15" s="1"/>
  <c r="G192" i="15"/>
  <c r="H192" i="15" s="1"/>
  <c r="G191" i="15"/>
  <c r="H191" i="15" s="1"/>
  <c r="G190" i="15"/>
  <c r="H190" i="15" s="1"/>
  <c r="G189" i="15"/>
  <c r="H189" i="15" s="1"/>
  <c r="G188" i="15"/>
  <c r="H188" i="15" s="1"/>
  <c r="G187" i="15"/>
  <c r="H187" i="15" s="1"/>
  <c r="G186" i="15"/>
  <c r="H186" i="15" s="1"/>
  <c r="G185" i="15"/>
  <c r="H185" i="15" s="1"/>
  <c r="G184" i="15"/>
  <c r="H184" i="15" s="1"/>
  <c r="G183" i="15"/>
  <c r="H183" i="15" s="1"/>
  <c r="G182" i="15"/>
  <c r="H182" i="15" s="1"/>
  <c r="G181" i="15"/>
  <c r="H181" i="15" s="1"/>
  <c r="G180" i="15"/>
  <c r="H180" i="15" s="1"/>
  <c r="G179" i="15"/>
  <c r="H179" i="15" s="1"/>
  <c r="G178" i="15"/>
  <c r="H178" i="15" s="1"/>
  <c r="G177" i="15"/>
  <c r="H177" i="15" s="1"/>
  <c r="G176" i="15"/>
  <c r="H176" i="15" s="1"/>
  <c r="G175" i="15"/>
  <c r="H175" i="15" s="1"/>
  <c r="G174" i="15"/>
  <c r="H174" i="15" s="1"/>
  <c r="G173" i="15"/>
  <c r="H173" i="15" s="1"/>
  <c r="G172" i="15"/>
  <c r="H172" i="15" s="1"/>
  <c r="G171" i="15"/>
  <c r="H171" i="15" s="1"/>
  <c r="G170" i="15"/>
  <c r="H170" i="15" s="1"/>
  <c r="G169" i="15"/>
  <c r="H169" i="15" s="1"/>
  <c r="G168" i="15"/>
  <c r="H168" i="15" s="1"/>
  <c r="G167" i="15"/>
  <c r="H167" i="15" s="1"/>
  <c r="G166" i="15"/>
  <c r="H166" i="15" s="1"/>
  <c r="G165" i="15"/>
  <c r="H165" i="15" s="1"/>
  <c r="G164" i="15"/>
  <c r="H164" i="15" s="1"/>
  <c r="G163" i="15"/>
  <c r="H163" i="15" s="1"/>
  <c r="G162" i="15"/>
  <c r="H162" i="15" s="1"/>
  <c r="G161" i="15"/>
  <c r="H161" i="15" s="1"/>
  <c r="G160" i="15"/>
  <c r="H160" i="15" s="1"/>
  <c r="G159" i="15"/>
  <c r="H159" i="15" s="1"/>
  <c r="G158" i="15"/>
  <c r="H158" i="15" s="1"/>
  <c r="G157" i="15"/>
  <c r="H157" i="15" s="1"/>
  <c r="G156" i="15"/>
  <c r="H156" i="15" s="1"/>
  <c r="G155" i="15"/>
  <c r="H155" i="15" s="1"/>
  <c r="G154" i="15"/>
  <c r="H154" i="15" s="1"/>
  <c r="G153" i="15"/>
  <c r="H153" i="15" s="1"/>
  <c r="G152" i="15"/>
  <c r="H152" i="15" s="1"/>
  <c r="G151" i="15"/>
  <c r="H151" i="15" s="1"/>
  <c r="G150" i="15"/>
  <c r="H150" i="15" s="1"/>
  <c r="G149" i="15"/>
  <c r="H149" i="15" s="1"/>
  <c r="G148" i="15"/>
  <c r="H148" i="15" s="1"/>
  <c r="G147" i="15"/>
  <c r="H147" i="15" s="1"/>
  <c r="G146" i="15"/>
  <c r="H146" i="15" s="1"/>
  <c r="G145" i="15"/>
  <c r="H145" i="15" s="1"/>
  <c r="G144" i="15"/>
  <c r="H144" i="15" s="1"/>
  <c r="G143" i="15"/>
  <c r="H143" i="15" s="1"/>
  <c r="G142" i="15"/>
  <c r="H142" i="15" s="1"/>
  <c r="G141" i="15"/>
  <c r="H141" i="15" s="1"/>
  <c r="G140" i="15"/>
  <c r="H140" i="15" s="1"/>
  <c r="G139" i="15"/>
  <c r="H139" i="15" s="1"/>
  <c r="G138" i="15"/>
  <c r="H138" i="15" s="1"/>
  <c r="G137" i="15"/>
  <c r="H137" i="15" s="1"/>
  <c r="G136" i="15"/>
  <c r="H136" i="15" s="1"/>
  <c r="G135" i="15"/>
  <c r="H135" i="15" s="1"/>
  <c r="G134" i="15"/>
  <c r="H134" i="15" s="1"/>
  <c r="G133" i="15"/>
  <c r="H133" i="15" s="1"/>
  <c r="G132" i="15"/>
  <c r="H132" i="15" s="1"/>
  <c r="G131" i="15"/>
  <c r="H131" i="15" s="1"/>
  <c r="G130" i="15"/>
  <c r="H130" i="15" s="1"/>
  <c r="G129" i="15"/>
  <c r="H129" i="15" s="1"/>
  <c r="G128" i="15"/>
  <c r="H128" i="15" s="1"/>
  <c r="G127" i="15"/>
  <c r="H127" i="15" s="1"/>
  <c r="G126" i="15"/>
  <c r="H126" i="15" s="1"/>
  <c r="G125" i="15"/>
  <c r="H125" i="15" s="1"/>
  <c r="G124" i="15"/>
  <c r="H124" i="15" s="1"/>
  <c r="G123" i="15"/>
  <c r="H123" i="15" s="1"/>
  <c r="G122" i="15"/>
  <c r="H122" i="15" s="1"/>
  <c r="G121" i="15"/>
  <c r="H121" i="15" s="1"/>
  <c r="G120" i="15"/>
  <c r="H120" i="15" s="1"/>
  <c r="G119" i="15"/>
  <c r="H119" i="15" s="1"/>
  <c r="G118" i="15"/>
  <c r="H118" i="15" s="1"/>
  <c r="G117" i="15"/>
  <c r="H117" i="15" s="1"/>
  <c r="G116" i="15"/>
  <c r="H116" i="15" s="1"/>
  <c r="G115" i="15"/>
  <c r="H115" i="15" s="1"/>
  <c r="G114" i="15"/>
  <c r="H114" i="15" s="1"/>
  <c r="G113" i="15"/>
  <c r="H113" i="15" s="1"/>
  <c r="G112" i="15"/>
  <c r="H112" i="15" s="1"/>
  <c r="G111" i="15"/>
  <c r="H111" i="15" s="1"/>
  <c r="G110" i="15"/>
  <c r="H110" i="15" s="1"/>
  <c r="G109" i="15"/>
  <c r="H109" i="15" s="1"/>
  <c r="G108" i="15"/>
  <c r="H108" i="15" s="1"/>
  <c r="G107" i="15"/>
  <c r="H107" i="15" s="1"/>
  <c r="G106" i="15"/>
  <c r="H106" i="15" s="1"/>
  <c r="G105" i="15"/>
  <c r="H105" i="15" s="1"/>
  <c r="G104" i="15"/>
  <c r="H104" i="15" s="1"/>
  <c r="G103" i="15"/>
  <c r="H103" i="15" s="1"/>
  <c r="G102" i="15"/>
  <c r="H102" i="15" s="1"/>
  <c r="G101" i="15"/>
  <c r="H101" i="15" s="1"/>
  <c r="G100" i="15"/>
  <c r="H100" i="15" s="1"/>
  <c r="G99" i="15"/>
  <c r="H99" i="15" s="1"/>
  <c r="G98" i="15"/>
  <c r="H98" i="15" s="1"/>
  <c r="G97" i="15"/>
  <c r="H97" i="15" s="1"/>
  <c r="G96" i="15"/>
  <c r="H96" i="15" s="1"/>
  <c r="G95" i="15"/>
  <c r="H95" i="15" s="1"/>
  <c r="G94" i="15"/>
  <c r="H94" i="15" s="1"/>
  <c r="G93" i="15"/>
  <c r="H93" i="15" s="1"/>
  <c r="G92" i="15"/>
  <c r="H92" i="15" s="1"/>
  <c r="G91" i="15"/>
  <c r="H91" i="15" s="1"/>
  <c r="G90" i="15"/>
  <c r="H90" i="15" s="1"/>
  <c r="G89" i="15"/>
  <c r="H89" i="15" s="1"/>
  <c r="G88" i="15"/>
  <c r="H88" i="15" s="1"/>
  <c r="G87" i="15"/>
  <c r="H87" i="15" s="1"/>
  <c r="G86" i="15"/>
  <c r="H86" i="15" s="1"/>
  <c r="G85" i="15"/>
  <c r="H85" i="15" s="1"/>
  <c r="G84" i="15"/>
  <c r="H84" i="15" s="1"/>
  <c r="G83" i="15"/>
  <c r="H83" i="15" s="1"/>
  <c r="G82" i="15"/>
  <c r="H82" i="15" s="1"/>
  <c r="G81" i="15"/>
  <c r="H81" i="15" s="1"/>
  <c r="G80" i="15"/>
  <c r="H80" i="15" s="1"/>
  <c r="G79" i="15"/>
  <c r="H79" i="15" s="1"/>
  <c r="G78" i="15"/>
  <c r="H78" i="15" s="1"/>
  <c r="G77" i="15"/>
  <c r="H77" i="15" s="1"/>
  <c r="G76" i="15"/>
  <c r="H76" i="15" s="1"/>
  <c r="G75" i="15"/>
  <c r="H75" i="15" s="1"/>
  <c r="G74" i="15"/>
  <c r="H74" i="15" s="1"/>
  <c r="G73" i="15"/>
  <c r="H73" i="15" s="1"/>
  <c r="G72" i="15"/>
  <c r="H72" i="15" s="1"/>
  <c r="G71" i="15"/>
  <c r="H71" i="15" s="1"/>
  <c r="G70" i="15"/>
  <c r="H70" i="15" s="1"/>
  <c r="G69" i="15"/>
  <c r="H69" i="15" s="1"/>
  <c r="G68" i="15"/>
  <c r="H68" i="15" s="1"/>
  <c r="G67" i="15"/>
  <c r="H67" i="15" s="1"/>
  <c r="G66" i="15"/>
  <c r="H66" i="15" s="1"/>
  <c r="G65" i="15"/>
  <c r="H65" i="15" s="1"/>
  <c r="G64" i="15"/>
  <c r="H64" i="15" s="1"/>
  <c r="G63" i="15"/>
  <c r="H63" i="15" s="1"/>
  <c r="G62" i="15"/>
  <c r="H62" i="15" s="1"/>
  <c r="G61" i="15"/>
  <c r="H61" i="15" s="1"/>
  <c r="G60" i="15"/>
  <c r="H60" i="15" s="1"/>
  <c r="G59" i="15"/>
  <c r="H59" i="15" s="1"/>
  <c r="G58" i="15"/>
  <c r="H58" i="15" s="1"/>
  <c r="G57" i="15"/>
  <c r="H57" i="15" s="1"/>
  <c r="G56" i="15"/>
  <c r="H56" i="15" s="1"/>
  <c r="G55" i="15"/>
  <c r="H55" i="15" s="1"/>
  <c r="G54" i="15"/>
  <c r="H54" i="15" s="1"/>
  <c r="G53" i="15"/>
  <c r="H53" i="15" s="1"/>
  <c r="G52" i="15"/>
  <c r="H52" i="15" s="1"/>
  <c r="G51" i="15"/>
  <c r="H51" i="15" s="1"/>
  <c r="G50" i="15"/>
  <c r="H50" i="15" s="1"/>
  <c r="G49" i="15"/>
  <c r="H49" i="15" s="1"/>
  <c r="G48" i="15"/>
  <c r="H48" i="15" s="1"/>
  <c r="G47" i="15"/>
  <c r="H47" i="15" s="1"/>
  <c r="G46" i="15"/>
  <c r="H46" i="15" s="1"/>
  <c r="G45" i="15"/>
  <c r="H45" i="15" s="1"/>
  <c r="G44" i="15"/>
  <c r="H44" i="15" s="1"/>
  <c r="G43" i="15"/>
  <c r="H43" i="15" s="1"/>
  <c r="G42" i="15"/>
  <c r="H42" i="15" s="1"/>
  <c r="G41" i="15"/>
  <c r="H41" i="15" s="1"/>
  <c r="G40" i="15"/>
  <c r="H40" i="15" s="1"/>
  <c r="G39" i="15"/>
  <c r="H39" i="15" s="1"/>
  <c r="G38" i="15"/>
  <c r="H38" i="15" s="1"/>
  <c r="G37" i="15"/>
  <c r="H37" i="15" s="1"/>
  <c r="G36" i="15"/>
  <c r="H36" i="15" s="1"/>
  <c r="G35" i="15"/>
  <c r="H35" i="15" s="1"/>
  <c r="G34" i="15"/>
  <c r="H34" i="15" s="1"/>
  <c r="G33" i="15"/>
  <c r="H33" i="15" s="1"/>
  <c r="G32" i="15"/>
  <c r="H32" i="15" s="1"/>
  <c r="G31" i="15"/>
  <c r="H31" i="15" s="1"/>
  <c r="G30" i="15"/>
  <c r="H30" i="15" s="1"/>
  <c r="G29" i="15"/>
  <c r="H29" i="15" s="1"/>
  <c r="G28" i="15"/>
  <c r="H28" i="15" s="1"/>
  <c r="G27" i="15"/>
  <c r="H27" i="15" s="1"/>
  <c r="G26" i="15"/>
  <c r="H26" i="15" s="1"/>
  <c r="G25" i="15"/>
  <c r="H25" i="15" s="1"/>
  <c r="G24" i="15"/>
  <c r="H24" i="15" s="1"/>
  <c r="G23" i="15"/>
  <c r="H23" i="15" s="1"/>
  <c r="G22" i="15"/>
  <c r="H22" i="15" s="1"/>
  <c r="G21" i="15"/>
  <c r="H21" i="15" s="1"/>
  <c r="G20" i="15"/>
  <c r="H20" i="15" s="1"/>
  <c r="G19" i="15"/>
  <c r="H19" i="15" s="1"/>
  <c r="G18" i="15"/>
  <c r="H18" i="15" s="1"/>
  <c r="G17" i="15"/>
  <c r="H17" i="15" s="1"/>
  <c r="G16" i="15"/>
  <c r="H16" i="15" s="1"/>
  <c r="G15" i="15"/>
  <c r="H15" i="15" s="1"/>
  <c r="G14" i="15"/>
  <c r="H14" i="15" s="1"/>
  <c r="G13" i="15"/>
  <c r="H13" i="15" s="1"/>
  <c r="H54" i="12" l="1"/>
  <c r="E54" i="12"/>
  <c r="G54" i="12" s="1"/>
  <c r="H53" i="12"/>
  <c r="E53" i="12"/>
  <c r="G53" i="12" s="1"/>
  <c r="H52" i="12"/>
  <c r="E52" i="12"/>
  <c r="G52" i="12" s="1"/>
  <c r="H51" i="12"/>
  <c r="E51" i="12"/>
  <c r="G51" i="12" s="1"/>
  <c r="H50" i="12"/>
  <c r="E50" i="12"/>
  <c r="G50" i="12" s="1"/>
  <c r="H49" i="12"/>
  <c r="E49" i="12"/>
  <c r="G49" i="12" s="1"/>
  <c r="H48" i="12"/>
  <c r="E48" i="12"/>
  <c r="G48" i="12" s="1"/>
  <c r="H47" i="12"/>
  <c r="E47" i="12"/>
  <c r="G47" i="12" s="1"/>
  <c r="D46" i="12"/>
  <c r="H46" i="12" s="1"/>
  <c r="C46" i="12"/>
  <c r="H45" i="12"/>
  <c r="E45" i="12"/>
  <c r="G45" i="12" s="1"/>
  <c r="H44" i="12"/>
  <c r="E44" i="12"/>
  <c r="G44" i="12" s="1"/>
  <c r="H43" i="12"/>
  <c r="F43" i="12"/>
  <c r="F35" i="12" s="1"/>
  <c r="F31" i="12" s="1"/>
  <c r="H42" i="12"/>
  <c r="E42" i="12"/>
  <c r="G42" i="12" s="1"/>
  <c r="H41" i="12"/>
  <c r="E41" i="12"/>
  <c r="G41" i="12" s="1"/>
  <c r="H40" i="12"/>
  <c r="E40" i="12"/>
  <c r="G40" i="12" s="1"/>
  <c r="H39" i="12"/>
  <c r="E39" i="12"/>
  <c r="G39" i="12" s="1"/>
  <c r="H38" i="12"/>
  <c r="E38" i="12"/>
  <c r="G38" i="12" s="1"/>
  <c r="H37" i="12"/>
  <c r="E37" i="12"/>
  <c r="G37" i="12" s="1"/>
  <c r="H36" i="12"/>
  <c r="E36" i="12"/>
  <c r="D35" i="12"/>
  <c r="H35" i="12" s="1"/>
  <c r="C35" i="12"/>
  <c r="H34" i="12"/>
  <c r="E34" i="12"/>
  <c r="G34" i="12" s="1"/>
  <c r="H33" i="12"/>
  <c r="E33" i="12"/>
  <c r="G33" i="12" s="1"/>
  <c r="D32" i="12"/>
  <c r="H32" i="12" s="1"/>
  <c r="C32" i="12"/>
  <c r="H30" i="12"/>
  <c r="E30" i="12"/>
  <c r="G30" i="12" s="1"/>
  <c r="D29" i="12"/>
  <c r="H29" i="12" s="1"/>
  <c r="C29" i="12"/>
  <c r="H28" i="12"/>
  <c r="F28" i="12"/>
  <c r="G28" i="12" s="1"/>
  <c r="D27" i="12"/>
  <c r="C27" i="12"/>
  <c r="H26" i="12"/>
  <c r="E26" i="12"/>
  <c r="G26" i="12" s="1"/>
  <c r="H25" i="12"/>
  <c r="E25" i="12"/>
  <c r="G25" i="12" s="1"/>
  <c r="H24" i="12"/>
  <c r="F24" i="12"/>
  <c r="G24" i="12" s="1"/>
  <c r="H23" i="12"/>
  <c r="F23" i="12"/>
  <c r="D22" i="12"/>
  <c r="H22" i="12" s="1"/>
  <c r="C22" i="12"/>
  <c r="H21" i="12"/>
  <c r="E21" i="12"/>
  <c r="H20" i="12"/>
  <c r="E20" i="12"/>
  <c r="G20" i="12" s="1"/>
  <c r="D19" i="12"/>
  <c r="H19" i="12" s="1"/>
  <c r="C19" i="12"/>
  <c r="H17" i="12"/>
  <c r="E17" i="12"/>
  <c r="E16" i="12" s="1"/>
  <c r="D16" i="12"/>
  <c r="H16" i="12" s="1"/>
  <c r="C16" i="12"/>
  <c r="C15" i="12" s="1"/>
  <c r="D28" i="11"/>
  <c r="C28" i="11"/>
  <c r="D26" i="11"/>
  <c r="C26" i="11"/>
  <c r="D24" i="11"/>
  <c r="C24" i="11"/>
  <c r="D21" i="11"/>
  <c r="D20" i="11" s="1"/>
  <c r="C21" i="11"/>
  <c r="C20" i="11" s="1"/>
  <c r="D18" i="11"/>
  <c r="C18" i="11"/>
  <c r="D16" i="11"/>
  <c r="C16" i="11"/>
  <c r="C15" i="11" l="1"/>
  <c r="C31" i="12"/>
  <c r="G43" i="12"/>
  <c r="E22" i="12"/>
  <c r="F22" i="12"/>
  <c r="D18" i="12"/>
  <c r="H18" i="12" s="1"/>
  <c r="C23" i="11"/>
  <c r="D23" i="11"/>
  <c r="C18" i="12"/>
  <c r="G23" i="12"/>
  <c r="E46" i="12"/>
  <c r="G46" i="12" s="1"/>
  <c r="E35" i="12"/>
  <c r="G35" i="12" s="1"/>
  <c r="D15" i="11"/>
  <c r="D15" i="12"/>
  <c r="H15" i="12" s="1"/>
  <c r="E19" i="12"/>
  <c r="E15" i="12"/>
  <c r="G15" i="12" s="1"/>
  <c r="G16" i="12"/>
  <c r="E32" i="12"/>
  <c r="G36" i="12"/>
  <c r="G21" i="12"/>
  <c r="D31" i="12"/>
  <c r="G17" i="12"/>
  <c r="F27" i="12"/>
  <c r="E29" i="12"/>
  <c r="G29" i="12" s="1"/>
  <c r="H27" i="12"/>
  <c r="G22" i="12" l="1"/>
  <c r="C33" i="11"/>
  <c r="E18" i="12"/>
  <c r="C55" i="12"/>
  <c r="D33" i="11"/>
  <c r="G19" i="12"/>
  <c r="G32" i="12"/>
  <c r="E31" i="12"/>
  <c r="F18" i="12"/>
  <c r="F55" i="12" s="1"/>
  <c r="G27" i="12"/>
  <c r="H31" i="12"/>
  <c r="D55" i="12"/>
  <c r="H55" i="12" s="1"/>
  <c r="G18" i="12" l="1"/>
  <c r="F56" i="12"/>
  <c r="E55" i="12"/>
  <c r="G31" i="12"/>
  <c r="G55" i="12" l="1"/>
  <c r="E56" i="12"/>
  <c r="K52" i="9" l="1"/>
  <c r="I52" i="9"/>
  <c r="J52" i="9" s="1"/>
  <c r="K51" i="9"/>
  <c r="I51" i="9"/>
  <c r="J51" i="9" s="1"/>
  <c r="H50" i="9"/>
  <c r="G50" i="9"/>
  <c r="K50" i="9" s="1"/>
  <c r="F50" i="9"/>
  <c r="E50" i="9"/>
  <c r="D50" i="9"/>
  <c r="K49" i="9"/>
  <c r="I49" i="9"/>
  <c r="J49" i="9" s="1"/>
  <c r="K48" i="9"/>
  <c r="I48" i="9"/>
  <c r="J48" i="9" s="1"/>
  <c r="K47" i="9"/>
  <c r="I47" i="9"/>
  <c r="J47" i="9" s="1"/>
  <c r="K46" i="9"/>
  <c r="I46" i="9"/>
  <c r="J46" i="9" s="1"/>
  <c r="K45" i="9"/>
  <c r="I45" i="9"/>
  <c r="J45" i="9" s="1"/>
  <c r="K44" i="9"/>
  <c r="I44" i="9"/>
  <c r="J44" i="9" s="1"/>
  <c r="H43" i="9"/>
  <c r="G43" i="9"/>
  <c r="K43" i="9" s="1"/>
  <c r="F43" i="9"/>
  <c r="E43" i="9"/>
  <c r="D43" i="9"/>
  <c r="K42" i="9"/>
  <c r="I42" i="9"/>
  <c r="J42" i="9" s="1"/>
  <c r="H41" i="9"/>
  <c r="G41" i="9"/>
  <c r="K41" i="9" s="1"/>
  <c r="F41" i="9"/>
  <c r="E41" i="9"/>
  <c r="D41" i="9"/>
  <c r="K40" i="9"/>
  <c r="I40" i="9"/>
  <c r="J40" i="9" s="1"/>
  <c r="K39" i="9"/>
  <c r="I39" i="9"/>
  <c r="J39" i="9" s="1"/>
  <c r="K38" i="9"/>
  <c r="I38" i="9"/>
  <c r="J38" i="9" s="1"/>
  <c r="K37" i="9"/>
  <c r="I37" i="9"/>
  <c r="J37" i="9" s="1"/>
  <c r="K36" i="9"/>
  <c r="I36" i="9"/>
  <c r="J36" i="9" s="1"/>
  <c r="K35" i="9"/>
  <c r="I35" i="9"/>
  <c r="J35" i="9" s="1"/>
  <c r="K34" i="9"/>
  <c r="I34" i="9"/>
  <c r="J34" i="9" s="1"/>
  <c r="K33" i="9"/>
  <c r="I33" i="9"/>
  <c r="J33" i="9" s="1"/>
  <c r="K32" i="9"/>
  <c r="I32" i="9"/>
  <c r="J32" i="9" s="1"/>
  <c r="K31" i="9"/>
  <c r="I31" i="9"/>
  <c r="J31" i="9" s="1"/>
  <c r="K30" i="9"/>
  <c r="I30" i="9"/>
  <c r="J30" i="9" s="1"/>
  <c r="K29" i="9"/>
  <c r="I29" i="9"/>
  <c r="J29" i="9" s="1"/>
  <c r="K28" i="9"/>
  <c r="I28" i="9"/>
  <c r="J28" i="9" s="1"/>
  <c r="K27" i="9"/>
  <c r="I27" i="9"/>
  <c r="J27" i="9" s="1"/>
  <c r="K26" i="9"/>
  <c r="I26" i="9"/>
  <c r="J26" i="9" s="1"/>
  <c r="K25" i="9"/>
  <c r="I25" i="9"/>
  <c r="J25" i="9" s="1"/>
  <c r="K24" i="9"/>
  <c r="I24" i="9"/>
  <c r="J24" i="9" s="1"/>
  <c r="K23" i="9"/>
  <c r="I23" i="9"/>
  <c r="J23" i="9" s="1"/>
  <c r="K22" i="9"/>
  <c r="I22" i="9"/>
  <c r="J22" i="9" s="1"/>
  <c r="K21" i="9"/>
  <c r="I21" i="9"/>
  <c r="J21" i="9" s="1"/>
  <c r="K20" i="9"/>
  <c r="I20" i="9"/>
  <c r="J20" i="9" s="1"/>
  <c r="K19" i="9"/>
  <c r="I19" i="9"/>
  <c r="J19" i="9" s="1"/>
  <c r="K18" i="9"/>
  <c r="I18" i="9"/>
  <c r="J18" i="9" s="1"/>
  <c r="H17" i="9"/>
  <c r="G17" i="9"/>
  <c r="K17" i="9" s="1"/>
  <c r="F17" i="9"/>
  <c r="E17" i="9"/>
  <c r="D17" i="9"/>
  <c r="K16" i="9"/>
  <c r="I16" i="9"/>
  <c r="J16" i="9" s="1"/>
  <c r="K15" i="9"/>
  <c r="I15" i="9"/>
  <c r="J15" i="9" s="1"/>
  <c r="H14" i="9"/>
  <c r="G14" i="9"/>
  <c r="K14" i="9" s="1"/>
  <c r="F14" i="9"/>
  <c r="E14" i="9"/>
  <c r="D14" i="9"/>
  <c r="E53" i="9" l="1"/>
  <c r="F53" i="9"/>
  <c r="I50" i="9"/>
  <c r="J50" i="9" s="1"/>
  <c r="H53" i="9"/>
  <c r="I14" i="9"/>
  <c r="J14" i="9" s="1"/>
  <c r="D53" i="9"/>
  <c r="I41" i="9"/>
  <c r="J41" i="9" s="1"/>
  <c r="G53" i="9"/>
  <c r="I17" i="9"/>
  <c r="J17" i="9" s="1"/>
  <c r="I43" i="9"/>
  <c r="J43" i="9" s="1"/>
  <c r="K37" i="4"/>
  <c r="K35" i="4"/>
  <c r="I35" i="4"/>
  <c r="J35" i="4" s="1"/>
  <c r="H35" i="4"/>
  <c r="K34" i="4"/>
  <c r="I34" i="4"/>
  <c r="J34" i="4" s="1"/>
  <c r="H34" i="4"/>
  <c r="K33" i="4"/>
  <c r="I33" i="4"/>
  <c r="J33" i="4" s="1"/>
  <c r="H33" i="4"/>
  <c r="K32" i="4"/>
  <c r="I32" i="4"/>
  <c r="J32" i="4" s="1"/>
  <c r="H32" i="4"/>
  <c r="G31" i="4"/>
  <c r="G26" i="4" s="1"/>
  <c r="F31" i="4"/>
  <c r="E31" i="4"/>
  <c r="E26" i="4" s="1"/>
  <c r="D31" i="4"/>
  <c r="D26" i="4" s="1"/>
  <c r="C31" i="4"/>
  <c r="C26" i="4" s="1"/>
  <c r="K30" i="4"/>
  <c r="I30" i="4"/>
  <c r="J30" i="4" s="1"/>
  <c r="H30" i="4"/>
  <c r="K29" i="4"/>
  <c r="I29" i="4"/>
  <c r="J29" i="4" s="1"/>
  <c r="H29" i="4"/>
  <c r="K28" i="4"/>
  <c r="I28" i="4"/>
  <c r="J28" i="4" s="1"/>
  <c r="H28" i="4"/>
  <c r="K27" i="4"/>
  <c r="I27" i="4"/>
  <c r="J27" i="4" s="1"/>
  <c r="H27" i="4"/>
  <c r="K25" i="4"/>
  <c r="I25" i="4"/>
  <c r="J25" i="4" s="1"/>
  <c r="H25" i="4"/>
  <c r="K24" i="4"/>
  <c r="I24" i="4"/>
  <c r="J24" i="4" s="1"/>
  <c r="H24" i="4"/>
  <c r="K23" i="4"/>
  <c r="I23" i="4"/>
  <c r="J23" i="4" s="1"/>
  <c r="H23" i="4"/>
  <c r="K22" i="4"/>
  <c r="I22" i="4"/>
  <c r="J22" i="4" s="1"/>
  <c r="H22" i="4"/>
  <c r="K21" i="4"/>
  <c r="I21" i="4"/>
  <c r="J21" i="4" s="1"/>
  <c r="H21" i="4"/>
  <c r="G20" i="4"/>
  <c r="G15" i="4" s="1"/>
  <c r="F20" i="4"/>
  <c r="F15" i="4" s="1"/>
  <c r="E20" i="4"/>
  <c r="E15" i="4" s="1"/>
  <c r="D20" i="4"/>
  <c r="D15" i="4" s="1"/>
  <c r="C20" i="4"/>
  <c r="C15" i="4" s="1"/>
  <c r="K19" i="4"/>
  <c r="I19" i="4"/>
  <c r="J19" i="4" s="1"/>
  <c r="H19" i="4"/>
  <c r="K18" i="4"/>
  <c r="I18" i="4"/>
  <c r="J18" i="4" s="1"/>
  <c r="H18" i="4"/>
  <c r="K17" i="4"/>
  <c r="I17" i="4"/>
  <c r="J17" i="4" s="1"/>
  <c r="H17" i="4"/>
  <c r="K16" i="4"/>
  <c r="I16" i="4"/>
  <c r="J16" i="4" s="1"/>
  <c r="H16" i="4"/>
  <c r="E36" i="4" l="1"/>
  <c r="D36" i="4"/>
  <c r="H31" i="4"/>
  <c r="G36" i="4"/>
  <c r="H20" i="4"/>
  <c r="K20" i="4"/>
  <c r="C36" i="4"/>
  <c r="K53" i="9"/>
  <c r="I53" i="9"/>
  <c r="J53" i="9" s="1"/>
  <c r="I31" i="4"/>
  <c r="J31" i="4" s="1"/>
  <c r="I15" i="4"/>
  <c r="J15" i="4" s="1"/>
  <c r="K31" i="4"/>
  <c r="K15" i="4"/>
  <c r="H15" i="4"/>
  <c r="I20" i="4"/>
  <c r="J20" i="4" s="1"/>
  <c r="F26" i="4"/>
  <c r="F36" i="4" s="1"/>
  <c r="I36" i="4" l="1"/>
  <c r="J36" i="4" s="1"/>
  <c r="H36" i="4"/>
  <c r="K36" i="4"/>
  <c r="K26" i="4"/>
  <c r="H26" i="4"/>
  <c r="I26" i="4"/>
  <c r="J26" i="4" s="1"/>
  <c r="I42" i="3" l="1"/>
  <c r="G42" i="3"/>
  <c r="H42" i="3" s="1"/>
  <c r="F42" i="3"/>
  <c r="B42" i="3"/>
  <c r="I41" i="3"/>
  <c r="G41" i="3"/>
  <c r="H41" i="3" s="1"/>
  <c r="F41" i="3"/>
  <c r="B41" i="3"/>
  <c r="E40" i="3"/>
  <c r="I40" i="3" s="1"/>
  <c r="D40" i="3"/>
  <c r="C40" i="3"/>
  <c r="G40" i="3" s="1"/>
  <c r="H40" i="3" s="1"/>
  <c r="I38" i="3"/>
  <c r="G38" i="3"/>
  <c r="H38" i="3" s="1"/>
  <c r="F38" i="3"/>
  <c r="F37" i="3"/>
  <c r="I36" i="3"/>
  <c r="G36" i="3"/>
  <c r="F36" i="3"/>
  <c r="E35" i="3"/>
  <c r="D35" i="3"/>
  <c r="C35" i="3"/>
  <c r="I34" i="3"/>
  <c r="G34" i="3"/>
  <c r="H34" i="3" s="1"/>
  <c r="F34" i="3"/>
  <c r="I33" i="3"/>
  <c r="G33" i="3"/>
  <c r="H33" i="3" s="1"/>
  <c r="F33" i="3"/>
  <c r="I32" i="3"/>
  <c r="G32" i="3"/>
  <c r="H32" i="3" s="1"/>
  <c r="F32" i="3"/>
  <c r="I31" i="3"/>
  <c r="G31" i="3"/>
  <c r="F31" i="3"/>
  <c r="I30" i="3"/>
  <c r="G30" i="3"/>
  <c r="H30" i="3" s="1"/>
  <c r="F30" i="3"/>
  <c r="E29" i="3"/>
  <c r="D29" i="3"/>
  <c r="C29" i="3"/>
  <c r="I28" i="3"/>
  <c r="G28" i="3"/>
  <c r="H28" i="3" s="1"/>
  <c r="F28" i="3"/>
  <c r="I27" i="3"/>
  <c r="G27" i="3"/>
  <c r="H27" i="3" s="1"/>
  <c r="F27" i="3"/>
  <c r="E26" i="3"/>
  <c r="D26" i="3"/>
  <c r="C26" i="3"/>
  <c r="I25" i="3"/>
  <c r="G25" i="3"/>
  <c r="H25" i="3" s="1"/>
  <c r="F25" i="3"/>
  <c r="I24" i="3"/>
  <c r="G24" i="3"/>
  <c r="H24" i="3" s="1"/>
  <c r="F24" i="3"/>
  <c r="E23" i="3"/>
  <c r="D23" i="3"/>
  <c r="C23" i="3"/>
  <c r="I22" i="3"/>
  <c r="G22" i="3"/>
  <c r="H22" i="3" s="1"/>
  <c r="F22" i="3"/>
  <c r="I21" i="3"/>
  <c r="G21" i="3"/>
  <c r="H21" i="3" s="1"/>
  <c r="F21" i="3"/>
  <c r="I20" i="3"/>
  <c r="G20" i="3"/>
  <c r="H20" i="3" s="1"/>
  <c r="F20" i="3"/>
  <c r="I19" i="3"/>
  <c r="G19" i="3"/>
  <c r="H19" i="3" s="1"/>
  <c r="F19" i="3"/>
  <c r="I18" i="3"/>
  <c r="G18" i="3"/>
  <c r="H18" i="3" s="1"/>
  <c r="F18" i="3"/>
  <c r="I17" i="3"/>
  <c r="G17" i="3"/>
  <c r="H17" i="3" s="1"/>
  <c r="F17" i="3"/>
  <c r="E16" i="3"/>
  <c r="D16" i="3"/>
  <c r="C16" i="3"/>
  <c r="L8" i="3"/>
  <c r="F40" i="3" l="1"/>
  <c r="G29" i="3"/>
  <c r="H29" i="3" s="1"/>
  <c r="F16" i="3"/>
  <c r="F26" i="3"/>
  <c r="C15" i="3"/>
  <c r="C39" i="3" s="1"/>
  <c r="C43" i="3" s="1"/>
  <c r="I26" i="3"/>
  <c r="G23" i="3"/>
  <c r="H23" i="3" s="1"/>
  <c r="G16" i="3"/>
  <c r="H16" i="3" s="1"/>
  <c r="I16" i="3"/>
  <c r="G26" i="3"/>
  <c r="H26" i="3" s="1"/>
  <c r="G35" i="3"/>
  <c r="H35" i="3" s="1"/>
  <c r="F29" i="3"/>
  <c r="I29" i="3"/>
  <c r="I35" i="3"/>
  <c r="I23" i="3"/>
  <c r="D15" i="3"/>
  <c r="D39" i="3" s="1"/>
  <c r="D43" i="3" s="1"/>
  <c r="F23" i="3"/>
  <c r="F35" i="3"/>
  <c r="E15" i="3"/>
  <c r="F15" i="3" l="1"/>
  <c r="I15" i="3"/>
  <c r="G15" i="3"/>
  <c r="H15" i="3" s="1"/>
  <c r="E39" i="3"/>
  <c r="I39" i="3" l="1"/>
  <c r="G39" i="3"/>
  <c r="H39" i="3" s="1"/>
  <c r="F39" i="3"/>
  <c r="E43" i="3"/>
  <c r="F33" i="2"/>
  <c r="E33" i="2"/>
  <c r="F31" i="2"/>
  <c r="E31" i="2"/>
  <c r="D29" i="2"/>
  <c r="F29" i="2" s="1"/>
  <c r="C29" i="2"/>
  <c r="D26" i="2"/>
  <c r="F26" i="2" s="1"/>
  <c r="C26" i="2"/>
  <c r="D25" i="2"/>
  <c r="F25" i="2" s="1"/>
  <c r="C25" i="2"/>
  <c r="F23" i="2"/>
  <c r="E23" i="2"/>
  <c r="F22" i="2"/>
  <c r="E22" i="2"/>
  <c r="F21" i="2"/>
  <c r="E21" i="2"/>
  <c r="D20" i="2"/>
  <c r="F20" i="2" s="1"/>
  <c r="C20" i="2"/>
  <c r="F19" i="2"/>
  <c r="E19" i="2"/>
  <c r="F18" i="2"/>
  <c r="E18" i="2"/>
  <c r="F17" i="2"/>
  <c r="E17" i="2"/>
  <c r="F16" i="2"/>
  <c r="E16" i="2"/>
  <c r="D15" i="2"/>
  <c r="C15" i="2"/>
  <c r="E25" i="2" l="1"/>
  <c r="E29" i="2"/>
  <c r="C28" i="2"/>
  <c r="E20" i="2"/>
  <c r="D28" i="2"/>
  <c r="F28" i="2" s="1"/>
  <c r="I43" i="3"/>
  <c r="G43" i="3"/>
  <c r="H43" i="3" s="1"/>
  <c r="F43" i="3"/>
  <c r="C27" i="2"/>
  <c r="D27" i="2"/>
  <c r="E15" i="2"/>
  <c r="F15" i="2"/>
  <c r="E26" i="2"/>
  <c r="E28" i="2" l="1"/>
  <c r="F27" i="2"/>
  <c r="E27" i="2"/>
</calcChain>
</file>

<file path=xl/sharedStrings.xml><?xml version="1.0" encoding="utf-8"?>
<sst xmlns="http://schemas.openxmlformats.org/spreadsheetml/2006/main" count="1899" uniqueCount="999">
  <si>
    <t>MINISTERIO DE HACIENDA</t>
  </si>
  <si>
    <t>DIRECCIÓN GENERAL DE PRESUPUESTO</t>
  </si>
  <si>
    <t>DIRECCIÓN DE ESTUDIOS ECONÓMICOS Y SEGUIMIENTO FINANCIERO</t>
  </si>
  <si>
    <t>Tabla 1. Resultados Presupuestarios del Gobierno Central (Febrero 2025)</t>
  </si>
  <si>
    <t>Valores en Millones de RD$</t>
  </si>
  <si>
    <t>PIB Nominal (Millones RD$)</t>
  </si>
  <si>
    <t>Indicadores</t>
  </si>
  <si>
    <t xml:space="preserve">Pres. Inicial      </t>
  </si>
  <si>
    <t>Devengado</t>
  </si>
  <si>
    <t>% Devengado</t>
  </si>
  <si>
    <t>% del PIB</t>
  </si>
  <si>
    <t>Ley núm. 80-24</t>
  </si>
  <si>
    <t>3 = 2/1</t>
  </si>
  <si>
    <t>4 = (2/PIB)</t>
  </si>
  <si>
    <t>1 - INGRESOS</t>
  </si>
  <si>
    <t>1.1 - Ingresos corrientes</t>
  </si>
  <si>
    <t>1.1.6.5 - Donaciones Corrientes</t>
  </si>
  <si>
    <t>1.2 - Ingresos de capital</t>
  </si>
  <si>
    <t>1.2.4.4 - Donaciones  de Capital</t>
  </si>
  <si>
    <t>2 - GASTOS</t>
  </si>
  <si>
    <t>2.1 - Gastos corrientes</t>
  </si>
  <si>
    <t>2.1.4 - Intereses de la deuda</t>
  </si>
  <si>
    <t>2.2 - Gastos de capital</t>
  </si>
  <si>
    <t>RESULTADOS</t>
  </si>
  <si>
    <t>Resultado de la cuenta corriente (1.1-2.1)</t>
  </si>
  <si>
    <t>Resultado de la cuenta de capital (1.2-2.2)</t>
  </si>
  <si>
    <t>Resultado primario (1- (2 - 2.1.4))</t>
  </si>
  <si>
    <t>Resultado financiero (1- 2)</t>
  </si>
  <si>
    <t>FINANCIAMIENTO NETO</t>
  </si>
  <si>
    <t>3.1 - Fuentes financieras</t>
  </si>
  <si>
    <t>3.2 - Aplicaciones financieras</t>
  </si>
  <si>
    <r>
      <t xml:space="preserve">Notas: </t>
    </r>
    <r>
      <rPr>
        <sz val="12"/>
        <rFont val="Avenir Next LT Pro"/>
        <family val="2"/>
      </rPr>
      <t>*Cifras preliminares.</t>
    </r>
  </si>
  <si>
    <t xml:space="preserve">1. Se incluyen los Recursos de Captación Directa. </t>
  </si>
  <si>
    <t>2. Fecha de recaudación al 28/02/2025// Fecha de registro al 07/03/2025</t>
  </si>
  <si>
    <t>3. Se utilizó el PIB del Panorama Macroeconómico actualizado al 21 de agosto del 2024, elaborado por el Ministerio de Economía Planificación y Desarrollo.</t>
  </si>
  <si>
    <r>
      <t xml:space="preserve">Fuente: </t>
    </r>
    <r>
      <rPr>
        <sz val="12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</si>
  <si>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</si>
  <si>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 xml:space="preserve">Tabla 1. Ingresos por Clasificación Económica </t>
  </si>
  <si>
    <t>Febrero 2024 y 2025</t>
  </si>
  <si>
    <t>DETALLE</t>
  </si>
  <si>
    <t>VARIACIÓN 2025/2024</t>
  </si>
  <si>
    <t>% PIB</t>
  </si>
  <si>
    <t>PERCIBIDO FEBRERO</t>
  </si>
  <si>
    <t>PRESUPUESTO INICIAL</t>
  </si>
  <si>
    <t>PERCIBIDO*</t>
  </si>
  <si>
    <t>% EJECUCION*</t>
  </si>
  <si>
    <t>ABS.</t>
  </si>
  <si>
    <t>REL.</t>
  </si>
  <si>
    <t>4 = (3/2)</t>
  </si>
  <si>
    <t>5 = (3 - 1)</t>
  </si>
  <si>
    <t>6 = (5/1)</t>
  </si>
  <si>
    <t>7= 3/PIB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</si>
  <si>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</si>
  <si>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</si>
  <si>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</si>
  <si>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</si>
  <si>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</si>
  <si>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</si>
  <si>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</si>
  <si>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</si>
  <si>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</si>
  <si>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</si>
  <si>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</si>
  <si>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</si>
  <si>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</si>
  <si>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</si>
  <si>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</si>
  <si>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1.1.4.1-Intereses</t>
  </si>
  <si>
    <t>1.1.4.2 - Rentas de la propiedad distinta de intereses</t>
  </si>
  <si>
    <t>NA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</si>
  <si>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</si>
  <si>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</si>
  <si>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</si>
  <si>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</si>
  <si>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</si>
  <si>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</si>
  <si>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</si>
  <si>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</si>
  <si>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Donaciones</t>
  </si>
  <si>
    <t>Total de Ingresos con Donaciones</t>
  </si>
  <si>
    <t>Tabla 3. Gastos del Gobierno Central por Clasificación Económica (Febrero 2024 y 2025)</t>
  </si>
  <si>
    <t>EJECUCIÓN
% PIB</t>
  </si>
  <si>
    <t>DEVENGADO FEBRERO</t>
  </si>
  <si>
    <t>FEBRERO</t>
  </si>
  <si>
    <r>
      <t>COMPROMETIDO</t>
    </r>
    <r>
      <rPr>
        <b/>
        <vertAlign val="superscript"/>
        <sz val="16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</si>
  <si>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6"/>
        <color theme="0"/>
        <rFont val="Avenir Next LT Pro"/>
        <family val="2"/>
      </rPr>
      <t>*</t>
    </r>
  </si>
  <si>
    <r>
      <t>PAGADO</t>
    </r>
    <r>
      <rPr>
        <b/>
        <vertAlign val="superscript"/>
        <sz val="16"/>
        <color theme="0"/>
        <rFont val="Avenir Next LT Pro"/>
        <family val="2"/>
      </rPr>
      <t>*</t>
    </r>
  </si>
  <si>
    <t>% EJECUCION</t>
  </si>
  <si>
    <t>6= (4/2)</t>
  </si>
  <si>
    <t>7 = (4-1)</t>
  </si>
  <si>
    <t>8= 7/1</t>
  </si>
  <si>
    <t>9 = (4/PIB)</t>
  </si>
  <si>
    <t>2.1.2 - Gastos de consumo</t>
  </si>
  <si>
    <t>2.1.3 - Prestaciones de la seguridad social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</si>
  <si>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</si>
  <si>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</si>
  <si>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</si>
  <si>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</si>
  <si>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</si>
  <si>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</si>
  <si>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</si>
  <si>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</si>
  <si>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</si>
  <si>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</si>
  <si>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</si>
  <si>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</si>
  <si>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</si>
  <si>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</si>
  <si>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</si>
  <si>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</si>
  <si>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t>TOTAL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</si>
  <si>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</si>
  <si>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1. Fecha de imputación al 28/02/2025// Fecha de registro al 07/03/2025</t>
  </si>
  <si>
    <t>2. Se utilizó el PIB del Panorama Macroeconómico actualizado al 21 de agosto de 2024, elaborado por el Ministerio de Economía Planificación y Desarrollo.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</si>
  <si>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</si>
  <si>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(Febrero 2025)</t>
  </si>
  <si>
    <t>Valores en millones de RD$</t>
  </si>
  <si>
    <t xml:space="preserve">Nota: 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</si>
  <si>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</si>
  <si>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r>
      <t xml:space="preserve">Nota: </t>
    </r>
    <r>
      <rPr>
        <sz val="8"/>
        <color theme="1"/>
        <rFont val="Avenir Next LT Pro"/>
        <family val="2"/>
      </rPr>
      <t>*Cifras Preliminares.</t>
    </r>
  </si>
  <si>
    <t>1.Fecha de imputación al 28/02/2025 // Fecha de registro al 07/03/2025.</t>
  </si>
  <si>
    <t>Tabla 4. Gastos de Gobierno Central por Clasificación Institucional (Febrero 2024 vs 2025)</t>
  </si>
  <si>
    <t>PAGADO*</t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</si>
  <si>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</si>
  <si>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</si>
  <si>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</si>
  <si>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</si>
  <si>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</si>
  <si>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</si>
  <si>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</si>
  <si>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</si>
  <si>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</si>
  <si>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</si>
  <si>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</si>
  <si>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</si>
  <si>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</si>
  <si>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</si>
  <si>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</si>
  <si>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</si>
  <si>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</si>
  <si>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</si>
  <si>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</si>
  <si>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</si>
  <si>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</si>
  <si>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</si>
  <si>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</si>
  <si>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</si>
  <si>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</si>
  <si>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</si>
  <si>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</si>
  <si>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</si>
  <si>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</si>
  <si>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</si>
  <si>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</si>
  <si>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</si>
  <si>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</si>
  <si>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</si>
  <si>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</si>
  <si>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</si>
  <si>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</si>
  <si>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(TSE)</t>
  </si>
  <si>
    <t>0406-OFICINA NACIONAL DE DEFENSA PÚBLICA</t>
  </si>
  <si>
    <t>OTROS</t>
  </si>
  <si>
    <t>0998 - ADMINISTRACIÓN DE DEUDA PÚBLICA Y ACTIVOS FINANCIEROS</t>
  </si>
  <si>
    <t>0999 - ADMINISTRACIÓN DE OBLIGACIONES DEL TESORO NACIONAL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</si>
  <si>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</si>
  <si>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>1.Fecha de imputación al 28/02/2025 // Fecha de registro al 07/03/2025</t>
  </si>
  <si>
    <t xml:space="preserve">2. Se utilizó el PIB del Panorama Macroeconómico actualizado al 21 de agosto del 2024, elaborado por el Ministerio de Economía Planificación y Desarrollo. </t>
  </si>
  <si>
    <t>Notas:</t>
  </si>
  <si>
    <t>Cifras preliminares.</t>
  </si>
  <si>
    <r>
      <rPr>
        <b/>
        <sz val="8"/>
        <color rgb="FF000000"/>
        <rFont val="Avenir Next LT Pro"/>
        <family val="2"/>
      </rPr>
      <t>Fuente:</t>
    </r>
    <r>
      <rPr>
        <sz val="8"/>
        <color indexed="8"/>
        <rFont val="Avenir Next LT Pro"/>
        <family val="2"/>
      </rPr>
      <t xml:space="preserve"> Sistema de Información de la Gestión Financiera (SIGEF).</t>
    </r>
  </si>
  <si>
    <t>Tabla 5. Gastos para reducir la brecha de género según clasificador funcional</t>
  </si>
  <si>
    <t>PRESUPUESTO DEVENGADO</t>
  </si>
  <si>
    <t>1-SERVICIOS GENERALES</t>
  </si>
  <si>
    <t>1.1-Administración general</t>
  </si>
  <si>
    <t>1.1.05-Gestión de la administración general para transversalizar el enfoque de género</t>
  </si>
  <si>
    <t>1.4-Justicia, orden público y seguridad</t>
  </si>
  <si>
    <t>1.4.06-Administración y servicios de justicia relacionados con la violencia de género</t>
  </si>
  <si>
    <t>2-SERVICIOS ECONÓMICOS</t>
  </si>
  <si>
    <t>2.1-Asuntos económicos, comerciales y laborales</t>
  </si>
  <si>
    <t>2.1.03-Asuntos laborales para fortalecer la autonomía económica de las mujeres</t>
  </si>
  <si>
    <t>4-SERVICIOS SOCIALES</t>
  </si>
  <si>
    <t>4.2-Salud</t>
  </si>
  <si>
    <t>4.2.04-Servicios médicos en salud sexual/reproductiva y de centros de salud materno infantil</t>
  </si>
  <si>
    <t>4.5-Protección social</t>
  </si>
  <si>
    <t>4.5.05-Familia e hijos</t>
  </si>
  <si>
    <t>4.6-Equidad de género</t>
  </si>
  <si>
    <t>4.6.01-Acciones focalizada en mujeres</t>
  </si>
  <si>
    <t>4.6.02-Corresponsabilidad social y pública en el cuidado de la familia y la reproducción de la fuerza de trabajo</t>
  </si>
  <si>
    <t>4.6.03-Acciones para una cultura de igualdad de género</t>
  </si>
  <si>
    <t>4.6.04-Acciones de prevención, atención y protección de violencia de género</t>
  </si>
  <si>
    <t>Notas: *Cifras preliminares.</t>
  </si>
  <si>
    <t>1. Fecha de recaudación al 28/02/2025// Fecha de registro al 07/03/2025.</t>
  </si>
  <si>
    <r>
      <t xml:space="preserve">Fuente: </t>
    </r>
    <r>
      <rPr>
        <sz val="12"/>
        <color theme="1"/>
        <rFont val="Avenir Next LT Pro"/>
        <family val="2"/>
      </rPr>
      <t>Sistema de Información de la Gestión Financiera (SIGEF).</t>
    </r>
  </si>
  <si>
    <t>Tabla 6. Incidencia del gasto del Gobierno Central en el cambio climático</t>
  </si>
  <si>
    <t>INCIDENCIA POSITIVA</t>
  </si>
  <si>
    <t>INCIDENCIA NEGATIVA</t>
  </si>
  <si>
    <t>INCIDENCIA NETA</t>
  </si>
  <si>
    <t>5=3-4</t>
  </si>
  <si>
    <t>6 = (2/PIB)</t>
  </si>
  <si>
    <t>1.4.02-Servicios de protección contra incendios</t>
  </si>
  <si>
    <t>2.2-Agropecuaria, caza, pesca y silvicultura</t>
  </si>
  <si>
    <t>2.2.04-Conservación, ampliación y explotación racionalizada de reservas forestales</t>
  </si>
  <si>
    <t>2.2.06-Gestión o apoyo de labores de reforestación</t>
  </si>
  <si>
    <t>2.4-Energía y combustible</t>
  </si>
  <si>
    <t>2.4.03-Combustible</t>
  </si>
  <si>
    <t>2.4.04-Energía eléctrica de fuentes termoeléctricas</t>
  </si>
  <si>
    <t>2.4.08-Energía eléctrica de fuentes nucleares</t>
  </si>
  <si>
    <t>2.4.09-Conservación, aprovechamiento y explotación racionalizada de fuentes de electricidad</t>
  </si>
  <si>
    <t>2.5-Minería, manufactura y construcción</t>
  </si>
  <si>
    <t>2.5.01-Extracción de recursos minerales</t>
  </si>
  <si>
    <t>2.6-Transporte</t>
  </si>
  <si>
    <t>2.6.03-Transporte por ferrocarril</t>
  </si>
  <si>
    <t>3-PROTECCIÓN DEL MEDIO AMBIENTE</t>
  </si>
  <si>
    <t>3.1-Protección del aire, agua y suelo</t>
  </si>
  <si>
    <t>3.1.01-Reducción de la contaminación</t>
  </si>
  <si>
    <t>3.1.04-Protección del suelo contra la erosión y otras formas de degradación física</t>
  </si>
  <si>
    <t>3.2-Protección de la biodiversidad y ordenación de desechos</t>
  </si>
  <si>
    <t>3.2.02-Ordenación de desechos</t>
  </si>
  <si>
    <t>3.2.04-Conciencia y conocimiento de la biodiversidad</t>
  </si>
  <si>
    <t>3.2.06-Economía verde</t>
  </si>
  <si>
    <t>3.2.09-Áreas protegidas y otras medidas de conservación</t>
  </si>
  <si>
    <t>3.2.10-Restauración</t>
  </si>
  <si>
    <t>3.2.11-Uso sostenible</t>
  </si>
  <si>
    <t>3.2.12-Prevención de la producción de residuos por modificación de procesos</t>
  </si>
  <si>
    <t>3.2.14-Tratamiento y eliminación de residuos no peligrosos en vertederos</t>
  </si>
  <si>
    <t>3.2.98-Investigación y desarrollo relacionado con la protección del medio ambiente</t>
  </si>
  <si>
    <t>3.2.99-Planificación, gestión y supervisión de la protección del medio ambiente</t>
  </si>
  <si>
    <t>3.3-Cambio Climático</t>
  </si>
  <si>
    <t>3.3.01-Mixtos</t>
  </si>
  <si>
    <t>3.3.02-Mitigación</t>
  </si>
  <si>
    <t>3.3.03-Conocimiento del riesgo de desastres climáticos</t>
  </si>
  <si>
    <t>3.3.04-Gobernanza del riesgo de desastres climáticos</t>
  </si>
  <si>
    <t>3.3.05-Reducción del riesgo de desastres climáticos</t>
  </si>
  <si>
    <t>3.3.06-Respuesta y recuperación de desastres climáticos</t>
  </si>
  <si>
    <t>3.3.07-Otras medidas de adaptación</t>
  </si>
  <si>
    <t>3.3.99-Planificación, gestión y supervisión de cambio climático</t>
  </si>
  <si>
    <t>Total general</t>
  </si>
  <si>
    <t>1. Fecha de recaudación al 28/02/2025// Fecha de registro al 07/03/2025</t>
  </si>
  <si>
    <t>2. Para el PIB 2025 se utilizó el PIB del Panorama Macroeconómico actualizado al 21 de agosto de 2024, elaborado por el Ministerio de Economía Planificación y Desarrollo.</t>
  </si>
  <si>
    <t>País</t>
  </si>
  <si>
    <t xml:space="preserve">Provincia </t>
  </si>
  <si>
    <t>Montos</t>
  </si>
  <si>
    <t xml:space="preserve">República Dominicana </t>
  </si>
  <si>
    <t xml:space="preserve">Distrito Nacional </t>
  </si>
  <si>
    <t xml:space="preserve">Azua </t>
  </si>
  <si>
    <t>Bahoruco</t>
  </si>
  <si>
    <t>Barahona</t>
  </si>
  <si>
    <t>Dajabón</t>
  </si>
  <si>
    <t>Duarte</t>
  </si>
  <si>
    <t>Elías Piña</t>
  </si>
  <si>
    <t>El seibo</t>
  </si>
  <si>
    <t>Espaillat</t>
  </si>
  <si>
    <t>Independencia</t>
  </si>
  <si>
    <t>La Altagracia</t>
  </si>
  <si>
    <t>La Romana</t>
  </si>
  <si>
    <t>La vega</t>
  </si>
  <si>
    <t xml:space="preserve">María Trinidad Sánchez </t>
  </si>
  <si>
    <t>Monte Cristí</t>
  </si>
  <si>
    <t>Pedernales</t>
  </si>
  <si>
    <t>Peravia</t>
  </si>
  <si>
    <t>Puerto Plata</t>
  </si>
  <si>
    <t>Hermanas Mirabal</t>
  </si>
  <si>
    <t>Samaná</t>
  </si>
  <si>
    <t>San Cristobal</t>
  </si>
  <si>
    <t>San Juan</t>
  </si>
  <si>
    <t>San Pedro de Macorís</t>
  </si>
  <si>
    <t>Sanchez Ramírez</t>
  </si>
  <si>
    <t>Santiago</t>
  </si>
  <si>
    <t>Santiago Rodríguez</t>
  </si>
  <si>
    <t>Valverde</t>
  </si>
  <si>
    <t>Monseñor Nouel</t>
  </si>
  <si>
    <t>Monte Plata</t>
  </si>
  <si>
    <t>Hato Mayor</t>
  </si>
  <si>
    <t>San José de Ocoa</t>
  </si>
  <si>
    <t xml:space="preserve">Santo Domingo </t>
  </si>
  <si>
    <r>
      <t> *</t>
    </r>
    <r>
      <rPr>
        <sz val="8"/>
        <color theme="1"/>
        <rFont val="Avenir Next LT Pro"/>
        <family val="2"/>
      </rPr>
      <t>Cifras preliminares.</t>
    </r>
  </si>
  <si>
    <t>1. Fecha de imputación al 28/02/2025 // fecha de registro al 07/03/2025. </t>
  </si>
  <si>
    <t>2. Se excluye el monto a nivel multiprovincial del mapa. </t>
  </si>
  <si>
    <t>Fuente: Sistema de Información de la Gestión Financiera (SIGEF) </t>
  </si>
  <si>
    <t>*Cifras preliminares.</t>
  </si>
  <si>
    <t>Anexo 1. Ingresos por Clasificación Económica (Febrero 2025)</t>
  </si>
  <si>
    <t xml:space="preserve">Valores en Millones de RD$ </t>
  </si>
  <si>
    <t>(Título - Subtítulo - Grupo - Auxiliar)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</si>
  <si>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</si>
  <si>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</si>
  <si>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</si>
  <si>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</si>
  <si>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</si>
  <si>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</si>
  <si>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</si>
  <si>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</si>
  <si>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</si>
  <si>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</si>
  <si>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</si>
  <si>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</si>
  <si>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</si>
  <si>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</si>
  <si>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</si>
  <si>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</si>
  <si>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</si>
  <si>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</si>
  <si>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</si>
  <si>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</si>
  <si>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</si>
  <si>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</si>
  <si>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</si>
  <si>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</si>
  <si>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</si>
  <si>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</si>
  <si>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</si>
  <si>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</si>
  <si>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</si>
  <si>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</si>
  <si>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</si>
  <si>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</si>
  <si>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</si>
  <si>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</si>
  <si>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</si>
  <si>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</si>
  <si>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</si>
  <si>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</si>
  <si>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</si>
  <si>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</si>
  <si>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</si>
  <si>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</si>
  <si>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</si>
  <si>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</si>
  <si>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</si>
  <si>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</si>
  <si>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</si>
  <si>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</si>
  <si>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</si>
  <si>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</si>
  <si>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</si>
  <si>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</si>
  <si>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</si>
  <si>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</si>
  <si>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</si>
  <si>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</si>
  <si>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</si>
  <si>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</si>
  <si>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</si>
  <si>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</si>
  <si>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</si>
  <si>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</si>
  <si>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</si>
  <si>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</si>
  <si>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</si>
  <si>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</si>
  <si>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</si>
  <si>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</si>
  <si>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</si>
  <si>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</si>
  <si>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</si>
  <si>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</si>
  <si>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</si>
  <si>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</si>
  <si>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</si>
  <si>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</si>
  <si>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</si>
  <si>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</si>
  <si>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</si>
  <si>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</si>
  <si>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</si>
  <si>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</si>
  <si>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</si>
  <si>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1.1.4.3.10-Permiso sobre venta de medicinas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</si>
  <si>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</si>
  <si>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</si>
  <si>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</si>
  <si>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</si>
  <si>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</si>
  <si>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</si>
  <si>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</si>
  <si>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</si>
  <si>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</si>
  <si>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</si>
  <si>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</si>
  <si>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</si>
  <si>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</si>
  <si>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</si>
  <si>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</si>
  <si>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</si>
  <si>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</si>
  <si>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</si>
  <si>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</si>
  <si>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</si>
  <si>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</si>
  <si>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</si>
  <si>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</si>
  <si>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</si>
  <si>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</si>
  <si>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</si>
  <si>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</si>
  <si>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</si>
  <si>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</si>
  <si>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</si>
  <si>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</si>
  <si>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</si>
  <si>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</si>
  <si>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</si>
  <si>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</si>
  <si>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</si>
  <si>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</si>
  <si>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</si>
  <si>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</si>
  <si>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</si>
  <si>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</si>
  <si>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</si>
  <si>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</si>
  <si>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</si>
  <si>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</si>
  <si>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</si>
  <si>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</si>
  <si>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</si>
  <si>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</si>
  <si>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</si>
  <si>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</si>
  <si>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</si>
  <si>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</si>
  <si>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</si>
  <si>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</si>
  <si>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1.6.1.1.08-Dividendos termoeléctrica punta catalina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</si>
  <si>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</si>
  <si>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</si>
  <si>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</si>
  <si>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</si>
  <si>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1.6.1.5.01-Interés indemnizatorio de las regalías mineras en US$</t>
  </si>
  <si>
    <t>1.6.1.5.02-Recargos, multas y sanciones de las regalías  mineras en US$</t>
  </si>
  <si>
    <t>1.1.6-Transferencias y donaciones corrientes recibidas</t>
  </si>
  <si>
    <t>1.1.6.1-Transferencias del sector privado</t>
  </si>
  <si>
    <t>1.4.1.1.99-Otras</t>
  </si>
  <si>
    <t>1.1.6.2-Transferencias del sector público</t>
  </si>
  <si>
    <t>1.4.1.3.01-De instituciones públicas descentralizadas y autónomas no financieras</t>
  </si>
  <si>
    <t>1.1.6.5-Donaciones corrientes</t>
  </si>
  <si>
    <t>1.3.1.1.01-Donaciones corrientes en dinero de gobiernos extranjeros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</si>
  <si>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</si>
  <si>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</si>
  <si>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</si>
  <si>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</si>
  <si>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</si>
  <si>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</si>
  <si>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1.6.3.1.15-Multas por incautación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</si>
  <si>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</si>
  <si>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</si>
  <si>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</si>
  <si>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</si>
  <si>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</si>
  <si>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</si>
  <si>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1.6.4.1.10-Patrimonio público recuperado</t>
  </si>
  <si>
    <t>1.6.4.1.99-Otros ingresos diversos</t>
  </si>
  <si>
    <t>1.2.1-Venta (disposición) de activos no financieros (a valores brutos)</t>
  </si>
  <si>
    <t>1.2.1.1-Venta de activos fijos</t>
  </si>
  <si>
    <t>1.7.1.4.01-Automóviles y camiones</t>
  </si>
  <si>
    <t>1.2.4-Transferencias de capital recibidas</t>
  </si>
  <si>
    <t>1.2.4.4-Donaciones de capital</t>
  </si>
  <si>
    <t>1.3.2.1.01-Donaciones de capital en dinero de gobiernos extranjeros</t>
  </si>
  <si>
    <t>1.3.2.2.01-Donaciones de capital en dinero de organismos internacionales</t>
  </si>
  <si>
    <t>1.2.5-Recuperación de inversiones financieras realizadas con fines de política</t>
  </si>
  <si>
    <t>1.2.5.4-Recuperación de préstamos realizados con fines de política</t>
  </si>
  <si>
    <t>1.8.1.4.01-Recuperación de préstamos de largo plazo del sector público</t>
  </si>
  <si>
    <t>1. Fecha de imputación al 28/02/2025 // Fecha de registro al 07/03/2025.</t>
  </si>
  <si>
    <t>Anexo 2. Distribución Geográfica de Proyectos de Inversión (Febrero 2025)</t>
  </si>
  <si>
    <t>PRESUPUESTO INICIAL (Ley 80-24)</t>
  </si>
  <si>
    <t>DEVENGADO</t>
  </si>
  <si>
    <t>Vars.</t>
  </si>
  <si>
    <t>(Región - Provincia - Función)</t>
  </si>
  <si>
    <t xml:space="preserve">Abs. </t>
  </si>
  <si>
    <t>Rel.</t>
  </si>
  <si>
    <t>01 - REGION CIBAO NORTE</t>
  </si>
  <si>
    <t>09 - ESPAILLAT</t>
  </si>
  <si>
    <t>2.2 - Agropecuaria, caza, pesca y silvicultura</t>
  </si>
  <si>
    <t>2.6 - Transporte</t>
  </si>
  <si>
    <t>3.2 - Protección de la biodiversidad y ordenación de desechos</t>
  </si>
  <si>
    <t>3.3 - Cambio Climático</t>
  </si>
  <si>
    <t>4.1 - Vivienda y servicios comunitarios</t>
  </si>
  <si>
    <t>4.3 - Actividades deportivas, recreativas, culturales y religiosas</t>
  </si>
  <si>
    <t>4.4 - Educación</t>
  </si>
  <si>
    <t>18 - PUERTO PLATA</t>
  </si>
  <si>
    <t>1.1 - Administración general</t>
  </si>
  <si>
    <t>1.4 - Justicia, orden público y seguridad</t>
  </si>
  <si>
    <t>3.1 - Protección del aire, agua y suelo</t>
  </si>
  <si>
    <t>4.2 - Salud</t>
  </si>
  <si>
    <t>25 - SANTIAGO</t>
  </si>
  <si>
    <t>1.3 - Defensa nacional</t>
  </si>
  <si>
    <t>4.5 - Protección social</t>
  </si>
  <si>
    <t>4.6 - Equidad de género</t>
  </si>
  <si>
    <t>99 - MULTIPROVINCIAL</t>
  </si>
  <si>
    <t>02 - REGION CIBAO SUR</t>
  </si>
  <si>
    <t>13 - LA VEGA</t>
  </si>
  <si>
    <t>24 - SANCHEZ RAMIREZ</t>
  </si>
  <si>
    <t>28 - MONSENOR NOUEL</t>
  </si>
  <si>
    <t>03 - REGION CIBAO NORDESTE</t>
  </si>
  <si>
    <t>06 - DUARTE</t>
  </si>
  <si>
    <t>14 - MARIA TRINIDAD SANCHEZ</t>
  </si>
  <si>
    <t>2.9 - Otros servicios económicos</t>
  </si>
  <si>
    <t>19 - HERMANAS MIRABAL</t>
  </si>
  <si>
    <t>20 - SAMANA</t>
  </si>
  <si>
    <t>2.4 - Energía y combustible</t>
  </si>
  <si>
    <t>04 - REGION CIBAO NOROESTE</t>
  </si>
  <si>
    <t>05 - DAJABON</t>
  </si>
  <si>
    <t>15 - MONTE CRISTI</t>
  </si>
  <si>
    <t>26 - SANTIAGO RODRIGUEZ</t>
  </si>
  <si>
    <t>27 - VALVERDE</t>
  </si>
  <si>
    <t>05 - REGION VALDESIA</t>
  </si>
  <si>
    <t>17 - PERAVIA</t>
  </si>
  <si>
    <t>2.1 - Asuntos económicos, comerciales y laborales</t>
  </si>
  <si>
    <t>21 - SAN CRISTOBAL</t>
  </si>
  <si>
    <t>31 - SAN JOSE DE OCOA</t>
  </si>
  <si>
    <t>06 - REGION ENRIQUILLO</t>
  </si>
  <si>
    <t>03 - BAHORUCO</t>
  </si>
  <si>
    <t>04 - BARAHONA</t>
  </si>
  <si>
    <t>10 - INDEPENDENCIA</t>
  </si>
  <si>
    <t>16 - PEDERNALES</t>
  </si>
  <si>
    <t>2.5 - Minería, manufactura y construcción</t>
  </si>
  <si>
    <t>07 - REGION EL VALLE</t>
  </si>
  <si>
    <t>02 - AZUA</t>
  </si>
  <si>
    <t>07 - ELIAS PINA</t>
  </si>
  <si>
    <t>22 - SAN JUAN</t>
  </si>
  <si>
    <t>08 - REGION YUMA</t>
  </si>
  <si>
    <t>08 - EL SEIBO</t>
  </si>
  <si>
    <t>11 - LA ALTAGRACIA</t>
  </si>
  <si>
    <t>12 - LA ROMANA</t>
  </si>
  <si>
    <t>09 - REGION HIGUAMO</t>
  </si>
  <si>
    <t>23 - SAN PEDRO DE MACORIS</t>
  </si>
  <si>
    <t>29 - MONTE PLATA</t>
  </si>
  <si>
    <t>30 - HATO MAYOR</t>
  </si>
  <si>
    <t>10 - REGION OZAMA O METROPOLITANA</t>
  </si>
  <si>
    <t>01 - DISTRITO NACIONAL</t>
  </si>
  <si>
    <t>1.2 - Relaciones internacionales</t>
  </si>
  <si>
    <t>2.7 - Comunicaciones</t>
  </si>
  <si>
    <t>32 - SANTO DOMINGO</t>
  </si>
  <si>
    <t>88 - MULTIREGIONAL</t>
  </si>
  <si>
    <t>98 - NACIONAL</t>
  </si>
  <si>
    <t>0.0 - N/A</t>
  </si>
  <si>
    <t>2.3 - Riego</t>
  </si>
  <si>
    <t>2.8 - Banca y seguros</t>
  </si>
  <si>
    <t>5.1 - Intereses y comisiones de deuda pública</t>
  </si>
  <si>
    <t>Anexo 3. Distribución por Programas (Febrero 2025)</t>
  </si>
  <si>
    <t xml:space="preserve">Gobierno Central </t>
  </si>
  <si>
    <t>COMPROMISO</t>
  </si>
  <si>
    <t>PAGADO</t>
  </si>
  <si>
    <t>(Capítulo - Subcapítulo - Unidad Ejecutora - Programa)</t>
  </si>
  <si>
    <t>(Ley 80-24)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</si>
  <si>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</si>
  <si>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</si>
  <si>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</si>
  <si>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</si>
  <si>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</si>
  <si>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</si>
  <si>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</si>
  <si>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</si>
  <si>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</si>
  <si>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</si>
  <si>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</si>
  <si>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</si>
  <si>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</si>
  <si>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</si>
  <si>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</si>
  <si>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</si>
  <si>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</si>
  <si>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</si>
  <si>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</si>
  <si>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</si>
  <si>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</si>
  <si>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</si>
  <si>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</si>
  <si>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</si>
  <si>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</si>
  <si>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</si>
  <si>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</si>
  <si>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comunicación, publicidad y prensa gubernamental</t>
  </si>
  <si>
    <t>0032-DIRECCION DE ESTRATEGIA Y COMUNICACION GUBERNAMENTAL</t>
  </si>
  <si>
    <t>0033-ECO5RD</t>
  </si>
  <si>
    <t>26-Implementación de estrategias y acciones para la economía circular y gestión de residuos sólidos</t>
  </si>
  <si>
    <t>0034-DIRECCIÓN NACIONAL DE CONTROL DE DROGAS (DNCD)</t>
  </si>
  <si>
    <t>02-GABINETE DE LA POLÍTICA SOCIAL</t>
  </si>
  <si>
    <t>0001-GABINETE SOCIAL DE LA PRESIDENCIA</t>
  </si>
  <si>
    <t>12-Construcción, reconstrucción y mejoramiento de edificaciones</t>
  </si>
  <si>
    <t>12-Protección social</t>
  </si>
  <si>
    <t>16-Fomento de la inclusión socioeconómica de adolescentes y jóvenes de 14 a 24 años en condición de vulnerabilidad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</si>
  <si>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</si>
  <si>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</si>
  <si>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</si>
  <si>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</si>
  <si>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</si>
  <si>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</si>
  <si>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</si>
  <si>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</si>
  <si>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</si>
  <si>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</si>
  <si>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</si>
  <si>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</si>
  <si>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</si>
  <si>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</si>
  <si>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</si>
  <si>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</si>
  <si>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</si>
  <si>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</si>
  <si>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</si>
  <si>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</si>
  <si>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</si>
  <si>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</si>
  <si>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</si>
  <si>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</si>
  <si>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</si>
  <si>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</si>
  <si>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de intervenciones estratégica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</si>
  <si>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</si>
  <si>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</si>
  <si>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</si>
  <si>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</si>
  <si>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</si>
  <si>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15-Gestión integral provincial</t>
  </si>
  <si>
    <t>50-Reducción de crímenes y delitos que afectan a la seguridad ciudadana</t>
  </si>
  <si>
    <t>0002-DIRECCIÓN GENERAL DE MIGRACIÓN</t>
  </si>
  <si>
    <t>12-Servicios de control y regulación migratoria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</si>
  <si>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</si>
  <si>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</si>
  <si>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</si>
  <si>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</si>
  <si>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</si>
  <si>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</si>
  <si>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</si>
  <si>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</si>
  <si>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</si>
  <si>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</si>
  <si>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</si>
  <si>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</si>
  <si>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 SUPERIOR</t>
  </si>
  <si>
    <t>0004-DIRECCION CENTRAL  DE  POLICIA DE TURISMO</t>
  </si>
  <si>
    <t>0005-DIRECCION GENERAL DE SEGURIDAD DE TRANSITO Y TRANSPORTE TERRESTRE (DIGESETT)</t>
  </si>
  <si>
    <t>12-Servicios de ordenamiento y asistencia del transporte terrestre</t>
  </si>
  <si>
    <t>0007-DIRECCION GENERAL DE LA RESERVA DE LA POLICIA NACIONAL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</si>
  <si>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</si>
  <si>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</si>
  <si>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</si>
  <si>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</si>
  <si>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</si>
  <si>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</si>
  <si>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</si>
  <si>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0003-DIRECCIÓN GENERAL DE COMUNIDADES FRONTERIZAS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</si>
  <si>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</si>
  <si>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</si>
  <si>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</si>
  <si>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</si>
  <si>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</si>
  <si>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</si>
  <si>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0009-ESCUELA DE GRADUADOS EN DERECHOS HUMANOS Y DERECHO INTERNACIONAL HUMANITARIO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</si>
  <si>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</si>
  <si>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</si>
  <si>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</si>
  <si>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</si>
  <si>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</si>
  <si>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</si>
  <si>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</si>
  <si>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</si>
  <si>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</si>
  <si>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</si>
  <si>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0028-UNIVERSIDAD NACIONAL PARA LA DEFENSA GENERAL JUAN PABLO DUARTE Y DIEZ (UNADE)</t>
  </si>
  <si>
    <t>0030-SERVICIO NACIONAL DE PROTECCION AMBIENTAL</t>
  </si>
  <si>
    <t>0031-DIRECCIÓN GENERAL DE LA INDUSTRIA MILITAR DE LAS FUERZAS ARMADAS</t>
  </si>
  <si>
    <t>0032-CUERPO DE SEGURIDAD PRESIDENCIAL (CUSEP)</t>
  </si>
  <si>
    <t>02-EJERCITO DE LA  REPUBLICA DOMINICANA</t>
  </si>
  <si>
    <t>0001-EJERCITO DE LA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</si>
  <si>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</si>
  <si>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</si>
  <si>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</si>
  <si>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</si>
  <si>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0004-PRIMER REGIMIENTO DE LA GUARDIA PRESIDENCIAL</t>
  </si>
  <si>
    <t>03-ARMADA DE LA REPUBLICA DOMINICANA</t>
  </si>
  <si>
    <t>0001-ARMADA DE LA REPUBLICA DOMINICANA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</si>
  <si>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</si>
  <si>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</si>
  <si>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</si>
  <si>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</si>
  <si>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</si>
  <si>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</si>
  <si>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</si>
  <si>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</si>
  <si>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0204-MINISTERIO DE RELACIONES EXTERIORES</t>
  </si>
  <si>
    <t>01-MINISTERIO DE RELACIONES EXTERIORES</t>
  </si>
  <si>
    <t>0001-MINISTERIO DE RELACIONES EXTERIORES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</si>
  <si>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</si>
  <si>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</si>
  <si>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</si>
  <si>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</si>
  <si>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</si>
  <si>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</si>
  <si>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</si>
  <si>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</si>
  <si>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</si>
  <si>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</si>
  <si>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</si>
  <si>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</si>
  <si>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0003-ADMINISTRACION GENERAL DE BIENES NACIONALES</t>
  </si>
  <si>
    <t>13-Administración general de bienes nacionales</t>
  </si>
  <si>
    <t>0004-DIRECCION GENERAL DE CONTRATACIONES PUBLICAS</t>
  </si>
  <si>
    <t>0005-DIRECCION GENERAL DE POLITICA Y LEGISLACION TRIBUTARIA</t>
  </si>
  <si>
    <t>0006-CENTRO DE CAPACITACIÓN EN POLITICA Y GESTION FISCAL</t>
  </si>
  <si>
    <t>0008-TESORERIA NACIONAL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</si>
  <si>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</si>
  <si>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</si>
  <si>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</si>
  <si>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</si>
  <si>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</si>
  <si>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</si>
  <si>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</si>
  <si>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</si>
  <si>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</si>
  <si>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</si>
  <si>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03-Actividades comunes a los programas 13, 14, 19 y 23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</si>
  <si>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</si>
  <si>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</si>
  <si>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</si>
  <si>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</si>
  <si>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</si>
  <si>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</si>
  <si>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</si>
  <si>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</si>
  <si>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24-Alfabetización de estudiantes del primer ciclo del nivel primario</t>
  </si>
  <si>
    <t>46-Salud escolar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</si>
  <si>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</si>
  <si>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</si>
  <si>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</si>
  <si>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</si>
  <si>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</si>
  <si>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</si>
  <si>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</si>
  <si>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</si>
  <si>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</si>
  <si>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</si>
  <si>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0011-CENTRO DE ATENCIÓN INTEGRAL PARA LA DISCAPACIDAD (CAID)</t>
  </si>
  <si>
    <t>0012-DIRECCION DE INFRAESTRUCTURA ESCOLAR</t>
  </si>
  <si>
    <t>17-Desarrollo en la infraestructura física de edificaciones para los servicios sociales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</si>
  <si>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</si>
  <si>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</si>
  <si>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</si>
  <si>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</si>
  <si>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25-Gestión y provisión de salud colectiva</t>
  </si>
  <si>
    <t>42-Prevención, diagnóstico y tratamiento VIH/SIDA</t>
  </si>
  <si>
    <t>43-Detección oportuna y atención al cáncer</t>
  </si>
  <si>
    <t>0007-CONSEJO NACIONAL PARA EL VIH SIDA</t>
  </si>
  <si>
    <t>0017-PROGRAMA DE MEDICAMENTOS ESENCIALES</t>
  </si>
  <si>
    <t>18-Provisión de medicamentos, insumos sanitarios y reactivos de laboratorio</t>
  </si>
  <si>
    <t>0032-DIRECCIÓN GENERAL DE MEDICAMENTOS, ALIMENTOS Y PRODUCTOS SANITARIOS (DIGEMAPS)</t>
  </si>
  <si>
    <t>24-Regulación sanitaria</t>
  </si>
  <si>
    <t>0208-MINISTERIO DE DEPORTES Y RECREACIÓN</t>
  </si>
  <si>
    <t>01-MINISTERIO DE DEPORTES Y RECREACIÓN</t>
  </si>
  <si>
    <t>0001-MINISTERIO DE DEPORTES Y RECREACIÓN</t>
  </si>
  <si>
    <t>12-Apoyo y supervisión al deporte federado y alto rendimiento</t>
  </si>
  <si>
    <t>0002-COMISIÓN HÍPICA NACIONAL</t>
  </si>
  <si>
    <t>15-Fomento de la recreación, la actividad física y el deporte de tiempo libre</t>
  </si>
  <si>
    <t>0003-DIRECCION DEL COMISIONADO NACIONAL DE BEISBOL</t>
  </si>
  <si>
    <t>20-Fomento y apoyo al desarrollo y regulación del béisbol</t>
  </si>
  <si>
    <t>0209-MINISTERIO DE TRABAJO</t>
  </si>
  <si>
    <t>01-MINISTERIO DE TRABAJO</t>
  </si>
  <si>
    <t>0001-MINISTERIO DE TRABAJO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</si>
  <si>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</si>
  <si>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</si>
  <si>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</si>
  <si>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</si>
  <si>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</si>
  <si>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</si>
  <si>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</si>
  <si>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</si>
  <si>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14-Planificación económica y social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</si>
  <si>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</si>
  <si>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</si>
  <si>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</si>
  <si>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</si>
  <si>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</si>
  <si>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</si>
  <si>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</si>
  <si>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0006-CONSEJO NACIONAL DE PRODUCCIÓN PECUARIA (CONAPROPE)</t>
  </si>
  <si>
    <t>0007-CONSEJO NACIONAL PARA LA REGLAMENTACIÓN Y FOMENTO DE LA INDUSTRIA LECHERA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</si>
  <si>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</si>
  <si>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</si>
  <si>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</si>
  <si>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</si>
  <si>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11-Desarrollo de la vivienda y el hábitat</t>
  </si>
  <si>
    <t>11-Fomento y promoción turística</t>
  </si>
  <si>
    <t>12-Mantenimiento, seguridad y asistencia vial</t>
  </si>
  <si>
    <t>13-Desarrollo en la infraestructura física de carreteras</t>
  </si>
  <si>
    <t>13-Fomento y desarrollo de infraestructuras turísticas</t>
  </si>
  <si>
    <t>14-Desarrollo en la infraestructura física de caminos vecinales</t>
  </si>
  <si>
    <t>15-Desarrollo en la infraestructura física de puentes</t>
  </si>
  <si>
    <t>16-Reconstrucción y Rehabilitación de Obras Hidráulicas y de Drenaje</t>
  </si>
  <si>
    <t>18-Desarrollo en la infraestructura física de muelles y puertos</t>
  </si>
  <si>
    <t>20-Reducción de vulnerabilidades en infraestructura ante la ocurrencia de desastres naturales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</si>
  <si>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</si>
  <si>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</si>
  <si>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</si>
  <si>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</si>
  <si>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0006-OFICINA NAC. DE EVALUACIÓN SÍSMICA Y VULNERABILIDAD DE INFRAESTRUCTURA</t>
  </si>
  <si>
    <t>0011-JUNTA DE AVIACIÓN CIVIL</t>
  </si>
  <si>
    <t>26-Reglamentación y supervisión del transporte aéreo</t>
  </si>
  <si>
    <t>0212-MINISTERIO DE INDUSTRIA, COMERCIO Y MIPYMES (MICM)</t>
  </si>
  <si>
    <t>01-MINISTERIO DE INDUSTRIA, COMERCIO Y MIPYMES (MICM)</t>
  </si>
  <si>
    <t>0001-MINISTERIO DE INDUSTRIA, COMERCIO y MIPYMES (MICM)</t>
  </si>
  <si>
    <t>17-Supervisión, regulación y fomento del comercio</t>
  </si>
  <si>
    <t>18-Fomento y desarrollo de la micro, pequeña y mediana empresa</t>
  </si>
  <si>
    <t>0007-INDUSTRIA NACIONAL DE LA AGUJA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</si>
  <si>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</si>
  <si>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</si>
  <si>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</si>
  <si>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</si>
  <si>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</si>
  <si>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</si>
  <si>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0002-COMITE EJECUTOR DE INFRAESTRUCTA EN ZONAS TURISTICAS (CEIZTUR)</t>
  </si>
  <si>
    <t>0214-PROCURADURÍA GENERAL DE LA REPÚBLICA</t>
  </si>
  <si>
    <t>01-PROCURADURIA GENERAL DE LA REPUBLICA</t>
  </si>
  <si>
    <t>0001-PROCURADURIA GENERAL DE LA REPUBLICA DOMINICANA</t>
  </si>
  <si>
    <t>12-Coordinación y funcionamiento del Sistema Penitenciario Dominicano</t>
  </si>
  <si>
    <t>0215-MINISTERIO DE LA MUJER</t>
  </si>
  <si>
    <t>01-MINISTERIO DE LA  MUJER</t>
  </si>
  <si>
    <t>0001-MINISTERIO DE LA MUJER</t>
  </si>
  <si>
    <t>15-Promoción de los derechos integrales de la mujer</t>
  </si>
  <si>
    <t>0216-MINISTERIO DE CULTURA</t>
  </si>
  <si>
    <t>01-MINISTERIO DE CULTURA</t>
  </si>
  <si>
    <t>0001-MINISTERIO DE CULTURA</t>
  </si>
  <si>
    <t>13-Fomento, difusión y desarrollo de la cultura</t>
  </si>
  <si>
    <t>0002-ORQUESTA SINFÓNICA NACIONAL</t>
  </si>
  <si>
    <t>0003-BIBLIOTECA NACIONAL PEDRO HENRÍQUEZ UREÑA</t>
  </si>
  <si>
    <t>12-Difusión patrimonio cultural (material e inmaterial)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</si>
  <si>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</si>
  <si>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</si>
  <si>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</si>
  <si>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</si>
  <si>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</si>
  <si>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</si>
  <si>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</si>
  <si>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</si>
  <si>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del 11 al 15</t>
  </si>
  <si>
    <t>13-Manejo sostenible de recursos no renovables, de los suelos y las aguas</t>
  </si>
  <si>
    <t>15-Prevención y control de la calidad ambiental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</si>
  <si>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</si>
  <si>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</si>
  <si>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</si>
  <si>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</si>
  <si>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0002-INSTITUTO TECNOLÓGICO DE LAS AMÉRICAS</t>
  </si>
  <si>
    <t>0003-INSTITUTO TECNICO SUPERIOR COMUNITARIO</t>
  </si>
  <si>
    <t>11-Fomento y desarrollo de la educación superior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</si>
  <si>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</si>
  <si>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</si>
  <si>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</si>
  <si>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</si>
  <si>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16-Coordinación de la cooperación internacional</t>
  </si>
  <si>
    <t>18-Ordenamiento territorial y desarrollo regional</t>
  </si>
  <si>
    <t>0005-DIRECCION GENERAL DE COOPERACION MULTILATERAL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</si>
  <si>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</si>
  <si>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</si>
  <si>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</si>
  <si>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</si>
  <si>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</si>
  <si>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</si>
  <si>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</si>
  <si>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</si>
  <si>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</si>
  <si>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</si>
  <si>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</si>
  <si>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</si>
  <si>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</si>
  <si>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</si>
  <si>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</si>
  <si>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</si>
  <si>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</si>
  <si>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</si>
  <si>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</si>
  <si>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</si>
  <si>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0301-PODER JUDICIAL</t>
  </si>
  <si>
    <t>01-PODER JUDICIAL</t>
  </si>
  <si>
    <t>0001-CONSEJO DEL PODER JUDICIAL</t>
  </si>
  <si>
    <t>0401-JUNTA CENTRAL ELECTORAL</t>
  </si>
  <si>
    <t>01-JUNTA CENTRAL ELECTORAL</t>
  </si>
  <si>
    <t>0001-JUNTA CENTRAL ELECTORAL</t>
  </si>
  <si>
    <t>0402-CÁMARA DE CUENTAS</t>
  </si>
  <si>
    <t>01-CAMARA DE CUENTAS</t>
  </si>
  <si>
    <t>0001-CAMARA DE CUENTAS DE LA REPUBLICA DOMINICANA</t>
  </si>
  <si>
    <t>0403-TRIBUNAL CONSTITUCIONAL</t>
  </si>
  <si>
    <t>01-TRIBUNAL CONSTITUCIONAL</t>
  </si>
  <si>
    <t>0001-TRIBUNAL CONSTITUCIONAL</t>
  </si>
  <si>
    <t>0404-DEFENSOR DEL PUEBLO</t>
  </si>
  <si>
    <t>01-DEFENSOR DEL PUEBLO</t>
  </si>
  <si>
    <t>0001-DEFENSOR DEL PUEBLO</t>
  </si>
  <si>
    <t>0405-TRIBUNAL SUPERIOR  ELECTORAL ( TSE)</t>
  </si>
  <si>
    <t>01-TRIBUNAL SUPERIOR  ELECTORAL ( TSE)</t>
  </si>
  <si>
    <t>0001-TRIBUNAL SUPERIOR  ELECTORAL TSE</t>
  </si>
  <si>
    <t>11-Administración de justicia y derechos Electorales</t>
  </si>
  <si>
    <t>0406-OFICINA NACIONAL DE DEFENSA PUBLICA</t>
  </si>
  <si>
    <t>01-OFICINA NACIONAL DE DEFENSA PUBLICA</t>
  </si>
  <si>
    <t>0001-OFICINA NACIONAL DE DEFENSA PUBLICA</t>
  </si>
  <si>
    <t>0998-ADMINISTRACION DE DEUDA PUBLICA Y ACTIVOS FINANCIEROS</t>
  </si>
  <si>
    <t>01-DEUDA PUBLICA Y OTRAS OPERACIONES FINANCIERAS</t>
  </si>
  <si>
    <t>0001-MINISTERIO  DE HACIENDA (DEUDA PUBLICA)</t>
  </si>
  <si>
    <t>96-Deuda pública y otras operaciones financieras</t>
  </si>
  <si>
    <t>0999-ADMINISTRACION DE OBLIGACIONES DEL TESORO NACIONAL</t>
  </si>
  <si>
    <t>01-ADM. DE OBLIGACIONES DEL TESORO</t>
  </si>
  <si>
    <t>0001-MINISTERIO DE HACIENDA (OBLIGACIONES DEL TESORO)</t>
  </si>
  <si>
    <t>11-Pago Energia No Cortable</t>
  </si>
  <si>
    <t>97-Subsidios del Estado</t>
  </si>
  <si>
    <t>1-SERVICIOS  GENERALES</t>
  </si>
  <si>
    <t>1.1.01-Órganos ejecutivos y legislativos</t>
  </si>
  <si>
    <t>1.1.02-Gestión administrativa, financiera, fiscal, económica y planificación</t>
  </si>
  <si>
    <t>1.1.03-Transferencias a instituciones públicas incluidos los gobiernos locales</t>
  </si>
  <si>
    <t>1.1.04-Órganos electorales y promoción de la participación ciudadana</t>
  </si>
  <si>
    <t>1.1.98-Investigación y desarrollo relacionado con la administración general</t>
  </si>
  <si>
    <t>1.2-Relaciones internacionales</t>
  </si>
  <si>
    <t>1.2.01-Relaciones internacionales desde oficinas en el país</t>
  </si>
  <si>
    <t>1.2.02-Relaciones internacionales desde oficinas en el exterior</t>
  </si>
  <si>
    <t>1.3-Defensa nacional</t>
  </si>
  <si>
    <t>1.3.01-Defensa militar</t>
  </si>
  <si>
    <t>1.3.03-Defensa civil</t>
  </si>
  <si>
    <t>1.3.06-Reducción del riesgo de desastres no climáticos</t>
  </si>
  <si>
    <t>1.3.98-Investigación y desarrollo para la defensa militar, civil y gestión de riesgos de desastres no climáticos</t>
  </si>
  <si>
    <t>1.4.01-Servicios de seguridad interior</t>
  </si>
  <si>
    <t>1.4.03-Administración y servicios de justicia</t>
  </si>
  <si>
    <t>1.4.04-Prisiones</t>
  </si>
  <si>
    <t>1.4.05-Servicios de migraciones</t>
  </si>
  <si>
    <t>1.4.98-Investigación y desarrollo relacionados con la justicia, orden público y seguridad</t>
  </si>
  <si>
    <t>2.1.01-Asuntos económicos y regulación del comercio</t>
  </si>
  <si>
    <t>2.1.02-Asuntos laborales generales</t>
  </si>
  <si>
    <t>2.2.01-Agropecuaria</t>
  </si>
  <si>
    <t>2.2.02-Caza y pesca</t>
  </si>
  <si>
    <t>2.2.04-Conservación, ampliación y explotación racionalizada de reservas forestales.</t>
  </si>
  <si>
    <t>2.2.99-Planificación, gestión y supervisión agropecuaria, caza, pesca y silvicultura</t>
  </si>
  <si>
    <t>2.3-Riego</t>
  </si>
  <si>
    <t>2.3.01-Riego</t>
  </si>
  <si>
    <t>2.5.02-Manufacturas</t>
  </si>
  <si>
    <t>2.6.01-Transporte por carretera</t>
  </si>
  <si>
    <t>2.6.02-Transporte por agua</t>
  </si>
  <si>
    <t>2.6.04-Transporte aéreo</t>
  </si>
  <si>
    <t>2.6.99-Planificación, gestión y supervisión del transporte</t>
  </si>
  <si>
    <t>2.7-Comunicaciones</t>
  </si>
  <si>
    <t>2.7.01-Comunicaciones</t>
  </si>
  <si>
    <t>2.8-Banca y seguros</t>
  </si>
  <si>
    <t>2.8.02-Operación de la banca y del sector seguros</t>
  </si>
  <si>
    <t>2.9-Otros servicios económicos</t>
  </si>
  <si>
    <t>2.9.01-Comercio de distribución almacenamiento y depósito</t>
  </si>
  <si>
    <t>2.9.02-Hoteles y restaurantes</t>
  </si>
  <si>
    <t>2.9.03-Turismo</t>
  </si>
  <si>
    <t>2.9.98-Investigación y desarrollo relacionados con los servicios económicos</t>
  </si>
  <si>
    <t>3.1.02-Administración del agua</t>
  </si>
  <si>
    <t>3.1.03-Ordenación de aguas residuales, drenaje y alcantarillado</t>
  </si>
  <si>
    <t>3.2.03-Acceso y participación de los beneficios de la biodiversidad</t>
  </si>
  <si>
    <t>3.2.05-Bioseguridad</t>
  </si>
  <si>
    <t>3.2.07-Biodiversidad y planificación del desarrollo</t>
  </si>
  <si>
    <t>3.2.08-Gestión de la contaminación</t>
  </si>
  <si>
    <t>3.2.98-Investigación y desarrollo relacionado con la protección del  medio ambiente</t>
  </si>
  <si>
    <t>4.1-Vivienda y servicios comunitarios</t>
  </si>
  <si>
    <t>4.1.01-Urbanización y servicios comunitarios</t>
  </si>
  <si>
    <t>4.1.02-Desarrollo comunitario</t>
  </si>
  <si>
    <t>4.1.03-Abastecimiento de agua potable</t>
  </si>
  <si>
    <t>4.1.99-Planificación, gestión y supervisión de vivienda y servicios comunitarios</t>
  </si>
  <si>
    <t>4.2.01-Servicios para pacientes externos</t>
  </si>
  <si>
    <t>4.2.02-Servicios hospitalarios</t>
  </si>
  <si>
    <t>4.2.03-Servicios de la salud pública y prevención de la salud</t>
  </si>
  <si>
    <t>4.2.98-Investigación y desarrollo relacionados con la salud</t>
  </si>
  <si>
    <t>4.2.99-Planificación, gestión y supervisión de la salud</t>
  </si>
  <si>
    <t>4.3-Actividades deportivas, recreativas, culturales y religiosas</t>
  </si>
  <si>
    <t>4.3.01-Deportes de alto rendimiento</t>
  </si>
  <si>
    <t>4.3.02-Servicios recreativos y deportivos</t>
  </si>
  <si>
    <t>4.3.03-Servicios culturales</t>
  </si>
  <si>
    <t>4.3.04-Servicios de radio, televisión y servicios editoriales</t>
  </si>
  <si>
    <t>4.3.05-Servicios religiosos y otros servicios comunitarios religiosos</t>
  </si>
  <si>
    <t>4.3.99-Planificación, gestión y supervisión de las actividades deportivas, recreativas, culturales y religiosas</t>
  </si>
  <si>
    <t>4.4-Educación</t>
  </si>
  <si>
    <t>4.4.01-Educación inicial</t>
  </si>
  <si>
    <t>4.4.02-Educación primaria</t>
  </si>
  <si>
    <t>4.4.03-Educación secundaria</t>
  </si>
  <si>
    <t>4.4.04-Educación superior</t>
  </si>
  <si>
    <t>4.4.05-Educación de adultos</t>
  </si>
  <si>
    <t>4.4.06-Educación técnica</t>
  </si>
  <si>
    <t>4.4.07-Educación vocacional</t>
  </si>
  <si>
    <t>4.4.08-Enseñanza y capacitación para defensa y seguridad</t>
  </si>
  <si>
    <t>4.4.09-Enseñanza no atribuible a ningún nivel</t>
  </si>
  <si>
    <t>4.4.98-Investigación y desarrollo relacionados con la educación</t>
  </si>
  <si>
    <t>4.4.99-Planificación, gestión y supervisión de la educación</t>
  </si>
  <si>
    <t>4.5.01-Edad avanzada, pensiones (por edad o incapacidad)</t>
  </si>
  <si>
    <t>4.5.06-Desempleo</t>
  </si>
  <si>
    <t>4.5.07-Vivienda social</t>
  </si>
  <si>
    <t>4.5.09-Juventud</t>
  </si>
  <si>
    <t>4.5.10-Asistencia social</t>
  </si>
  <si>
    <t>4.5.98-Investigación y desarrollo relacionado con la protección social</t>
  </si>
  <si>
    <t>4.5.99-Planificación, gestión y supervisión de la protección social</t>
  </si>
  <si>
    <t>4.6.03-Acciones para una cultura de igualdad de género.</t>
  </si>
  <si>
    <t>5-INTERESES DE LA DEUDA PÚBLICA</t>
  </si>
  <si>
    <t>5.1-Intereses y comisiones de deuda pública</t>
  </si>
  <si>
    <t>5.1.01-Intereses y comisiones de deuda pública</t>
  </si>
  <si>
    <r>
      <rPr>
        <b/>
        <sz val="8"/>
        <color rgb="FF000000"/>
        <rFont val="Avenir Next LT Pro"/>
        <family val="2"/>
      </rPr>
      <t>1.</t>
    </r>
    <r>
      <rPr>
        <sz val="8"/>
        <color indexed="8"/>
        <rFont val="Avenir Next LT Pro"/>
        <family val="2"/>
      </rPr>
      <t xml:space="preserve"> Fecha de imputación al 28/02/2025 // Fecha de registro al 07/03/2025.</t>
    </r>
  </si>
  <si>
    <t>Ilustración 6. Composición del Gasto del Gobierno Central por Finalidad</t>
  </si>
  <si>
    <t>Ilustración 5. Top 3 Instituciones con Mayor Ejecución de Gastos - Febrero 2025</t>
  </si>
  <si>
    <t>Ilustración 3. Transferencias de capital otorgadas a Instituciones</t>
  </si>
  <si>
    <t>Ilustración 1. Figuras impositivas</t>
  </si>
  <si>
    <r>
      <t>Notas:</t>
    </r>
    <r>
      <rPr>
        <sz val="8"/>
        <color rgb="FF000000"/>
        <rFont val="Avenir Next LT Pro"/>
        <family val="2"/>
      </rPr>
      <t xml:space="preserve"> </t>
    </r>
  </si>
  <si>
    <t xml:space="preserve">Fecha de imputación al 28/02/2025 // Fecha de registro al 07/03/2025. </t>
  </si>
  <si>
    <t>Ilustración 2. Transferencias corrientes otorgadas a Instituciones</t>
  </si>
  <si>
    <t>Ilustración 4. Proyectos de Inversión Pública por funciones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</si>
</sst>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#,##0.0,,"/>
    <numFmt numFmtId="167" formatCode="#,##0.0,,_);\(#,##0.0,,\)"/>
    <numFmt numFmtId="168" formatCode="#,###.0,,"/>
    <numFmt numFmtId="169" formatCode="0.0000%"/>
    <numFmt numFmtId="170" formatCode="0.000%"/>
    <numFmt numFmtId="171" formatCode="#,##0.00000_);\(#,##0.00000\)"/>
    <numFmt numFmtId="172" formatCode="#,##0.0_);\(#,##0.0\)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venir Next LT Pro"/>
      <family val="2"/>
    </font>
    <font>
      <sz val="11"/>
      <color theme="1"/>
      <name val="Avenir Next LT Pro"/>
      <family val="2"/>
    </font>
    <font>
      <sz val="14"/>
      <name val="Avenir Next LT Pro"/>
      <family val="2"/>
    </font>
    <font>
      <sz val="14"/>
      <color theme="1"/>
      <name val="Avenir Next LT Pro"/>
      <family val="2"/>
    </font>
    <font>
      <sz val="14"/>
      <color theme="0"/>
      <name val="Avenir Next LT Pro"/>
      <family val="2"/>
    </font>
    <font>
      <sz val="10"/>
      <name val="Arial"/>
      <family val="2"/>
    </font>
    <font>
      <b/>
      <sz val="14"/>
      <color theme="1"/>
      <name val="Avenir Next LT Pro"/>
      <family val="2"/>
    </font>
    <font>
      <b/>
      <sz val="11"/>
      <name val="Avenir Next LT Pro"/>
      <family val="2"/>
    </font>
    <font>
      <b/>
      <sz val="11"/>
      <color theme="1"/>
      <name val="Avenir Next LT Pro"/>
      <family val="2"/>
    </font>
    <font>
      <b/>
      <i/>
      <sz val="11"/>
      <color rgb="FFFFFFFF"/>
      <name val="Avenir Next LT Pro"/>
      <family val="2"/>
    </font>
    <font>
      <sz val="11"/>
      <name val="Avenir Next LT Pro"/>
      <family val="2"/>
    </font>
    <font>
      <b/>
      <sz val="11"/>
      <color theme="0"/>
      <name val="Avenir Next LT Pro"/>
      <family val="2"/>
    </font>
    <font>
      <b/>
      <sz val="11"/>
      <color rgb="FFFFFFFF"/>
      <name val="Avenir Next LT Pro"/>
      <family val="2"/>
    </font>
    <font>
      <i/>
      <sz val="11"/>
      <color theme="1"/>
      <name val="Avenir Next LT Pro"/>
      <family val="2"/>
    </font>
    <font>
      <b/>
      <sz val="12"/>
      <name val="Avenir Next LT Pro"/>
      <family val="2"/>
    </font>
    <font>
      <sz val="12"/>
      <name val="Avenir Next LT Pro"/>
      <family val="2"/>
    </font>
    <font>
      <sz val="11"/>
      <color indexed="8"/>
      <name val="Calibri"/>
      <family val="2"/>
      <scheme val="minor"/>
    </font>
    <font>
      <sz val="11"/>
      <color theme="0"/>
      <name val="Avenir Next LT Pro"/>
      <family val="2"/>
    </font>
    <font>
      <sz val="12"/>
      <color theme="1"/>
      <name val="Avenir Next LT Pro"/>
      <family val="2"/>
    </font>
    <font>
      <sz val="10"/>
      <color theme="0"/>
      <name val="Arial"/>
      <family val="2"/>
    </font>
    <font>
      <b/>
      <sz val="18"/>
      <color theme="0"/>
      <name val="Avenir Next LT Pro"/>
      <family val="2"/>
    </font>
    <font>
      <b/>
      <sz val="18"/>
      <color theme="1"/>
      <name val="Avenir Next LT Pro"/>
      <family val="2"/>
    </font>
    <font>
      <b/>
      <sz val="18"/>
      <name val="Avenir Next LT Pro"/>
      <family val="2"/>
    </font>
    <font>
      <sz val="18"/>
      <color theme="1"/>
      <name val="Avenir Next LT Pro"/>
      <family val="2"/>
    </font>
    <font>
      <sz val="18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b/>
      <sz val="16"/>
      <color theme="1"/>
      <name val="Avenir Next LT Pro"/>
      <family val="2"/>
    </font>
    <font>
      <b/>
      <sz val="16"/>
      <color theme="0"/>
      <name val="Avenir Next LT Pro"/>
      <family val="2"/>
    </font>
    <font>
      <b/>
      <vertAlign val="superscript"/>
      <sz val="16"/>
      <color theme="0"/>
      <name val="Avenir Next LT Pro"/>
      <family val="2"/>
    </font>
    <font>
      <sz val="16"/>
      <color theme="1"/>
      <name val="Avenir Next LT Pro"/>
      <family val="2"/>
    </font>
    <font>
      <sz val="11"/>
      <color theme="4"/>
      <name val="Avenir Next LT Pro"/>
      <family val="2"/>
    </font>
    <font>
      <b/>
      <sz val="11"/>
      <color rgb="FF000000"/>
      <name val="Avenir Next LT Pro"/>
      <family val="2"/>
    </font>
    <font>
      <b/>
      <sz val="8"/>
      <color theme="1"/>
      <name val="Avenir Next LT Pro"/>
      <family val="2"/>
    </font>
    <font>
      <sz val="8"/>
      <color theme="1"/>
      <name val="Avenir Next LT Pro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sz val="8"/>
      <color indexed="8"/>
      <name val="Avenir Next LT Pro"/>
      <family val="2"/>
    </font>
    <font>
      <b/>
      <sz val="8"/>
      <color rgb="FF000000"/>
      <name val="Avenir Next LT Pro"/>
      <family val="2"/>
    </font>
    <font>
      <b/>
      <sz val="16"/>
      <name val="Avenir Next LT Pro"/>
      <family val="2"/>
    </font>
    <font>
      <sz val="16"/>
      <name val="Avenir Next LT Pro"/>
      <family val="2"/>
    </font>
    <font>
      <b/>
      <sz val="12"/>
      <color indexed="8"/>
      <name val="Avenir Next LT Pro"/>
      <family val="2"/>
    </font>
    <font>
      <b/>
      <sz val="11"/>
      <color indexed="8"/>
      <name val="Avenir Next LT Pro"/>
      <family val="2"/>
    </font>
    <font>
      <b/>
      <sz val="12"/>
      <color theme="1"/>
      <name val="Avenir Next LT Pro"/>
      <family val="2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Avenir Next LT Pro"/>
      <family val="2"/>
    </font>
    <font>
      <sz val="8"/>
      <color rgb="FF000000"/>
      <name val="Avenir Next LT Pro"/>
      <family val="2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05496"/>
        <bgColor theme="4" tint="0.79998168889431442"/>
      </patternFill>
    </fill>
    <fill>
      <patternFill patternType="solid">
        <fgColor theme="8" tint="-0.249977111117893"/>
        <bgColor theme="4" tint="0.79998168889431442"/>
      </patternFill>
    </fill>
    <fill>
      <patternFill patternType="solid">
        <fgColor theme="3" tint="0.74999237037263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89999084444715716"/>
        <bgColor theme="4" tint="0.79998168889431442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2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 style="thin">
        <color theme="8" tint="0.39997558519241921"/>
      </top>
      <bottom/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medium">
        <color theme="0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0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medium">
        <color theme="0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thin">
        <color theme="2"/>
      </bottom>
      <diagonal/>
    </border>
    <border>
      <left style="medium">
        <color theme="0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0"/>
      </bottom>
      <diagonal/>
    </border>
    <border>
      <left style="thin">
        <color theme="2"/>
      </left>
      <right style="medium">
        <color theme="0"/>
      </right>
      <top style="thin">
        <color theme="2"/>
      </top>
      <bottom style="medium">
        <color theme="0"/>
      </bottom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medium">
        <color theme="0"/>
      </bottom>
      <diagonal/>
    </border>
    <border>
      <left/>
      <right/>
      <top style="thin">
        <color theme="4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/>
      <right/>
      <top style="medium">
        <color theme="0"/>
      </top>
      <bottom/>
      <diagonal/>
    </border>
    <border>
      <left/>
      <right/>
      <top style="medium">
        <color theme="0"/>
      </top>
      <bottom style="thin">
        <color rgb="FF0070C0"/>
      </bottom>
      <diagonal/>
    </border>
    <border>
      <left/>
      <right/>
      <top style="thin">
        <color rgb="FF0070C0"/>
      </top>
      <bottom/>
      <diagonal/>
    </border>
    <border>
      <left/>
      <right/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0" tint="-0.249977111117893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8" fillId="0" borderId="0"/>
    <xf numFmtId="9" fontId="19" fillId="0" borderId="0" applyFont="0" applyFill="0" applyBorder="0" applyAlignment="0" applyProtection="0"/>
    <xf numFmtId="0" fontId="8" fillId="0" borderId="0"/>
    <xf numFmtId="0" fontId="1" fillId="0" borderId="0"/>
    <xf numFmtId="0" fontId="1" fillId="0" borderId="0"/>
    <xf numFmtId="43" fontId="19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</cellStyleXfs>
  <cellXfs count="464">
    <xf numFmtId="0" fontId="0" fillId="0" borderId="0" xfId="0"/>
    <xf numFmtId="0" fontId="4" fillId="0" borderId="0" xfId="4" applyFont="1"/>
    <xf numFmtId="0" fontId="6" fillId="0" borderId="0" xfId="4" applyFont="1"/>
    <xf numFmtId="0" fontId="7" fillId="0" borderId="0" xfId="4" applyFont="1"/>
    <xf numFmtId="0" fontId="9" fillId="0" borderId="0" xfId="4" applyFont="1" applyAlignment="1">
      <alignment horizontal="center"/>
    </xf>
    <xf numFmtId="0" fontId="10" fillId="2" borderId="1" xfId="6" applyFont="1" applyFill="1" applyBorder="1"/>
    <xf numFmtId="43" fontId="11" fillId="2" borderId="2" xfId="1" applyFont="1" applyFill="1" applyBorder="1" applyAlignment="1">
      <alignment horizontal="center" vertical="center"/>
    </xf>
    <xf numFmtId="0" fontId="12" fillId="3" borderId="0" xfId="7" applyFont="1" applyFill="1" applyAlignment="1">
      <alignment horizontal="center" vertical="center" wrapText="1"/>
    </xf>
    <xf numFmtId="0" fontId="12" fillId="3" borderId="8" xfId="7" applyFont="1" applyFill="1" applyBorder="1" applyAlignment="1">
      <alignment horizontal="center" wrapText="1"/>
    </xf>
    <xf numFmtId="0" fontId="12" fillId="3" borderId="9" xfId="7" applyFont="1" applyFill="1" applyBorder="1" applyAlignment="1">
      <alignment horizontal="center" wrapText="1"/>
    </xf>
    <xf numFmtId="0" fontId="11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wrapText="1"/>
    </xf>
    <xf numFmtId="164" fontId="11" fillId="2" borderId="0" xfId="1" applyNumberFormat="1" applyFont="1" applyFill="1" applyBorder="1" applyAlignment="1">
      <alignment horizontal="right" vertical="center"/>
    </xf>
    <xf numFmtId="165" fontId="11" fillId="2" borderId="0" xfId="2" applyNumberFormat="1" applyFont="1" applyFill="1" applyAlignment="1">
      <alignment horizontal="center"/>
    </xf>
    <xf numFmtId="165" fontId="11" fillId="2" borderId="0" xfId="2" applyNumberFormat="1" applyFont="1" applyFill="1" applyBorder="1" applyAlignment="1">
      <alignment horizontal="center" wrapText="1"/>
    </xf>
    <xf numFmtId="0" fontId="4" fillId="0" borderId="0" xfId="7" applyFont="1" applyAlignment="1">
      <alignment horizontal="left"/>
    </xf>
    <xf numFmtId="164" fontId="4" fillId="0" borderId="0" xfId="1" applyNumberFormat="1" applyFont="1" applyFill="1" applyBorder="1" applyAlignment="1">
      <alignment horizontal="right" wrapText="1"/>
    </xf>
    <xf numFmtId="165" fontId="4" fillId="0" borderId="0" xfId="8" applyNumberFormat="1" applyFont="1" applyAlignment="1">
      <alignment horizontal="center"/>
    </xf>
    <xf numFmtId="165" fontId="4" fillId="0" borderId="0" xfId="8" applyNumberFormat="1" applyFont="1" applyFill="1" applyBorder="1" applyAlignment="1">
      <alignment horizontal="center" wrapText="1"/>
    </xf>
    <xf numFmtId="0" fontId="4" fillId="0" borderId="0" xfId="7" applyFont="1" applyAlignment="1">
      <alignment horizontal="left" indent="1"/>
    </xf>
    <xf numFmtId="164" fontId="13" fillId="0" borderId="0" xfId="1" applyNumberFormat="1" applyFont="1" applyFill="1" applyBorder="1" applyAlignment="1">
      <alignment horizontal="right" wrapText="1"/>
    </xf>
    <xf numFmtId="0" fontId="14" fillId="3" borderId="0" xfId="7" applyFont="1" applyFill="1" applyAlignment="1">
      <alignment wrapText="1"/>
    </xf>
    <xf numFmtId="164" fontId="14" fillId="3" borderId="0" xfId="1" applyNumberFormat="1" applyFont="1" applyFill="1" applyAlignment="1">
      <alignment wrapText="1"/>
    </xf>
    <xf numFmtId="164" fontId="15" fillId="3" borderId="0" xfId="1" applyNumberFormat="1" applyFont="1" applyFill="1" applyBorder="1" applyAlignment="1">
      <alignment horizontal="right" vertical="center" wrapText="1"/>
    </xf>
    <xf numFmtId="164" fontId="15" fillId="3" borderId="0" xfId="9" applyNumberFormat="1" applyFont="1" applyFill="1" applyBorder="1" applyAlignment="1">
      <alignment horizontal="right" vertical="center" wrapText="1"/>
    </xf>
    <xf numFmtId="0" fontId="16" fillId="0" borderId="0" xfId="7" applyFont="1" applyAlignment="1">
      <alignment horizontal="left"/>
    </xf>
    <xf numFmtId="164" fontId="4" fillId="0" borderId="0" xfId="1" applyNumberFormat="1" applyFont="1" applyAlignment="1"/>
    <xf numFmtId="164" fontId="4" fillId="0" borderId="0" xfId="1" applyNumberFormat="1" applyFont="1" applyAlignment="1">
      <alignment horizontal="right"/>
    </xf>
    <xf numFmtId="165" fontId="14" fillId="3" borderId="0" xfId="8" applyNumberFormat="1" applyFont="1" applyFill="1" applyBorder="1" applyAlignment="1">
      <alignment horizontal="center"/>
    </xf>
    <xf numFmtId="0" fontId="14" fillId="4" borderId="0" xfId="7" applyFont="1" applyFill="1" applyAlignment="1">
      <alignment wrapText="1"/>
    </xf>
    <xf numFmtId="164" fontId="14" fillId="4" borderId="0" xfId="1" applyNumberFormat="1" applyFont="1" applyFill="1" applyAlignment="1">
      <alignment wrapText="1"/>
    </xf>
    <xf numFmtId="164" fontId="14" fillId="4" borderId="0" xfId="1" applyNumberFormat="1" applyFont="1" applyFill="1" applyAlignment="1">
      <alignment horizontal="center" wrapText="1"/>
    </xf>
    <xf numFmtId="165" fontId="4" fillId="4" borderId="0" xfId="8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 vertical="center"/>
    </xf>
    <xf numFmtId="164" fontId="11" fillId="2" borderId="0" xfId="1" applyNumberFormat="1" applyFont="1" applyFill="1" applyBorder="1" applyAlignment="1">
      <alignment horizontal="right" vertical="center" wrapText="1"/>
    </xf>
    <xf numFmtId="0" fontId="4" fillId="4" borderId="0" xfId="0" applyFont="1" applyFill="1"/>
    <xf numFmtId="164" fontId="4" fillId="4" borderId="0" xfId="1" applyNumberFormat="1" applyFont="1" applyFill="1" applyAlignment="1">
      <alignment horizontal="right"/>
    </xf>
    <xf numFmtId="165" fontId="4" fillId="4" borderId="0" xfId="2" applyNumberFormat="1" applyFont="1" applyFill="1" applyBorder="1" applyAlignment="1">
      <alignment horizontal="center"/>
    </xf>
    <xf numFmtId="0" fontId="17" fillId="4" borderId="0" xfId="4" applyFont="1" applyFill="1" applyAlignment="1">
      <alignment horizontal="left" vertical="center"/>
    </xf>
    <xf numFmtId="166" fontId="10" fillId="0" borderId="0" xfId="10" applyNumberFormat="1" applyFont="1" applyFill="1" applyBorder="1" applyAlignment="1">
      <alignment horizontal="center" vertical="center"/>
    </xf>
    <xf numFmtId="165" fontId="10" fillId="0" borderId="0" xfId="11" applyNumberFormat="1" applyFont="1" applyFill="1" applyBorder="1" applyAlignment="1">
      <alignment horizontal="center" vertical="center"/>
    </xf>
    <xf numFmtId="165" fontId="10" fillId="0" borderId="10" xfId="8" applyNumberFormat="1" applyFont="1" applyFill="1" applyBorder="1" applyAlignment="1">
      <alignment horizontal="center" vertical="center"/>
    </xf>
    <xf numFmtId="165" fontId="10" fillId="0" borderId="0" xfId="8" applyNumberFormat="1" applyFont="1" applyFill="1" applyBorder="1" applyAlignment="1">
      <alignment horizontal="center" vertical="center"/>
    </xf>
    <xf numFmtId="0" fontId="18" fillId="4" borderId="0" xfId="4" applyFont="1" applyFill="1" applyAlignment="1">
      <alignment horizontal="left" vertical="center"/>
    </xf>
    <xf numFmtId="0" fontId="10" fillId="0" borderId="0" xfId="4" applyFont="1" applyAlignment="1">
      <alignment vertical="center"/>
    </xf>
    <xf numFmtId="0" fontId="1" fillId="0" borderId="0" xfId="4"/>
    <xf numFmtId="0" fontId="20" fillId="0" borderId="0" xfId="4" applyFont="1"/>
    <xf numFmtId="0" fontId="21" fillId="4" borderId="0" xfId="4" applyFont="1" applyFill="1"/>
    <xf numFmtId="0" fontId="21" fillId="4" borderId="0" xfId="4" applyFont="1" applyFill="1" applyAlignment="1">
      <alignment vertical="center"/>
    </xf>
    <xf numFmtId="4" fontId="4" fillId="0" borderId="0" xfId="4" applyNumberFormat="1" applyFont="1"/>
    <xf numFmtId="0" fontId="22" fillId="0" borderId="0" xfId="4" applyFont="1"/>
    <xf numFmtId="164" fontId="20" fillId="0" borderId="0" xfId="10" applyNumberFormat="1" applyFont="1" applyFill="1" applyBorder="1" applyAlignment="1">
      <alignment horizontal="center" vertical="center"/>
    </xf>
    <xf numFmtId="0" fontId="4" fillId="0" borderId="11" xfId="4" applyFont="1" applyBorder="1"/>
    <xf numFmtId="0" fontId="20" fillId="0" borderId="11" xfId="4" applyFont="1" applyBorder="1"/>
    <xf numFmtId="0" fontId="23" fillId="5" borderId="13" xfId="4" applyFont="1" applyFill="1" applyBorder="1" applyAlignment="1">
      <alignment horizontal="center" vertical="center" wrapText="1"/>
    </xf>
    <xf numFmtId="0" fontId="10" fillId="2" borderId="1" xfId="4" applyFont="1" applyFill="1" applyBorder="1"/>
    <xf numFmtId="167" fontId="11" fillId="7" borderId="2" xfId="12" applyNumberFormat="1" applyFont="1" applyFill="1" applyBorder="1" applyAlignment="1">
      <alignment horizontal="center" vertical="center"/>
    </xf>
    <xf numFmtId="43" fontId="4" fillId="0" borderId="0" xfId="10" applyFont="1"/>
    <xf numFmtId="0" fontId="23" fillId="5" borderId="22" xfId="4" applyFont="1" applyFill="1" applyBorder="1" applyAlignment="1">
      <alignment horizontal="center" vertical="center" wrapText="1"/>
    </xf>
    <xf numFmtId="43" fontId="4" fillId="0" borderId="0" xfId="4" applyNumberFormat="1" applyFont="1"/>
    <xf numFmtId="0" fontId="23" fillId="5" borderId="24" xfId="4" applyFont="1" applyFill="1" applyBorder="1" applyAlignment="1">
      <alignment horizontal="center" vertical="center"/>
    </xf>
    <xf numFmtId="0" fontId="23" fillId="5" borderId="24" xfId="4" applyFont="1" applyFill="1" applyBorder="1" applyAlignment="1">
      <alignment horizontal="center" vertical="center" wrapText="1"/>
    </xf>
    <xf numFmtId="0" fontId="23" fillId="5" borderId="25" xfId="4" applyFont="1" applyFill="1" applyBorder="1" applyAlignment="1">
      <alignment horizontal="center" vertical="center" wrapText="1"/>
    </xf>
    <xf numFmtId="0" fontId="24" fillId="2" borderId="26" xfId="4" applyFont="1" applyFill="1" applyBorder="1" applyAlignment="1">
      <alignment horizontal="left"/>
    </xf>
    <xf numFmtId="166" fontId="25" fillId="2" borderId="26" xfId="10" applyNumberFormat="1" applyFont="1" applyFill="1" applyBorder="1" applyAlignment="1">
      <alignment horizontal="right" vertical="center"/>
    </xf>
    <xf numFmtId="165" fontId="25" fillId="2" borderId="26" xfId="8" applyNumberFormat="1" applyFont="1" applyFill="1" applyBorder="1" applyAlignment="1">
      <alignment horizontal="right" vertical="center"/>
    </xf>
    <xf numFmtId="165" fontId="4" fillId="0" borderId="0" xfId="8" applyNumberFormat="1" applyFont="1"/>
    <xf numFmtId="43" fontId="4" fillId="0" borderId="0" xfId="1" applyFont="1"/>
    <xf numFmtId="0" fontId="24" fillId="8" borderId="0" xfId="4" applyFont="1" applyFill="1" applyAlignment="1">
      <alignment horizontal="left" indent="1"/>
    </xf>
    <xf numFmtId="166" fontId="25" fillId="0" borderId="0" xfId="10" applyNumberFormat="1" applyFont="1" applyFill="1" applyBorder="1" applyAlignment="1">
      <alignment horizontal="right" vertical="center"/>
    </xf>
    <xf numFmtId="165" fontId="25" fillId="0" borderId="0" xfId="8" applyNumberFormat="1" applyFont="1" applyFill="1" applyBorder="1" applyAlignment="1">
      <alignment horizontal="right" vertical="center"/>
    </xf>
    <xf numFmtId="166" fontId="25" fillId="8" borderId="0" xfId="10" applyNumberFormat="1" applyFont="1" applyFill="1" applyBorder="1" applyAlignment="1">
      <alignment horizontal="right" vertical="center"/>
    </xf>
    <xf numFmtId="165" fontId="25" fillId="8" borderId="0" xfId="8" applyNumberFormat="1" applyFont="1" applyFill="1" applyBorder="1" applyAlignment="1">
      <alignment horizontal="right" vertical="center"/>
    </xf>
    <xf numFmtId="0" fontId="26" fillId="8" borderId="0" xfId="4" applyFont="1" applyFill="1" applyAlignment="1">
      <alignment horizontal="left" wrapText="1" indent="2"/>
    </xf>
    <xf numFmtId="166" fontId="27" fillId="0" borderId="0" xfId="10" applyNumberFormat="1" applyFont="1" applyFill="1" applyBorder="1" applyAlignment="1">
      <alignment horizontal="right" vertical="center"/>
    </xf>
    <xf numFmtId="168" fontId="27" fillId="0" borderId="0" xfId="10" applyNumberFormat="1" applyFont="1" applyFill="1" applyBorder="1" applyAlignment="1">
      <alignment horizontal="right" vertical="center"/>
    </xf>
    <xf numFmtId="165" fontId="27" fillId="0" borderId="0" xfId="8" applyNumberFormat="1" applyFont="1" applyFill="1" applyBorder="1" applyAlignment="1">
      <alignment horizontal="right" vertical="center"/>
    </xf>
    <xf numFmtId="165" fontId="27" fillId="8" borderId="0" xfId="8" applyNumberFormat="1" applyFont="1" applyFill="1" applyBorder="1" applyAlignment="1">
      <alignment horizontal="right" vertical="center"/>
    </xf>
    <xf numFmtId="10" fontId="4" fillId="0" borderId="0" xfId="10" applyNumberFormat="1" applyFont="1"/>
    <xf numFmtId="0" fontId="26" fillId="8" borderId="0" xfId="4" applyFont="1" applyFill="1" applyAlignment="1">
      <alignment horizontal="left" indent="2"/>
    </xf>
    <xf numFmtId="169" fontId="4" fillId="0" borderId="0" xfId="8" applyNumberFormat="1" applyFont="1"/>
    <xf numFmtId="4" fontId="28" fillId="0" borderId="0" xfId="4" applyNumberFormat="1" applyFont="1"/>
    <xf numFmtId="4" fontId="29" fillId="0" borderId="0" xfId="4" applyNumberFormat="1" applyFont="1"/>
    <xf numFmtId="10" fontId="4" fillId="0" borderId="0" xfId="10" applyNumberFormat="1" applyFont="1" applyBorder="1"/>
    <xf numFmtId="168" fontId="25" fillId="0" borderId="0" xfId="10" applyNumberFormat="1" applyFont="1" applyFill="1" applyBorder="1" applyAlignment="1">
      <alignment horizontal="right" vertical="center"/>
    </xf>
    <xf numFmtId="0" fontId="24" fillId="0" borderId="27" xfId="4" applyFont="1" applyBorder="1" applyAlignment="1">
      <alignment horizontal="left" indent="1"/>
    </xf>
    <xf numFmtId="166" fontId="25" fillId="0" borderId="27" xfId="10" applyNumberFormat="1" applyFont="1" applyFill="1" applyBorder="1" applyAlignment="1">
      <alignment horizontal="right" vertical="center"/>
    </xf>
    <xf numFmtId="165" fontId="25" fillId="0" borderId="27" xfId="8" applyNumberFormat="1" applyFont="1" applyBorder="1" applyAlignment="1">
      <alignment horizontal="right" vertical="center"/>
    </xf>
    <xf numFmtId="166" fontId="25" fillId="0" borderId="28" xfId="10" applyNumberFormat="1" applyFont="1" applyBorder="1" applyAlignment="1">
      <alignment horizontal="right" vertical="center"/>
    </xf>
    <xf numFmtId="165" fontId="25" fillId="0" borderId="28" xfId="8" applyNumberFormat="1" applyFont="1" applyBorder="1" applyAlignment="1">
      <alignment horizontal="right" vertical="center"/>
    </xf>
    <xf numFmtId="0" fontId="24" fillId="0" borderId="0" xfId="4" applyFont="1" applyAlignment="1">
      <alignment horizontal="left" indent="1"/>
    </xf>
    <xf numFmtId="165" fontId="25" fillId="0" borderId="0" xfId="8" applyNumberFormat="1" applyFont="1" applyBorder="1" applyAlignment="1">
      <alignment horizontal="right" vertical="center"/>
    </xf>
    <xf numFmtId="166" fontId="25" fillId="0" borderId="0" xfId="10" applyNumberFormat="1" applyFont="1" applyBorder="1" applyAlignment="1">
      <alignment horizontal="right" vertical="center"/>
    </xf>
    <xf numFmtId="0" fontId="23" fillId="3" borderId="12" xfId="4" applyFont="1" applyFill="1" applyBorder="1" applyAlignment="1">
      <alignment horizontal="left" vertical="center"/>
    </xf>
    <xf numFmtId="166" fontId="23" fillId="3" borderId="13" xfId="10" applyNumberFormat="1" applyFont="1" applyFill="1" applyBorder="1" applyAlignment="1">
      <alignment horizontal="right" vertical="center"/>
    </xf>
    <xf numFmtId="165" fontId="23" fillId="3" borderId="12" xfId="8" applyNumberFormat="1" applyFont="1" applyFill="1" applyBorder="1" applyAlignment="1">
      <alignment horizontal="right" vertical="center"/>
    </xf>
    <xf numFmtId="165" fontId="23" fillId="3" borderId="13" xfId="8" applyNumberFormat="1" applyFont="1" applyFill="1" applyBorder="1" applyAlignment="1">
      <alignment horizontal="right" vertical="center"/>
    </xf>
    <xf numFmtId="165" fontId="23" fillId="3" borderId="29" xfId="8" applyNumberFormat="1" applyFont="1" applyFill="1" applyBorder="1" applyAlignment="1">
      <alignment horizontal="right" vertical="center"/>
    </xf>
    <xf numFmtId="10" fontId="4" fillId="0" borderId="0" xfId="8" applyNumberFormat="1" applyFont="1"/>
    <xf numFmtId="0" fontId="26" fillId="0" borderId="0" xfId="4" applyFont="1" applyAlignment="1">
      <alignment horizontal="left" indent="1"/>
    </xf>
    <xf numFmtId="170" fontId="4" fillId="0" borderId="0" xfId="2" applyNumberFormat="1" applyFont="1"/>
    <xf numFmtId="0" fontId="23" fillId="3" borderId="30" xfId="4" applyFont="1" applyFill="1" applyBorder="1" applyAlignment="1">
      <alignment horizontal="left" vertical="center"/>
    </xf>
    <xf numFmtId="166" fontId="23" fillId="3" borderId="31" xfId="10" applyNumberFormat="1" applyFont="1" applyFill="1" applyBorder="1" applyAlignment="1">
      <alignment horizontal="right" vertical="center"/>
    </xf>
    <xf numFmtId="165" fontId="23" fillId="3" borderId="30" xfId="8" applyNumberFormat="1" applyFont="1" applyFill="1" applyBorder="1" applyAlignment="1">
      <alignment horizontal="right" vertical="center"/>
    </xf>
    <xf numFmtId="165" fontId="23" fillId="3" borderId="31" xfId="8" applyNumberFormat="1" applyFont="1" applyFill="1" applyBorder="1" applyAlignment="1">
      <alignment horizontal="right" vertical="center"/>
    </xf>
    <xf numFmtId="165" fontId="23" fillId="3" borderId="11" xfId="8" applyNumberFormat="1" applyFont="1" applyFill="1" applyBorder="1" applyAlignment="1">
      <alignment horizontal="right" vertical="center"/>
    </xf>
    <xf numFmtId="0" fontId="14" fillId="0" borderId="0" xfId="4" applyFont="1" applyAlignment="1">
      <alignment horizontal="left" vertical="center"/>
    </xf>
    <xf numFmtId="10" fontId="4" fillId="0" borderId="0" xfId="11" applyNumberFormat="1" applyFont="1"/>
    <xf numFmtId="170" fontId="4" fillId="0" borderId="0" xfId="11" applyNumberFormat="1" applyFont="1"/>
    <xf numFmtId="0" fontId="4" fillId="0" borderId="0" xfId="3" applyFont="1"/>
    <xf numFmtId="0" fontId="6" fillId="0" borderId="0" xfId="3" applyFont="1"/>
    <xf numFmtId="0" fontId="10" fillId="0" borderId="0" xfId="3" applyFont="1" applyAlignment="1">
      <alignment vertical="center" wrapText="1" readingOrder="1"/>
    </xf>
    <xf numFmtId="0" fontId="13" fillId="0" borderId="0" xfId="3" applyFont="1" applyAlignment="1">
      <alignment vertical="top" wrapText="1" readingOrder="1"/>
    </xf>
    <xf numFmtId="0" fontId="6" fillId="0" borderId="32" xfId="3" applyFont="1" applyBorder="1" applyAlignment="1">
      <alignment horizontal="center"/>
    </xf>
    <xf numFmtId="0" fontId="31" fillId="3" borderId="34" xfId="3" applyFont="1" applyFill="1" applyBorder="1" applyAlignment="1">
      <alignment horizontal="center" vertical="center"/>
    </xf>
    <xf numFmtId="0" fontId="3" fillId="7" borderId="1" xfId="3" applyFont="1" applyFill="1" applyBorder="1" applyAlignment="1">
      <alignment vertical="center"/>
    </xf>
    <xf numFmtId="167" fontId="9" fillId="7" borderId="2" xfId="12" applyNumberFormat="1" applyFont="1" applyFill="1" applyBorder="1" applyAlignment="1">
      <alignment horizontal="center" vertical="center"/>
    </xf>
    <xf numFmtId="0" fontId="31" fillId="5" borderId="43" xfId="3" applyFont="1" applyFill="1" applyBorder="1" applyAlignment="1">
      <alignment horizontal="center" vertical="center" wrapText="1"/>
    </xf>
    <xf numFmtId="4" fontId="4" fillId="0" borderId="0" xfId="3" applyNumberFormat="1" applyFont="1"/>
    <xf numFmtId="0" fontId="31" fillId="5" borderId="43" xfId="3" applyFont="1" applyFill="1" applyBorder="1" applyAlignment="1">
      <alignment horizontal="center" vertical="center"/>
    </xf>
    <xf numFmtId="0" fontId="31" fillId="5" borderId="38" xfId="3" applyFont="1" applyFill="1" applyBorder="1" applyAlignment="1">
      <alignment horizontal="center" vertical="center"/>
    </xf>
    <xf numFmtId="165" fontId="4" fillId="0" borderId="0" xfId="13" applyNumberFormat="1" applyFont="1"/>
    <xf numFmtId="0" fontId="30" fillId="9" borderId="44" xfId="3" applyFont="1" applyFill="1" applyBorder="1" applyAlignment="1">
      <alignment horizontal="left" vertical="center" wrapText="1"/>
    </xf>
    <xf numFmtId="167" fontId="30" fillId="9" borderId="44" xfId="3" applyNumberFormat="1" applyFont="1" applyFill="1" applyBorder="1" applyAlignment="1">
      <alignment horizontal="center" vertical="center"/>
    </xf>
    <xf numFmtId="165" fontId="30" fillId="9" borderId="44" xfId="8" applyNumberFormat="1" applyFont="1" applyFill="1" applyBorder="1" applyAlignment="1">
      <alignment horizontal="center" vertical="center"/>
    </xf>
    <xf numFmtId="165" fontId="11" fillId="0" borderId="0" xfId="8" applyNumberFormat="1" applyFont="1" applyFill="1" applyBorder="1" applyAlignment="1">
      <alignment horizontal="center" vertical="center"/>
    </xf>
    <xf numFmtId="4" fontId="1" fillId="0" borderId="0" xfId="3" applyNumberFormat="1" applyAlignment="1">
      <alignment vertical="center" wrapText="1"/>
    </xf>
    <xf numFmtId="0" fontId="30" fillId="0" borderId="45" xfId="3" applyFont="1" applyBorder="1" applyAlignment="1">
      <alignment horizontal="left" vertical="center" wrapText="1" indent="1"/>
    </xf>
    <xf numFmtId="167" fontId="30" fillId="0" borderId="45" xfId="3" applyNumberFormat="1" applyFont="1" applyBorder="1" applyAlignment="1">
      <alignment horizontal="center" vertical="center"/>
    </xf>
    <xf numFmtId="165" fontId="30" fillId="0" borderId="45" xfId="8" applyNumberFormat="1" applyFont="1" applyBorder="1" applyAlignment="1">
      <alignment horizontal="center" vertical="center"/>
    </xf>
    <xf numFmtId="165" fontId="4" fillId="0" borderId="0" xfId="8" applyNumberFormat="1" applyFont="1" applyFill="1" applyBorder="1" applyAlignment="1">
      <alignment horizontal="center" vertical="center"/>
    </xf>
    <xf numFmtId="0" fontId="30" fillId="0" borderId="46" xfId="3" applyFont="1" applyBorder="1" applyAlignment="1">
      <alignment horizontal="left" vertical="center" wrapText="1" indent="1"/>
    </xf>
    <xf numFmtId="167" fontId="30" fillId="0" borderId="46" xfId="3" applyNumberFormat="1" applyFont="1" applyBorder="1" applyAlignment="1">
      <alignment horizontal="center" vertical="center"/>
    </xf>
    <xf numFmtId="165" fontId="30" fillId="0" borderId="46" xfId="8" applyNumberFormat="1" applyFont="1" applyFill="1" applyBorder="1" applyAlignment="1">
      <alignment horizontal="center" vertical="center"/>
    </xf>
    <xf numFmtId="165" fontId="30" fillId="0" borderId="46" xfId="8" applyNumberFormat="1" applyFont="1" applyBorder="1" applyAlignment="1">
      <alignment horizontal="center" vertical="center"/>
    </xf>
    <xf numFmtId="39" fontId="4" fillId="0" borderId="0" xfId="3" applyNumberFormat="1" applyFont="1"/>
    <xf numFmtId="0" fontId="30" fillId="0" borderId="47" xfId="3" applyFont="1" applyBorder="1" applyAlignment="1">
      <alignment horizontal="left" vertical="center" wrapText="1" indent="1"/>
    </xf>
    <xf numFmtId="167" fontId="30" fillId="0" borderId="47" xfId="3" applyNumberFormat="1" applyFont="1" applyBorder="1" applyAlignment="1">
      <alignment horizontal="center" vertical="center"/>
    </xf>
    <xf numFmtId="165" fontId="30" fillId="0" borderId="47" xfId="8" applyNumberFormat="1" applyFont="1" applyFill="1" applyBorder="1" applyAlignment="1">
      <alignment horizontal="center" vertical="center"/>
    </xf>
    <xf numFmtId="165" fontId="30" fillId="0" borderId="47" xfId="8" applyNumberFormat="1" applyFont="1" applyBorder="1" applyAlignment="1">
      <alignment horizontal="center" vertical="center"/>
    </xf>
    <xf numFmtId="0" fontId="33" fillId="0" borderId="48" xfId="14" applyFont="1" applyBorder="1" applyAlignment="1">
      <alignment horizontal="left" vertical="center" wrapText="1" indent="2"/>
    </xf>
    <xf numFmtId="167" fontId="33" fillId="0" borderId="46" xfId="3" applyNumberFormat="1" applyFont="1" applyBorder="1" applyAlignment="1">
      <alignment horizontal="center" vertical="center"/>
    </xf>
    <xf numFmtId="165" fontId="33" fillId="0" borderId="46" xfId="8" applyNumberFormat="1" applyFont="1" applyFill="1" applyBorder="1" applyAlignment="1">
      <alignment horizontal="center" vertical="center"/>
    </xf>
    <xf numFmtId="165" fontId="33" fillId="0" borderId="46" xfId="8" applyNumberFormat="1" applyFont="1" applyBorder="1" applyAlignment="1">
      <alignment horizontal="center" vertical="center"/>
    </xf>
    <xf numFmtId="165" fontId="34" fillId="0" borderId="0" xfId="8" applyNumberFormat="1" applyFont="1" applyFill="1" applyBorder="1" applyAlignment="1">
      <alignment horizontal="center" vertical="center"/>
    </xf>
    <xf numFmtId="0" fontId="33" fillId="0" borderId="47" xfId="14" applyFont="1" applyBorder="1" applyAlignment="1">
      <alignment horizontal="left" vertical="center" wrapText="1" indent="2"/>
    </xf>
    <xf numFmtId="167" fontId="33" fillId="0" borderId="47" xfId="3" applyNumberFormat="1" applyFont="1" applyBorder="1" applyAlignment="1">
      <alignment horizontal="center" vertical="center"/>
    </xf>
    <xf numFmtId="165" fontId="33" fillId="0" borderId="47" xfId="8" applyNumberFormat="1" applyFont="1" applyFill="1" applyBorder="1" applyAlignment="1">
      <alignment horizontal="center" vertical="center"/>
    </xf>
    <xf numFmtId="165" fontId="33" fillId="0" borderId="47" xfId="8" applyNumberFormat="1" applyFont="1" applyBorder="1" applyAlignment="1">
      <alignment horizontal="center" vertical="center"/>
    </xf>
    <xf numFmtId="0" fontId="30" fillId="0" borderId="0" xfId="3" applyFont="1" applyAlignment="1">
      <alignment horizontal="left" vertical="center" wrapText="1" indent="1"/>
    </xf>
    <xf numFmtId="167" fontId="30" fillId="0" borderId="0" xfId="3" applyNumberFormat="1" applyFont="1" applyAlignment="1">
      <alignment horizontal="center" vertical="center"/>
    </xf>
    <xf numFmtId="165" fontId="30" fillId="0" borderId="0" xfId="8" applyNumberFormat="1" applyFont="1" applyAlignment="1">
      <alignment horizontal="center" vertical="center"/>
    </xf>
    <xf numFmtId="165" fontId="30" fillId="0" borderId="0" xfId="8" applyNumberFormat="1" applyFont="1" applyBorder="1" applyAlignment="1">
      <alignment horizontal="center" vertical="center"/>
    </xf>
    <xf numFmtId="170" fontId="4" fillId="0" borderId="0" xfId="8" applyNumberFormat="1" applyFont="1" applyFill="1" applyBorder="1" applyAlignment="1">
      <alignment horizontal="center" vertical="center"/>
    </xf>
    <xf numFmtId="0" fontId="30" fillId="9" borderId="49" xfId="3" applyFont="1" applyFill="1" applyBorder="1" applyAlignment="1">
      <alignment horizontal="left" vertical="center" wrapText="1"/>
    </xf>
    <xf numFmtId="167" fontId="30" fillId="9" borderId="26" xfId="3" applyNumberFormat="1" applyFont="1" applyFill="1" applyBorder="1" applyAlignment="1">
      <alignment horizontal="center" vertical="center"/>
    </xf>
    <xf numFmtId="165" fontId="30" fillId="9" borderId="26" xfId="8" applyNumberFormat="1" applyFont="1" applyFill="1" applyBorder="1" applyAlignment="1">
      <alignment horizontal="center" vertical="center"/>
    </xf>
    <xf numFmtId="0" fontId="30" fillId="0" borderId="45" xfId="3" applyFont="1" applyBorder="1" applyAlignment="1">
      <alignment horizontal="left" vertical="center" indent="1"/>
    </xf>
    <xf numFmtId="0" fontId="30" fillId="0" borderId="47" xfId="3" applyFont="1" applyBorder="1" applyAlignment="1">
      <alignment horizontal="left" vertical="center" indent="1"/>
    </xf>
    <xf numFmtId="0" fontId="33" fillId="0" borderId="46" xfId="14" applyFont="1" applyBorder="1" applyAlignment="1">
      <alignment horizontal="left" vertical="center" wrapText="1" indent="2"/>
    </xf>
    <xf numFmtId="0" fontId="31" fillId="3" borderId="50" xfId="3" applyFont="1" applyFill="1" applyBorder="1" applyAlignment="1">
      <alignment horizontal="left" vertical="center"/>
    </xf>
    <xf numFmtId="167" fontId="31" fillId="3" borderId="51" xfId="3" applyNumberFormat="1" applyFont="1" applyFill="1" applyBorder="1" applyAlignment="1">
      <alignment horizontal="center" vertical="center"/>
    </xf>
    <xf numFmtId="165" fontId="31" fillId="3" borderId="51" xfId="8" applyNumberFormat="1" applyFont="1" applyFill="1" applyBorder="1" applyAlignment="1">
      <alignment horizontal="center" vertical="center"/>
    </xf>
    <xf numFmtId="165" fontId="31" fillId="3" borderId="52" xfId="8" applyNumberFormat="1" applyFont="1" applyFill="1" applyBorder="1" applyAlignment="1">
      <alignment horizontal="center" vertical="center"/>
    </xf>
    <xf numFmtId="10" fontId="4" fillId="0" borderId="0" xfId="8" applyNumberFormat="1" applyFont="1" applyFill="1" applyBorder="1" applyAlignment="1">
      <alignment horizontal="center" vertical="center"/>
    </xf>
    <xf numFmtId="0" fontId="14" fillId="0" borderId="0" xfId="3" applyFont="1" applyAlignment="1">
      <alignment horizontal="left" vertical="center"/>
    </xf>
    <xf numFmtId="167" fontId="14" fillId="0" borderId="0" xfId="3" applyNumberFormat="1" applyFont="1" applyAlignment="1">
      <alignment horizontal="center" vertical="center"/>
    </xf>
    <xf numFmtId="43" fontId="2" fillId="0" borderId="53" xfId="3" applyNumberFormat="1" applyFont="1" applyBorder="1"/>
    <xf numFmtId="165" fontId="2" fillId="0" borderId="53" xfId="13" applyNumberFormat="1" applyFont="1" applyBorder="1"/>
    <xf numFmtId="165" fontId="14" fillId="0" borderId="0" xfId="8" applyNumberFormat="1" applyFont="1" applyFill="1" applyBorder="1" applyAlignment="1">
      <alignment horizontal="center" vertical="center"/>
    </xf>
    <xf numFmtId="165" fontId="4" fillId="0" borderId="0" xfId="8" applyNumberFormat="1" applyFont="1" applyFill="1" applyBorder="1"/>
    <xf numFmtId="0" fontId="11" fillId="0" borderId="0" xfId="3" applyFont="1" applyAlignment="1">
      <alignment vertical="center"/>
    </xf>
    <xf numFmtId="165" fontId="4" fillId="0" borderId="0" xfId="2" applyNumberFormat="1" applyFont="1"/>
    <xf numFmtId="0" fontId="4" fillId="0" borderId="0" xfId="3" applyFont="1" applyAlignment="1">
      <alignment vertical="center"/>
    </xf>
    <xf numFmtId="167" fontId="4" fillId="0" borderId="0" xfId="3" applyNumberFormat="1" applyFont="1" applyAlignment="1">
      <alignment horizontal="center" vertical="center"/>
    </xf>
    <xf numFmtId="167" fontId="11" fillId="0" borderId="0" xfId="3" applyNumberFormat="1" applyFont="1" applyAlignment="1">
      <alignment horizontal="center" vertical="center"/>
    </xf>
    <xf numFmtId="165" fontId="4" fillId="0" borderId="0" xfId="3" applyNumberFormat="1" applyFont="1"/>
    <xf numFmtId="0" fontId="1" fillId="0" borderId="0" xfId="15"/>
    <xf numFmtId="0" fontId="36" fillId="0" borderId="0" xfId="4" applyFont="1" applyAlignment="1">
      <alignment vertical="center"/>
    </xf>
    <xf numFmtId="0" fontId="37" fillId="0" borderId="0" xfId="4" applyFont="1" applyAlignment="1">
      <alignment vertical="center"/>
    </xf>
    <xf numFmtId="0" fontId="0" fillId="4" borderId="0" xfId="0" applyFill="1"/>
    <xf numFmtId="0" fontId="13" fillId="0" borderId="0" xfId="3" applyFont="1"/>
    <xf numFmtId="0" fontId="26" fillId="0" borderId="0" xfId="3" applyFont="1"/>
    <xf numFmtId="0" fontId="10" fillId="10" borderId="1" xfId="3" applyFont="1" applyFill="1" applyBorder="1" applyAlignment="1">
      <alignment vertical="center"/>
    </xf>
    <xf numFmtId="167" fontId="11" fillId="10" borderId="2" xfId="12" applyNumberFormat="1" applyFont="1" applyFill="1" applyBorder="1" applyAlignment="1">
      <alignment horizontal="center" vertical="center"/>
    </xf>
    <xf numFmtId="0" fontId="4" fillId="0" borderId="0" xfId="3" applyFont="1" applyAlignment="1">
      <alignment horizontal="center"/>
    </xf>
    <xf numFmtId="0" fontId="4" fillId="0" borderId="11" xfId="3" applyFont="1" applyBorder="1" applyAlignment="1">
      <alignment horizontal="center"/>
    </xf>
    <xf numFmtId="0" fontId="10" fillId="0" borderId="0" xfId="3" applyFont="1"/>
    <xf numFmtId="0" fontId="31" fillId="3" borderId="3" xfId="3" applyFont="1" applyFill="1" applyBorder="1" applyAlignment="1">
      <alignment horizontal="center" vertical="center"/>
    </xf>
    <xf numFmtId="43" fontId="4" fillId="0" borderId="0" xfId="17" applyFont="1"/>
    <xf numFmtId="0" fontId="19" fillId="0" borderId="0" xfId="18"/>
    <xf numFmtId="0" fontId="31" fillId="5" borderId="40" xfId="3" applyFont="1" applyFill="1" applyBorder="1" applyAlignment="1">
      <alignment horizontal="center" vertical="center" wrapText="1"/>
    </xf>
    <xf numFmtId="0" fontId="31" fillId="5" borderId="40" xfId="3" applyFont="1" applyFill="1" applyBorder="1" applyAlignment="1">
      <alignment horizontal="center" vertical="center"/>
    </xf>
    <xf numFmtId="0" fontId="30" fillId="11" borderId="26" xfId="3" applyFont="1" applyFill="1" applyBorder="1"/>
    <xf numFmtId="167" fontId="30" fillId="11" borderId="26" xfId="3" applyNumberFormat="1" applyFont="1" applyFill="1" applyBorder="1" applyAlignment="1">
      <alignment horizontal="center" vertical="center"/>
    </xf>
    <xf numFmtId="165" fontId="30" fillId="11" borderId="26" xfId="8" applyNumberFormat="1" applyFont="1" applyFill="1" applyBorder="1" applyAlignment="1">
      <alignment horizontal="center" vertical="center"/>
    </xf>
    <xf numFmtId="0" fontId="33" fillId="0" borderId="28" xfId="3" applyFont="1" applyBorder="1" applyAlignment="1">
      <alignment horizontal="left" indent="1"/>
    </xf>
    <xf numFmtId="167" fontId="33" fillId="0" borderId="45" xfId="3" applyNumberFormat="1" applyFont="1" applyBorder="1" applyAlignment="1">
      <alignment horizontal="center" vertical="center"/>
    </xf>
    <xf numFmtId="165" fontId="33" fillId="0" borderId="45" xfId="8" applyNumberFormat="1" applyFont="1" applyBorder="1" applyAlignment="1">
      <alignment horizontal="center" vertical="center"/>
    </xf>
    <xf numFmtId="0" fontId="33" fillId="0" borderId="27" xfId="3" applyFont="1" applyBorder="1" applyAlignment="1">
      <alignment horizontal="left" indent="1"/>
    </xf>
    <xf numFmtId="167" fontId="33" fillId="0" borderId="0" xfId="3" applyNumberFormat="1" applyFont="1" applyAlignment="1">
      <alignment horizontal="center" vertical="center"/>
    </xf>
    <xf numFmtId="165" fontId="33" fillId="0" borderId="0" xfId="8" applyNumberFormat="1" applyFont="1" applyAlignment="1">
      <alignment horizontal="center" vertical="center"/>
    </xf>
    <xf numFmtId="165" fontId="33" fillId="0" borderId="0" xfId="8" applyNumberFormat="1" applyFont="1" applyBorder="1" applyAlignment="1">
      <alignment horizontal="center" vertical="center"/>
    </xf>
    <xf numFmtId="0" fontId="33" fillId="0" borderId="0" xfId="3" applyFont="1" applyAlignment="1">
      <alignment horizontal="left" indent="1"/>
    </xf>
    <xf numFmtId="0" fontId="33" fillId="0" borderId="47" xfId="3" applyFont="1" applyBorder="1" applyAlignment="1">
      <alignment horizontal="left" indent="1"/>
    </xf>
    <xf numFmtId="171" fontId="4" fillId="0" borderId="0" xfId="3" applyNumberFormat="1" applyFont="1"/>
    <xf numFmtId="0" fontId="33" fillId="0" borderId="47" xfId="3" applyFont="1" applyBorder="1" applyAlignment="1">
      <alignment horizontal="left" wrapText="1" indent="1"/>
    </xf>
    <xf numFmtId="0" fontId="33" fillId="0" borderId="0" xfId="3" applyFont="1" applyAlignment="1">
      <alignment horizontal="left" wrapText="1" indent="1"/>
    </xf>
    <xf numFmtId="43" fontId="4" fillId="0" borderId="0" xfId="3" applyNumberFormat="1" applyFont="1"/>
    <xf numFmtId="0" fontId="33" fillId="0" borderId="27" xfId="3" applyFont="1" applyBorder="1" applyAlignment="1">
      <alignment horizontal="left" wrapText="1" indent="1"/>
    </xf>
    <xf numFmtId="0" fontId="33" fillId="0" borderId="46" xfId="3" applyFont="1" applyBorder="1" applyAlignment="1">
      <alignment horizontal="left" wrapText="1" indent="1"/>
    </xf>
    <xf numFmtId="0" fontId="33" fillId="0" borderId="45" xfId="3" applyFont="1" applyBorder="1" applyAlignment="1">
      <alignment horizontal="left" wrapText="1" indent="1"/>
    </xf>
    <xf numFmtId="0" fontId="33" fillId="0" borderId="46" xfId="3" applyFont="1" applyBorder="1" applyAlignment="1">
      <alignment horizontal="left" indent="1"/>
    </xf>
    <xf numFmtId="165" fontId="4" fillId="0" borderId="0" xfId="19" applyNumberFormat="1" applyFont="1"/>
    <xf numFmtId="0" fontId="31" fillId="3" borderId="66" xfId="3" applyFont="1" applyFill="1" applyBorder="1" applyAlignment="1">
      <alignment horizontal="left"/>
    </xf>
    <xf numFmtId="167" fontId="31" fillId="3" borderId="67" xfId="3" applyNumberFormat="1" applyFont="1" applyFill="1" applyBorder="1" applyAlignment="1">
      <alignment horizontal="center" vertical="center"/>
    </xf>
    <xf numFmtId="165" fontId="31" fillId="3" borderId="67" xfId="8" applyNumberFormat="1" applyFont="1" applyFill="1" applyBorder="1" applyAlignment="1">
      <alignment horizontal="center" vertical="center"/>
    </xf>
    <xf numFmtId="165" fontId="31" fillId="3" borderId="68" xfId="8" applyNumberFormat="1" applyFont="1" applyFill="1" applyBorder="1" applyAlignment="1">
      <alignment horizontal="center" vertical="center"/>
    </xf>
    <xf numFmtId="165" fontId="33" fillId="0" borderId="0" xfId="8" applyNumberFormat="1" applyFont="1"/>
    <xf numFmtId="0" fontId="19" fillId="0" borderId="0" xfId="18" applyAlignment="1">
      <alignment horizontal="left" indent="1"/>
    </xf>
    <xf numFmtId="165" fontId="0" fillId="0" borderId="0" xfId="11" applyNumberFormat="1" applyFont="1"/>
    <xf numFmtId="0" fontId="36" fillId="0" borderId="0" xfId="0" applyFont="1" applyAlignment="1">
      <alignment vertical="center" wrapText="1"/>
    </xf>
    <xf numFmtId="0" fontId="37" fillId="0" borderId="0" xfId="0" applyFont="1" applyAlignment="1">
      <alignment vertical="center"/>
    </xf>
    <xf numFmtId="0" fontId="40" fillId="0" borderId="0" xfId="22" applyFont="1"/>
    <xf numFmtId="0" fontId="33" fillId="0" borderId="0" xfId="3" applyFont="1"/>
    <xf numFmtId="0" fontId="42" fillId="0" borderId="0" xfId="3" applyFont="1" applyAlignment="1">
      <alignment vertical="center" wrapText="1" readingOrder="1"/>
    </xf>
    <xf numFmtId="0" fontId="43" fillId="0" borderId="0" xfId="3" applyFont="1" applyAlignment="1">
      <alignment vertical="top" wrapText="1" readingOrder="1"/>
    </xf>
    <xf numFmtId="0" fontId="4" fillId="0" borderId="32" xfId="3" applyFont="1" applyBorder="1" applyAlignment="1">
      <alignment horizontal="center"/>
    </xf>
    <xf numFmtId="0" fontId="30" fillId="10" borderId="44" xfId="3" applyFont="1" applyFill="1" applyBorder="1" applyAlignment="1">
      <alignment horizontal="left" vertical="center" wrapText="1"/>
    </xf>
    <xf numFmtId="167" fontId="30" fillId="10" borderId="44" xfId="3" applyNumberFormat="1" applyFont="1" applyFill="1" applyBorder="1" applyAlignment="1">
      <alignment horizontal="center" vertical="center"/>
    </xf>
    <xf numFmtId="165" fontId="0" fillId="0" borderId="0" xfId="2" applyNumberFormat="1" applyFont="1"/>
    <xf numFmtId="0" fontId="33" fillId="0" borderId="69" xfId="3" applyFont="1" applyBorder="1" applyAlignment="1">
      <alignment horizontal="left" vertical="center" wrapText="1" indent="2"/>
    </xf>
    <xf numFmtId="167" fontId="33" fillId="0" borderId="69" xfId="3" applyNumberFormat="1" applyFont="1" applyBorder="1" applyAlignment="1">
      <alignment horizontal="center" vertical="center"/>
    </xf>
    <xf numFmtId="0" fontId="33" fillId="0" borderId="70" xfId="3" applyFont="1" applyBorder="1" applyAlignment="1">
      <alignment horizontal="left" vertical="center" wrapText="1" indent="2"/>
    </xf>
    <xf numFmtId="167" fontId="33" fillId="0" borderId="70" xfId="3" applyNumberFormat="1" applyFont="1" applyBorder="1" applyAlignment="1">
      <alignment horizontal="center" vertical="center"/>
    </xf>
    <xf numFmtId="0" fontId="30" fillId="0" borderId="71" xfId="3" applyFont="1" applyBorder="1" applyAlignment="1">
      <alignment horizontal="left" vertical="center" wrapText="1" indent="1"/>
    </xf>
    <xf numFmtId="167" fontId="30" fillId="0" borderId="28" xfId="3" applyNumberFormat="1" applyFont="1" applyBorder="1" applyAlignment="1">
      <alignment horizontal="center" vertical="center"/>
    </xf>
    <xf numFmtId="0" fontId="33" fillId="0" borderId="0" xfId="14" applyFont="1" applyAlignment="1">
      <alignment horizontal="left" vertical="center" wrapText="1" indent="2"/>
    </xf>
    <xf numFmtId="0" fontId="33" fillId="0" borderId="72" xfId="14" applyFont="1" applyBorder="1" applyAlignment="1">
      <alignment horizontal="left" vertical="center" wrapText="1" indent="2"/>
    </xf>
    <xf numFmtId="0" fontId="30" fillId="0" borderId="72" xfId="3" applyFont="1" applyBorder="1" applyAlignment="1">
      <alignment horizontal="left" vertical="center" wrapText="1" indent="1"/>
    </xf>
    <xf numFmtId="0" fontId="33" fillId="0" borderId="69" xfId="14" applyFont="1" applyBorder="1" applyAlignment="1">
      <alignment horizontal="left" vertical="center" wrapText="1" indent="2"/>
    </xf>
    <xf numFmtId="167" fontId="30" fillId="0" borderId="69" xfId="3" applyNumberFormat="1" applyFont="1" applyBorder="1" applyAlignment="1">
      <alignment horizontal="center" vertical="center"/>
    </xf>
    <xf numFmtId="167" fontId="33" fillId="0" borderId="72" xfId="3" applyNumberFormat="1" applyFont="1" applyBorder="1" applyAlignment="1">
      <alignment horizontal="center" vertical="center"/>
    </xf>
    <xf numFmtId="165" fontId="4" fillId="0" borderId="0" xfId="8" applyNumberFormat="1" applyFont="1" applyBorder="1" applyAlignment="1">
      <alignment horizontal="center" vertical="center"/>
    </xf>
    <xf numFmtId="0" fontId="31" fillId="3" borderId="66" xfId="3" applyFont="1" applyFill="1" applyBorder="1" applyAlignment="1">
      <alignment horizontal="left" vertical="center"/>
    </xf>
    <xf numFmtId="0" fontId="44" fillId="0" borderId="0" xfId="3" applyFont="1" applyAlignment="1">
      <alignment vertical="center"/>
    </xf>
    <xf numFmtId="0" fontId="45" fillId="0" borderId="0" xfId="3" applyFont="1"/>
    <xf numFmtId="0" fontId="46" fillId="0" borderId="0" xfId="3" applyFont="1" applyAlignment="1">
      <alignment vertical="center"/>
    </xf>
    <xf numFmtId="0" fontId="47" fillId="0" borderId="0" xfId="4" applyFont="1"/>
    <xf numFmtId="0" fontId="1" fillId="0" borderId="11" xfId="4" applyBorder="1"/>
    <xf numFmtId="0" fontId="48" fillId="0" borderId="0" xfId="4" applyFont="1"/>
    <xf numFmtId="0" fontId="1" fillId="0" borderId="0" xfId="4" applyAlignment="1">
      <alignment vertical="center"/>
    </xf>
    <xf numFmtId="0" fontId="3" fillId="10" borderId="1" xfId="3" applyFont="1" applyFill="1" applyBorder="1" applyAlignment="1">
      <alignment vertical="center"/>
    </xf>
    <xf numFmtId="167" fontId="9" fillId="10" borderId="2" xfId="12" applyNumberFormat="1" applyFont="1" applyFill="1" applyBorder="1" applyAlignment="1">
      <alignment horizontal="center" vertical="center"/>
    </xf>
    <xf numFmtId="0" fontId="31" fillId="5" borderId="55" xfId="3" applyFont="1" applyFill="1" applyBorder="1" applyAlignment="1">
      <alignment horizontal="center" vertical="center" wrapText="1"/>
    </xf>
    <xf numFmtId="0" fontId="31" fillId="5" borderId="38" xfId="3" applyFont="1" applyFill="1" applyBorder="1" applyAlignment="1">
      <alignment horizontal="center" vertical="center" wrapText="1"/>
    </xf>
    <xf numFmtId="0" fontId="31" fillId="5" borderId="0" xfId="3" applyFont="1" applyFill="1" applyAlignment="1">
      <alignment horizontal="center" vertical="center" wrapText="1"/>
    </xf>
    <xf numFmtId="167" fontId="30" fillId="10" borderId="73" xfId="3" applyNumberFormat="1" applyFont="1" applyFill="1" applyBorder="1" applyAlignment="1">
      <alignment horizontal="center" vertical="center"/>
    </xf>
    <xf numFmtId="167" fontId="30" fillId="10" borderId="74" xfId="3" applyNumberFormat="1" applyFont="1" applyFill="1" applyBorder="1" applyAlignment="1">
      <alignment horizontal="center" vertical="center"/>
    </xf>
    <xf numFmtId="165" fontId="30" fillId="10" borderId="44" xfId="8" applyNumberFormat="1" applyFont="1" applyFill="1" applyBorder="1" applyAlignment="1">
      <alignment horizontal="center" vertical="center"/>
    </xf>
    <xf numFmtId="165" fontId="1" fillId="0" borderId="0" xfId="8" applyNumberFormat="1"/>
    <xf numFmtId="167" fontId="30" fillId="0" borderId="75" xfId="3" applyNumberFormat="1" applyFont="1" applyBorder="1" applyAlignment="1">
      <alignment horizontal="center" vertical="center"/>
    </xf>
    <xf numFmtId="165" fontId="30" fillId="0" borderId="28" xfId="8" applyNumberFormat="1" applyFont="1" applyBorder="1" applyAlignment="1">
      <alignment horizontal="center" vertical="center"/>
    </xf>
    <xf numFmtId="165" fontId="33" fillId="0" borderId="70" xfId="8" applyNumberFormat="1" applyFont="1" applyBorder="1" applyAlignment="1">
      <alignment horizontal="center" vertical="center"/>
    </xf>
    <xf numFmtId="43" fontId="1" fillId="0" borderId="0" xfId="10"/>
    <xf numFmtId="167" fontId="30" fillId="0" borderId="76" xfId="3" applyNumberFormat="1" applyFont="1" applyBorder="1" applyAlignment="1">
      <alignment horizontal="center" vertical="center"/>
    </xf>
    <xf numFmtId="165" fontId="30" fillId="0" borderId="71" xfId="8" applyNumberFormat="1" applyFont="1" applyBorder="1" applyAlignment="1">
      <alignment horizontal="center" vertical="center"/>
    </xf>
    <xf numFmtId="165" fontId="33" fillId="0" borderId="69" xfId="8" applyNumberFormat="1" applyFont="1" applyBorder="1" applyAlignment="1">
      <alignment horizontal="center" vertical="center"/>
    </xf>
    <xf numFmtId="165" fontId="33" fillId="0" borderId="69" xfId="8" applyNumberFormat="1" applyFont="1" applyFill="1" applyBorder="1" applyAlignment="1">
      <alignment horizontal="center" vertical="center"/>
    </xf>
    <xf numFmtId="0" fontId="30" fillId="0" borderId="69" xfId="3" applyFont="1" applyBorder="1" applyAlignment="1">
      <alignment horizontal="left" vertical="center" wrapText="1" indent="1"/>
    </xf>
    <xf numFmtId="165" fontId="30" fillId="0" borderId="69" xfId="8" applyNumberFormat="1" applyFont="1" applyFill="1" applyBorder="1" applyAlignment="1">
      <alignment horizontal="center" vertical="center"/>
    </xf>
    <xf numFmtId="165" fontId="0" fillId="0" borderId="0" xfId="2" applyNumberFormat="1" applyFont="1" applyAlignment="1">
      <alignment vertical="center"/>
    </xf>
    <xf numFmtId="0" fontId="33" fillId="0" borderId="77" xfId="3" applyFont="1" applyBorder="1" applyAlignment="1">
      <alignment horizontal="left" vertical="center" wrapText="1" indent="2"/>
    </xf>
    <xf numFmtId="0" fontId="33" fillId="0" borderId="72" xfId="3" applyFont="1" applyBorder="1" applyAlignment="1">
      <alignment horizontal="left" vertical="center" wrapText="1" indent="2"/>
    </xf>
    <xf numFmtId="165" fontId="30" fillId="0" borderId="69" xfId="8" applyNumberFormat="1" applyFont="1" applyBorder="1" applyAlignment="1">
      <alignment horizontal="center" vertical="center"/>
    </xf>
    <xf numFmtId="0" fontId="33" fillId="0" borderId="0" xfId="3" applyFont="1" applyAlignment="1">
      <alignment horizontal="left" vertical="center" wrapText="1" indent="2"/>
    </xf>
    <xf numFmtId="167" fontId="33" fillId="0" borderId="76" xfId="3" applyNumberFormat="1" applyFont="1" applyBorder="1" applyAlignment="1">
      <alignment horizontal="center" vertical="center"/>
    </xf>
    <xf numFmtId="165" fontId="33" fillId="0" borderId="76" xfId="8" applyNumberFormat="1" applyFont="1" applyBorder="1" applyAlignment="1">
      <alignment horizontal="center" vertical="center"/>
    </xf>
    <xf numFmtId="165" fontId="33" fillId="0" borderId="77" xfId="8" applyNumberFormat="1" applyFont="1" applyBorder="1" applyAlignment="1">
      <alignment horizontal="center" vertical="center"/>
    </xf>
    <xf numFmtId="165" fontId="33" fillId="0" borderId="78" xfId="8" applyNumberFormat="1" applyFont="1" applyBorder="1" applyAlignment="1">
      <alignment horizontal="center" vertical="center"/>
    </xf>
    <xf numFmtId="167" fontId="30" fillId="0" borderId="72" xfId="3" applyNumberFormat="1" applyFont="1" applyBorder="1" applyAlignment="1">
      <alignment horizontal="center" vertical="center"/>
    </xf>
    <xf numFmtId="167" fontId="33" fillId="0" borderId="79" xfId="3" applyNumberFormat="1" applyFont="1" applyBorder="1" applyAlignment="1">
      <alignment horizontal="center" vertical="center"/>
    </xf>
    <xf numFmtId="167" fontId="33" fillId="0" borderId="80" xfId="3" applyNumberFormat="1" applyFont="1" applyBorder="1" applyAlignment="1">
      <alignment horizontal="center" vertical="center"/>
    </xf>
    <xf numFmtId="10" fontId="0" fillId="0" borderId="0" xfId="2" applyNumberFormat="1" applyFont="1"/>
    <xf numFmtId="165" fontId="33" fillId="0" borderId="0" xfId="2" applyNumberFormat="1" applyFont="1" applyFill="1" applyBorder="1" applyAlignment="1">
      <alignment horizontal="center" vertical="center"/>
    </xf>
    <xf numFmtId="165" fontId="33" fillId="0" borderId="0" xfId="8" applyNumberFormat="1" applyFont="1" applyFill="1" applyBorder="1" applyAlignment="1">
      <alignment horizontal="center" vertical="center"/>
    </xf>
    <xf numFmtId="172" fontId="0" fillId="0" borderId="0" xfId="0" applyNumberFormat="1"/>
    <xf numFmtId="165" fontId="1" fillId="0" borderId="0" xfId="2" applyNumberFormat="1"/>
    <xf numFmtId="165" fontId="0" fillId="0" borderId="0" xfId="8" applyNumberFormat="1" applyFont="1"/>
    <xf numFmtId="10" fontId="0" fillId="0" borderId="0" xfId="8" applyNumberFormat="1" applyFont="1"/>
    <xf numFmtId="0" fontId="1" fillId="0" borderId="0" xfId="20"/>
    <xf numFmtId="0" fontId="49" fillId="12" borderId="0" xfId="20" applyFont="1" applyFill="1"/>
    <xf numFmtId="166" fontId="19" fillId="0" borderId="0" xfId="18" applyNumberFormat="1"/>
    <xf numFmtId="0" fontId="19" fillId="0" borderId="0" xfId="18" applyAlignment="1">
      <alignment horizontal="left"/>
    </xf>
    <xf numFmtId="0" fontId="4" fillId="0" borderId="0" xfId="0" applyFont="1" applyAlignment="1">
      <alignment vertical="center"/>
    </xf>
    <xf numFmtId="0" fontId="4" fillId="0" borderId="0" xfId="23" applyFont="1"/>
    <xf numFmtId="0" fontId="10" fillId="0" borderId="0" xfId="23" applyFont="1" applyAlignment="1">
      <alignment vertical="center" wrapText="1" readingOrder="1"/>
    </xf>
    <xf numFmtId="0" fontId="13" fillId="0" borderId="0" xfId="23" applyFont="1" applyAlignment="1">
      <alignment horizontal="center" vertical="top" wrapText="1" readingOrder="1"/>
    </xf>
    <xf numFmtId="0" fontId="13" fillId="0" borderId="0" xfId="23" applyFont="1" applyAlignment="1">
      <alignment vertical="top" wrapText="1" readingOrder="1"/>
    </xf>
    <xf numFmtId="0" fontId="14" fillId="3" borderId="82" xfId="23" applyFont="1" applyFill="1" applyBorder="1" applyAlignment="1">
      <alignment horizontal="center" vertical="center"/>
    </xf>
    <xf numFmtId="167" fontId="11" fillId="13" borderId="0" xfId="23" applyNumberFormat="1" applyFont="1" applyFill="1"/>
    <xf numFmtId="166" fontId="11" fillId="13" borderId="0" xfId="23" applyNumberFormat="1" applyFont="1" applyFill="1" applyAlignment="1">
      <alignment horizontal="right"/>
    </xf>
    <xf numFmtId="0" fontId="11" fillId="0" borderId="0" xfId="23" applyFont="1" applyAlignment="1">
      <alignment horizontal="left" indent="1"/>
    </xf>
    <xf numFmtId="166" fontId="11" fillId="0" borderId="0" xfId="23" applyNumberFormat="1" applyFont="1" applyAlignment="1">
      <alignment horizontal="right"/>
    </xf>
    <xf numFmtId="0" fontId="50" fillId="0" borderId="0" xfId="18" applyFont="1" applyAlignment="1">
      <alignment horizontal="left" indent="2"/>
    </xf>
    <xf numFmtId="166" fontId="50" fillId="0" borderId="0" xfId="18" applyNumberFormat="1" applyFont="1"/>
    <xf numFmtId="0" fontId="11" fillId="0" borderId="83" xfId="18" applyFont="1" applyBorder="1" applyAlignment="1">
      <alignment horizontal="left"/>
    </xf>
    <xf numFmtId="166" fontId="11" fillId="0" borderId="83" xfId="18" applyNumberFormat="1" applyFont="1" applyBorder="1"/>
    <xf numFmtId="166" fontId="11" fillId="0" borderId="84" xfId="23" applyNumberFormat="1" applyFont="1" applyBorder="1" applyAlignment="1">
      <alignment horizontal="left"/>
    </xf>
    <xf numFmtId="166" fontId="11" fillId="0" borderId="84" xfId="23" applyNumberFormat="1" applyFont="1" applyBorder="1" applyAlignment="1">
      <alignment horizontal="right"/>
    </xf>
    <xf numFmtId="166" fontId="11" fillId="0" borderId="0" xfId="23" applyNumberFormat="1" applyFont="1" applyAlignment="1">
      <alignment horizontal="left"/>
    </xf>
    <xf numFmtId="0" fontId="11" fillId="0" borderId="0" xfId="24" applyFont="1" applyAlignment="1">
      <alignment vertical="center"/>
    </xf>
    <xf numFmtId="0" fontId="4" fillId="0" borderId="0" xfId="15" applyFont="1"/>
    <xf numFmtId="0" fontId="14" fillId="3" borderId="87" xfId="15" applyFont="1" applyFill="1" applyBorder="1" applyAlignment="1">
      <alignment horizontal="center" vertical="center"/>
    </xf>
    <xf numFmtId="0" fontId="14" fillId="3" borderId="88" xfId="15" applyFont="1" applyFill="1" applyBorder="1" applyAlignment="1">
      <alignment horizontal="center" vertical="center" wrapText="1"/>
    </xf>
    <xf numFmtId="0" fontId="14" fillId="3" borderId="89" xfId="15" applyFont="1" applyFill="1" applyBorder="1" applyAlignment="1">
      <alignment horizontal="center" vertical="center"/>
    </xf>
    <xf numFmtId="0" fontId="14" fillId="3" borderId="90" xfId="15" applyFont="1" applyFill="1" applyBorder="1" applyAlignment="1">
      <alignment horizontal="center" vertical="center" wrapText="1"/>
    </xf>
    <xf numFmtId="167" fontId="11" fillId="14" borderId="91" xfId="23" applyNumberFormat="1" applyFont="1" applyFill="1" applyBorder="1"/>
    <xf numFmtId="166" fontId="11" fillId="14" borderId="91" xfId="23" applyNumberFormat="1" applyFont="1" applyFill="1" applyBorder="1" applyAlignment="1">
      <alignment horizontal="right"/>
    </xf>
    <xf numFmtId="166" fontId="11" fillId="14" borderId="91" xfId="25" applyNumberFormat="1" applyFont="1" applyFill="1" applyBorder="1" applyAlignment="1">
      <alignment horizontal="right"/>
    </xf>
    <xf numFmtId="165" fontId="11" fillId="14" borderId="91" xfId="11" applyNumberFormat="1" applyFont="1" applyFill="1" applyBorder="1" applyAlignment="1">
      <alignment horizontal="right"/>
    </xf>
    <xf numFmtId="0" fontId="11" fillId="0" borderId="0" xfId="18" applyFont="1" applyAlignment="1">
      <alignment horizontal="left" indent="1"/>
    </xf>
    <xf numFmtId="166" fontId="11" fillId="0" borderId="0" xfId="18" applyNumberFormat="1" applyFont="1"/>
    <xf numFmtId="166" fontId="50" fillId="0" borderId="0" xfId="18" applyNumberFormat="1" applyFont="1" applyAlignment="1">
      <alignment horizontal="right"/>
    </xf>
    <xf numFmtId="165" fontId="50" fillId="0" borderId="0" xfId="11" applyNumberFormat="1" applyFont="1" applyAlignment="1">
      <alignment horizontal="right"/>
    </xf>
    <xf numFmtId="166" fontId="45" fillId="0" borderId="0" xfId="18" applyNumberFormat="1" applyFont="1" applyAlignment="1">
      <alignment horizontal="right"/>
    </xf>
    <xf numFmtId="165" fontId="45" fillId="0" borderId="0" xfId="11" applyNumberFormat="1" applyFont="1" applyAlignment="1">
      <alignment horizontal="right"/>
    </xf>
    <xf numFmtId="0" fontId="11" fillId="0" borderId="84" xfId="23" applyFont="1" applyBorder="1" applyAlignment="1">
      <alignment horizontal="left"/>
    </xf>
    <xf numFmtId="166" fontId="11" fillId="0" borderId="84" xfId="25" applyNumberFormat="1" applyFont="1" applyBorder="1" applyAlignment="1">
      <alignment horizontal="right"/>
    </xf>
    <xf numFmtId="165" fontId="11" fillId="0" borderId="84" xfId="11" applyNumberFormat="1" applyFont="1" applyBorder="1" applyAlignment="1">
      <alignment horizontal="right"/>
    </xf>
    <xf numFmtId="0" fontId="4" fillId="0" borderId="0" xfId="25" applyFont="1"/>
    <xf numFmtId="0" fontId="14" fillId="3" borderId="82" xfId="25" applyFont="1" applyFill="1" applyBorder="1" applyAlignment="1">
      <alignment horizontal="center" vertical="center"/>
    </xf>
    <xf numFmtId="0" fontId="14" fillId="3" borderId="7" xfId="25" applyFont="1" applyFill="1" applyBorder="1" applyAlignment="1">
      <alignment horizontal="center" vertical="center"/>
    </xf>
    <xf numFmtId="167" fontId="11" fillId="13" borderId="91" xfId="23" applyNumberFormat="1" applyFont="1" applyFill="1" applyBorder="1"/>
    <xf numFmtId="166" fontId="11" fillId="13" borderId="91" xfId="23" applyNumberFormat="1" applyFont="1" applyFill="1" applyBorder="1" applyAlignment="1">
      <alignment horizontal="right"/>
    </xf>
    <xf numFmtId="0" fontId="11" fillId="0" borderId="0" xfId="18" applyFont="1" applyAlignment="1">
      <alignment horizontal="left" indent="3"/>
    </xf>
    <xf numFmtId="0" fontId="50" fillId="0" borderId="0" xfId="18" applyFont="1" applyAlignment="1">
      <alignment horizontal="left" indent="4"/>
    </xf>
    <xf numFmtId="166" fontId="45" fillId="0" borderId="0" xfId="18" applyNumberFormat="1" applyFont="1"/>
    <xf numFmtId="0" fontId="11" fillId="0" borderId="84" xfId="25" applyFont="1" applyBorder="1" applyAlignment="1">
      <alignment horizontal="left"/>
    </xf>
    <xf numFmtId="0" fontId="11" fillId="0" borderId="0" xfId="25" applyFont="1" applyAlignment="1">
      <alignment horizontal="left"/>
    </xf>
    <xf numFmtId="166" fontId="11" fillId="0" borderId="0" xfId="25" applyNumberFormat="1" applyFont="1" applyAlignment="1">
      <alignment horizontal="right"/>
    </xf>
    <xf numFmtId="166" fontId="11" fillId="13" borderId="91" xfId="25" applyNumberFormat="1" applyFont="1" applyFill="1" applyBorder="1" applyAlignment="1">
      <alignment horizontal="right"/>
    </xf>
    <xf numFmtId="167" fontId="11" fillId="9" borderId="91" xfId="23" applyNumberFormat="1" applyFont="1" applyFill="1" applyBorder="1"/>
    <xf numFmtId="166" fontId="11" fillId="9" borderId="91" xfId="23" applyNumberFormat="1" applyFont="1" applyFill="1" applyBorder="1" applyAlignment="1">
      <alignment horizontal="right"/>
    </xf>
    <xf numFmtId="166" fontId="11" fillId="9" borderId="91" xfId="25" applyNumberFormat="1" applyFont="1" applyFill="1" applyBorder="1" applyAlignment="1">
      <alignment horizontal="right"/>
    </xf>
    <xf numFmtId="0" fontId="12" fillId="3" borderId="3" xfId="7" applyFont="1" applyFill="1" applyBorder="1" applyAlignment="1">
      <alignment horizontal="center" vertical="center" wrapText="1"/>
    </xf>
    <xf numFmtId="0" fontId="12" fillId="3" borderId="4" xfId="7" applyFont="1" applyFill="1" applyBorder="1" applyAlignment="1">
      <alignment horizontal="center" vertical="center" wrapText="1"/>
    </xf>
    <xf numFmtId="0" fontId="12" fillId="3" borderId="6" xfId="7" applyFont="1" applyFill="1" applyBorder="1" applyAlignment="1">
      <alignment horizontal="center" vertical="center" wrapText="1"/>
    </xf>
    <xf numFmtId="0" fontId="12" fillId="3" borderId="5" xfId="7" applyFont="1" applyFill="1" applyBorder="1" applyAlignment="1">
      <alignment horizontal="center" vertical="center" wrapText="1"/>
    </xf>
    <xf numFmtId="0" fontId="12" fillId="3" borderId="7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 vertical="center" wrapText="1"/>
    </xf>
    <xf numFmtId="0" fontId="3" fillId="0" borderId="0" xfId="3" applyFont="1" applyAlignment="1">
      <alignment horizontal="center" vertical="center" wrapText="1" readingOrder="1"/>
    </xf>
    <xf numFmtId="0" fontId="5" fillId="0" borderId="0" xfId="3" applyFont="1" applyAlignment="1">
      <alignment horizontal="center" vertical="top" wrapText="1" readingOrder="1"/>
    </xf>
    <xf numFmtId="0" fontId="3" fillId="0" borderId="0" xfId="5" applyFont="1" applyAlignment="1">
      <alignment horizontal="center" vertical="center"/>
    </xf>
    <xf numFmtId="0" fontId="9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23" fillId="5" borderId="12" xfId="4" applyFont="1" applyFill="1" applyBorder="1" applyAlignment="1">
      <alignment horizontal="center" vertical="center"/>
    </xf>
    <xf numFmtId="0" fontId="23" fillId="5" borderId="19" xfId="4" applyFont="1" applyFill="1" applyBorder="1" applyAlignment="1">
      <alignment horizontal="center" vertical="center"/>
    </xf>
    <xf numFmtId="0" fontId="23" fillId="5" borderId="23" xfId="4" applyFont="1" applyFill="1" applyBorder="1" applyAlignment="1">
      <alignment horizontal="center" vertical="center"/>
    </xf>
    <xf numFmtId="0" fontId="23" fillId="6" borderId="13" xfId="4" applyFont="1" applyFill="1" applyBorder="1" applyAlignment="1">
      <alignment horizontal="center" vertical="center"/>
    </xf>
    <xf numFmtId="0" fontId="23" fillId="5" borderId="14" xfId="4" applyFont="1" applyFill="1" applyBorder="1" applyAlignment="1">
      <alignment horizontal="center" vertical="center" wrapText="1"/>
    </xf>
    <xf numFmtId="0" fontId="23" fillId="5" borderId="15" xfId="4" applyFont="1" applyFill="1" applyBorder="1" applyAlignment="1">
      <alignment horizontal="center" vertical="center" wrapText="1"/>
    </xf>
    <xf numFmtId="0" fontId="23" fillId="5" borderId="18" xfId="4" applyFont="1" applyFill="1" applyBorder="1" applyAlignment="1">
      <alignment horizontal="center" vertical="center" wrapText="1"/>
    </xf>
    <xf numFmtId="0" fontId="23" fillId="5" borderId="10" xfId="4" applyFont="1" applyFill="1" applyBorder="1" applyAlignment="1">
      <alignment horizontal="center" vertical="center" wrapText="1"/>
    </xf>
    <xf numFmtId="0" fontId="23" fillId="5" borderId="21" xfId="4" applyFont="1" applyFill="1" applyBorder="1" applyAlignment="1">
      <alignment horizontal="center" vertical="center" wrapText="1"/>
    </xf>
    <xf numFmtId="0" fontId="23" fillId="5" borderId="12" xfId="4" applyFont="1" applyFill="1" applyBorder="1" applyAlignment="1">
      <alignment horizontal="center" vertical="center" wrapText="1"/>
    </xf>
    <xf numFmtId="0" fontId="23" fillId="5" borderId="16" xfId="4" applyFont="1" applyFill="1" applyBorder="1" applyAlignment="1">
      <alignment horizontal="center" vertical="center" wrapText="1"/>
    </xf>
    <xf numFmtId="0" fontId="23" fillId="5" borderId="20" xfId="4" applyFont="1" applyFill="1" applyBorder="1" applyAlignment="1">
      <alignment horizontal="center" vertical="center" wrapText="1"/>
    </xf>
    <xf numFmtId="0" fontId="23" fillId="5" borderId="13" xfId="4" applyFont="1" applyFill="1" applyBorder="1" applyAlignment="1">
      <alignment horizontal="center" vertical="center" wrapText="1"/>
    </xf>
    <xf numFmtId="0" fontId="23" fillId="5" borderId="17" xfId="4" applyFont="1" applyFill="1" applyBorder="1" applyAlignment="1">
      <alignment horizontal="center" vertical="center" wrapText="1"/>
    </xf>
    <xf numFmtId="0" fontId="31" fillId="5" borderId="33" xfId="3" applyFont="1" applyFill="1" applyBorder="1" applyAlignment="1">
      <alignment horizontal="center" vertical="center"/>
    </xf>
    <xf numFmtId="0" fontId="31" fillId="5" borderId="3" xfId="3" applyFont="1" applyFill="1" applyBorder="1" applyAlignment="1">
      <alignment horizontal="center" vertical="center"/>
    </xf>
    <xf numFmtId="0" fontId="31" fillId="5" borderId="42" xfId="3" applyFont="1" applyFill="1" applyBorder="1" applyAlignment="1">
      <alignment horizontal="center" vertical="center"/>
    </xf>
    <xf numFmtId="0" fontId="31" fillId="3" borderId="35" xfId="3" applyFont="1" applyFill="1" applyBorder="1" applyAlignment="1">
      <alignment horizontal="center" vertical="center"/>
    </xf>
    <xf numFmtId="0" fontId="31" fillId="3" borderId="36" xfId="3" applyFont="1" applyFill="1" applyBorder="1" applyAlignment="1">
      <alignment horizontal="center" vertical="center"/>
    </xf>
    <xf numFmtId="0" fontId="31" fillId="3" borderId="37" xfId="3" applyFont="1" applyFill="1" applyBorder="1" applyAlignment="1">
      <alignment horizontal="center" vertical="center"/>
    </xf>
    <xf numFmtId="0" fontId="31" fillId="5" borderId="4" xfId="3" applyFont="1" applyFill="1" applyBorder="1" applyAlignment="1">
      <alignment horizontal="center" vertical="center" wrapText="1"/>
    </xf>
    <xf numFmtId="0" fontId="31" fillId="5" borderId="3" xfId="3" applyFont="1" applyFill="1" applyBorder="1" applyAlignment="1">
      <alignment horizontal="center" vertical="center" wrapText="1"/>
    </xf>
    <xf numFmtId="0" fontId="31" fillId="5" borderId="6" xfId="3" applyFont="1" applyFill="1" applyBorder="1" applyAlignment="1">
      <alignment horizontal="center" vertical="center" wrapText="1"/>
    </xf>
    <xf numFmtId="0" fontId="31" fillId="5" borderId="42" xfId="3" applyFont="1" applyFill="1" applyBorder="1" applyAlignment="1">
      <alignment horizontal="center" vertical="center" wrapText="1"/>
    </xf>
    <xf numFmtId="0" fontId="31" fillId="5" borderId="5" xfId="3" applyFont="1" applyFill="1" applyBorder="1" applyAlignment="1">
      <alignment horizontal="center" vertical="center" wrapText="1"/>
    </xf>
    <xf numFmtId="0" fontId="31" fillId="5" borderId="7" xfId="3" applyFont="1" applyFill="1" applyBorder="1" applyAlignment="1">
      <alignment horizontal="center" vertical="center" wrapText="1"/>
    </xf>
    <xf numFmtId="0" fontId="30" fillId="0" borderId="0" xfId="3" applyFont="1" applyAlignment="1">
      <alignment horizontal="center"/>
    </xf>
    <xf numFmtId="0" fontId="6" fillId="0" borderId="0" xfId="3" applyFont="1" applyAlignment="1">
      <alignment horizontal="center"/>
    </xf>
    <xf numFmtId="0" fontId="31" fillId="5" borderId="9" xfId="3" applyFont="1" applyFill="1" applyBorder="1" applyAlignment="1">
      <alignment horizontal="center" vertical="center" wrapText="1"/>
    </xf>
    <xf numFmtId="0" fontId="23" fillId="3" borderId="38" xfId="3" applyFont="1" applyFill="1" applyBorder="1" applyAlignment="1">
      <alignment horizontal="center" vertical="center"/>
    </xf>
    <xf numFmtId="0" fontId="23" fillId="3" borderId="39" xfId="3" applyFont="1" applyFill="1" applyBorder="1" applyAlignment="1">
      <alignment horizontal="center" vertical="center"/>
    </xf>
    <xf numFmtId="0" fontId="23" fillId="3" borderId="40" xfId="3" applyFont="1" applyFill="1" applyBorder="1" applyAlignment="1">
      <alignment horizontal="center" vertical="center"/>
    </xf>
    <xf numFmtId="0" fontId="31" fillId="5" borderId="41" xfId="3" applyFont="1" applyFill="1" applyBorder="1" applyAlignment="1">
      <alignment horizontal="center" vertical="center" wrapText="1"/>
    </xf>
    <xf numFmtId="0" fontId="4" fillId="0" borderId="0" xfId="15" applyFont="1" applyAlignment="1">
      <alignment horizontal="center" vertical="center"/>
    </xf>
    <xf numFmtId="0" fontId="10" fillId="0" borderId="0" xfId="16" applyFont="1" applyAlignment="1">
      <alignment horizontal="center" vertical="center" wrapText="1" readingOrder="1"/>
    </xf>
    <xf numFmtId="0" fontId="13" fillId="0" borderId="0" xfId="16" applyFont="1" applyAlignment="1">
      <alignment horizontal="center" vertical="top" wrapText="1" readingOrder="1"/>
    </xf>
    <xf numFmtId="0" fontId="35" fillId="0" borderId="0" xfId="15" applyFont="1" applyAlignment="1">
      <alignment horizontal="center" vertical="center"/>
    </xf>
    <xf numFmtId="0" fontId="11" fillId="0" borderId="0" xfId="15" applyFont="1" applyAlignment="1">
      <alignment horizontal="center" vertical="center"/>
    </xf>
    <xf numFmtId="0" fontId="10" fillId="0" borderId="0" xfId="3" applyFont="1" applyAlignment="1">
      <alignment horizontal="center" vertical="center" wrapText="1" readingOrder="1"/>
    </xf>
    <xf numFmtId="0" fontId="13" fillId="0" borderId="0" xfId="3" applyFont="1" applyAlignment="1">
      <alignment horizontal="center" vertical="top" wrapText="1" readingOrder="1"/>
    </xf>
    <xf numFmtId="0" fontId="38" fillId="0" borderId="0" xfId="4" applyFont="1" applyAlignment="1">
      <alignment horizontal="center" vertical="center"/>
    </xf>
    <xf numFmtId="0" fontId="39" fillId="0" borderId="0" xfId="4" applyFont="1" applyAlignment="1">
      <alignment horizontal="center" vertical="center"/>
    </xf>
    <xf numFmtId="0" fontId="31" fillId="5" borderId="57" xfId="3" applyFont="1" applyFill="1" applyBorder="1" applyAlignment="1">
      <alignment horizontal="center" vertical="center" wrapText="1"/>
    </xf>
    <xf numFmtId="0" fontId="31" fillId="5" borderId="60" xfId="3" applyFont="1" applyFill="1" applyBorder="1" applyAlignment="1">
      <alignment horizontal="center" vertical="center" wrapText="1"/>
    </xf>
    <xf numFmtId="0" fontId="31" fillId="5" borderId="63" xfId="3" applyFont="1" applyFill="1" applyBorder="1" applyAlignment="1">
      <alignment horizontal="center" vertical="center" wrapText="1"/>
    </xf>
    <xf numFmtId="0" fontId="31" fillId="5" borderId="58" xfId="3" applyFont="1" applyFill="1" applyBorder="1" applyAlignment="1">
      <alignment horizontal="center" vertical="center"/>
    </xf>
    <xf numFmtId="0" fontId="31" fillId="5" borderId="61" xfId="3" applyFont="1" applyFill="1" applyBorder="1" applyAlignment="1">
      <alignment horizontal="center" vertical="center"/>
    </xf>
    <xf numFmtId="0" fontId="31" fillId="5" borderId="64" xfId="3" applyFont="1" applyFill="1" applyBorder="1" applyAlignment="1">
      <alignment horizontal="center" vertical="center"/>
    </xf>
    <xf numFmtId="0" fontId="31" fillId="5" borderId="59" xfId="3" applyFont="1" applyFill="1" applyBorder="1" applyAlignment="1">
      <alignment horizontal="center" vertical="center"/>
    </xf>
    <xf numFmtId="0" fontId="31" fillId="5" borderId="62" xfId="3" applyFont="1" applyFill="1" applyBorder="1" applyAlignment="1">
      <alignment horizontal="center" vertical="center"/>
    </xf>
    <xf numFmtId="0" fontId="31" fillId="5" borderId="65" xfId="3" applyFont="1" applyFill="1" applyBorder="1" applyAlignment="1">
      <alignment horizontal="center" vertical="center"/>
    </xf>
    <xf numFmtId="0" fontId="25" fillId="0" borderId="0" xfId="3" applyFont="1" applyAlignment="1">
      <alignment horizontal="center" vertical="center" wrapText="1" readingOrder="1"/>
    </xf>
    <xf numFmtId="0" fontId="27" fillId="0" borderId="0" xfId="3" applyFont="1" applyAlignment="1">
      <alignment horizontal="center" vertical="top" wrapText="1" readingOrder="1"/>
    </xf>
    <xf numFmtId="0" fontId="24" fillId="0" borderId="0" xfId="3" applyFont="1" applyAlignment="1">
      <alignment horizontal="center"/>
    </xf>
    <xf numFmtId="0" fontId="26" fillId="0" borderId="0" xfId="3" applyFont="1" applyAlignment="1">
      <alignment horizontal="center"/>
    </xf>
    <xf numFmtId="0" fontId="31" fillId="5" borderId="54" xfId="3" applyFont="1" applyFill="1" applyBorder="1" applyAlignment="1">
      <alignment horizontal="center" vertical="center"/>
    </xf>
    <xf numFmtId="0" fontId="31" fillId="5" borderId="5" xfId="3" applyFont="1" applyFill="1" applyBorder="1" applyAlignment="1">
      <alignment horizontal="center" vertical="center"/>
    </xf>
    <xf numFmtId="0" fontId="31" fillId="5" borderId="7" xfId="3" applyFont="1" applyFill="1" applyBorder="1" applyAlignment="1">
      <alignment horizontal="center" vertical="center"/>
    </xf>
    <xf numFmtId="0" fontId="31" fillId="3" borderId="6" xfId="3" applyFont="1" applyFill="1" applyBorder="1" applyAlignment="1">
      <alignment horizontal="center" vertical="center"/>
    </xf>
    <xf numFmtId="0" fontId="31" fillId="3" borderId="55" xfId="3" applyFont="1" applyFill="1" applyBorder="1" applyAlignment="1">
      <alignment horizontal="center" vertical="center"/>
    </xf>
    <xf numFmtId="0" fontId="31" fillId="3" borderId="42" xfId="3" applyFont="1" applyFill="1" applyBorder="1" applyAlignment="1">
      <alignment horizontal="center" vertical="center"/>
    </xf>
    <xf numFmtId="0" fontId="31" fillId="5" borderId="56" xfId="3" applyFont="1" applyFill="1" applyBorder="1" applyAlignment="1">
      <alignment horizontal="center" vertical="center" wrapText="1"/>
    </xf>
    <xf numFmtId="0" fontId="31" fillId="5" borderId="33" xfId="3" applyFont="1" applyFill="1" applyBorder="1" applyAlignment="1">
      <alignment horizontal="center" vertical="center" wrapText="1"/>
    </xf>
    <xf numFmtId="0" fontId="38" fillId="0" borderId="0" xfId="20" applyFont="1" applyAlignment="1">
      <alignment horizontal="center" vertical="center"/>
    </xf>
    <xf numFmtId="0" fontId="11" fillId="0" borderId="0" xfId="21" applyFont="1" applyAlignment="1">
      <alignment horizontal="center" vertical="center"/>
    </xf>
    <xf numFmtId="0" fontId="39" fillId="0" borderId="0" xfId="20" applyFont="1" applyAlignment="1">
      <alignment horizontal="center" vertical="center"/>
    </xf>
    <xf numFmtId="0" fontId="42" fillId="0" borderId="0" xfId="3" applyFont="1" applyAlignment="1">
      <alignment horizontal="center" vertical="center" wrapText="1" readingOrder="1"/>
    </xf>
    <xf numFmtId="0" fontId="43" fillId="0" borderId="0" xfId="3" applyFont="1" applyAlignment="1">
      <alignment horizontal="center" vertical="top" wrapText="1" readingOrder="1"/>
    </xf>
    <xf numFmtId="0" fontId="42" fillId="0" borderId="0" xfId="3" applyFont="1" applyAlignment="1">
      <alignment horizontal="center"/>
    </xf>
    <xf numFmtId="0" fontId="33" fillId="0" borderId="0" xfId="3" applyFont="1" applyAlignment="1">
      <alignment horizontal="center"/>
    </xf>
    <xf numFmtId="0" fontId="31" fillId="5" borderId="8" xfId="3" applyFont="1" applyFill="1" applyBorder="1" applyAlignment="1">
      <alignment horizontal="center" vertical="center" wrapText="1"/>
    </xf>
    <xf numFmtId="0" fontId="31" fillId="3" borderId="55" xfId="4" applyFont="1" applyFill="1" applyBorder="1" applyAlignment="1">
      <alignment horizontal="center"/>
    </xf>
    <xf numFmtId="0" fontId="10" fillId="0" borderId="0" xfId="23" applyFont="1" applyAlignment="1">
      <alignment horizontal="center" vertical="center" wrapText="1" readingOrder="1"/>
    </xf>
    <xf numFmtId="0" fontId="13" fillId="0" borderId="0" xfId="23" applyFont="1" applyAlignment="1">
      <alignment horizontal="center" vertical="top" wrapText="1" readingOrder="1"/>
    </xf>
    <xf numFmtId="0" fontId="46" fillId="0" borderId="0" xfId="23" applyFont="1" applyAlignment="1">
      <alignment horizontal="center" vertical="center"/>
    </xf>
    <xf numFmtId="0" fontId="21" fillId="0" borderId="0" xfId="23" applyFont="1" applyAlignment="1">
      <alignment horizontal="center" vertical="center"/>
    </xf>
    <xf numFmtId="0" fontId="14" fillId="3" borderId="9" xfId="23" applyFont="1" applyFill="1" applyBorder="1" applyAlignment="1">
      <alignment horizontal="center" vertical="center"/>
    </xf>
    <xf numFmtId="0" fontId="14" fillId="3" borderId="81" xfId="23" applyFont="1" applyFill="1" applyBorder="1" applyAlignment="1">
      <alignment horizontal="center" vertical="center"/>
    </xf>
    <xf numFmtId="0" fontId="14" fillId="5" borderId="9" xfId="3" applyFont="1" applyFill="1" applyBorder="1" applyAlignment="1">
      <alignment horizontal="center" vertical="center" wrapText="1"/>
    </xf>
    <xf numFmtId="0" fontId="14" fillId="5" borderId="5" xfId="3" applyFont="1" applyFill="1" applyBorder="1" applyAlignment="1">
      <alignment horizontal="center" vertical="center" wrapText="1"/>
    </xf>
    <xf numFmtId="0" fontId="14" fillId="5" borderId="7" xfId="3" applyFont="1" applyFill="1" applyBorder="1" applyAlignment="1">
      <alignment horizontal="center" vertical="center" wrapText="1"/>
    </xf>
    <xf numFmtId="0" fontId="46" fillId="0" borderId="0" xfId="15" applyFont="1" applyAlignment="1">
      <alignment horizontal="center" vertical="center"/>
    </xf>
    <xf numFmtId="0" fontId="14" fillId="3" borderId="9" xfId="15" applyFont="1" applyFill="1" applyBorder="1" applyAlignment="1">
      <alignment horizontal="center" vertical="center"/>
    </xf>
    <xf numFmtId="0" fontId="14" fillId="3" borderId="81" xfId="15" applyFont="1" applyFill="1" applyBorder="1" applyAlignment="1">
      <alignment horizontal="center" vertical="center"/>
    </xf>
    <xf numFmtId="0" fontId="14" fillId="3" borderId="9" xfId="15" applyFont="1" applyFill="1" applyBorder="1" applyAlignment="1">
      <alignment horizontal="center" vertical="center" wrapText="1"/>
    </xf>
    <xf numFmtId="0" fontId="14" fillId="3" borderId="5" xfId="15" applyFont="1" applyFill="1" applyBorder="1" applyAlignment="1">
      <alignment horizontal="center" vertical="center"/>
    </xf>
    <xf numFmtId="0" fontId="14" fillId="3" borderId="8" xfId="15" applyFont="1" applyFill="1" applyBorder="1" applyAlignment="1">
      <alignment horizontal="center" vertical="center" wrapText="1"/>
    </xf>
    <xf numFmtId="0" fontId="14" fillId="3" borderId="41" xfId="15" applyFont="1" applyFill="1" applyBorder="1" applyAlignment="1">
      <alignment horizontal="center" vertical="center" wrapText="1"/>
    </xf>
    <xf numFmtId="0" fontId="14" fillId="3" borderId="85" xfId="15" applyFont="1" applyFill="1" applyBorder="1" applyAlignment="1">
      <alignment horizontal="center" vertical="center" wrapText="1"/>
    </xf>
    <xf numFmtId="0" fontId="14" fillId="3" borderId="86" xfId="15" applyFont="1" applyFill="1" applyBorder="1" applyAlignment="1">
      <alignment horizontal="center" vertical="center" wrapText="1"/>
    </xf>
    <xf numFmtId="0" fontId="14" fillId="3" borderId="4" xfId="15" applyFont="1" applyFill="1" applyBorder="1" applyAlignment="1">
      <alignment horizontal="center" vertical="center" wrapText="1"/>
    </xf>
    <xf numFmtId="0" fontId="14" fillId="3" borderId="0" xfId="15" applyFont="1" applyFill="1" applyAlignment="1">
      <alignment horizontal="center" vertical="center" wrapText="1"/>
    </xf>
    <xf numFmtId="0" fontId="14" fillId="3" borderId="29" xfId="15" applyFont="1" applyFill="1" applyBorder="1" applyAlignment="1">
      <alignment horizontal="center" vertical="center" wrapText="1"/>
    </xf>
    <xf numFmtId="0" fontId="14" fillId="3" borderId="9" xfId="25" applyFont="1" applyFill="1" applyBorder="1" applyAlignment="1">
      <alignment horizontal="center" vertical="center"/>
    </xf>
    <xf numFmtId="0" fontId="14" fillId="3" borderId="81" xfId="25" applyFont="1" applyFill="1" applyBorder="1" applyAlignment="1">
      <alignment horizontal="center" vertical="center"/>
    </xf>
    <xf numFmtId="0" fontId="14" fillId="3" borderId="9" xfId="25" applyFont="1" applyFill="1" applyBorder="1" applyAlignment="1">
      <alignment horizontal="center" vertical="center" wrapText="1"/>
    </xf>
    <xf numFmtId="0" fontId="14" fillId="3" borderId="81" xfId="25" applyFont="1" applyFill="1" applyBorder="1" applyAlignment="1">
      <alignment horizontal="center" vertical="center" wrapText="1"/>
    </xf>
    <xf numFmtId="0" fontId="14" fillId="3" borderId="5" xfId="25" applyFont="1" applyFill="1" applyBorder="1" applyAlignment="1">
      <alignment horizontal="center" vertical="center" wrapText="1"/>
    </xf>
    <xf numFmtId="0" fontId="14" fillId="3" borderId="7" xfId="25" applyFont="1" applyFill="1" applyBorder="1" applyAlignment="1">
      <alignment horizontal="center" vertical="center" wrapText="1"/>
    </xf>
    <xf numFmtId="0" fontId="14" fillId="3" borderId="5" xfId="25" applyFont="1" applyFill="1" applyBorder="1" applyAlignment="1">
      <alignment horizontal="center" vertical="center"/>
    </xf>
    <xf numFmtId="0" fontId="14" fillId="3" borderId="7" xfId="25" applyFont="1" applyFill="1" applyBorder="1" applyAlignment="1">
      <alignment horizontal="center" vertical="center"/>
    </xf>
    <xf numFmtId="0" fontId="46" fillId="0" borderId="0" xfId="25" applyFont="1" applyAlignment="1">
      <alignment horizontal="center" vertical="center"/>
    </xf>
    <xf numFmtId="0" fontId="21" fillId="0" borderId="55" xfId="23" applyFont="1" applyBorder="1" applyAlignment="1">
      <alignment horizontal="center" vertical="center"/>
    </xf>
    <xf numFmtId="0" fontId="41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46" fillId="0" borderId="0" xfId="4" applyFont="1" applyAlignment="1">
      <alignment horizontal="center" vertical="center" wrapText="1"/>
    </xf>
    <xf numFmtId="0" fontId="46" fillId="0" borderId="0" xfId="4" applyFont="1" applyAlignment="1">
      <alignment horizontal="center" vertical="center"/>
    </xf>
  </cellXfs>
  <cellStyles count="26">
    <cellStyle name="Millares" xfId="1" builtinId="3"/>
    <cellStyle name="Millares 2" xfId="17" xr:uid="{37DAE846-CF17-4BE5-A13A-E66A467450DD}"/>
    <cellStyle name="Millares 2 2 2 2 2" xfId="10" xr:uid="{E89D672F-FF19-4A55-A531-65979F0FF259}"/>
    <cellStyle name="Millares 3" xfId="9" xr:uid="{AB0FD0C9-58AF-4DDA-BE58-3702AB40F0F3}"/>
    <cellStyle name="Normal" xfId="0" builtinId="0"/>
    <cellStyle name="Normal 10 2 2 2" xfId="4" xr:uid="{F85BD407-BCE2-4E8C-9000-BB7FF9A21019}"/>
    <cellStyle name="Normal 10 2 2 2 2" xfId="20" xr:uid="{86DFA7E6-A891-49FA-A449-70FA5476A8A5}"/>
    <cellStyle name="Normal 10 3" xfId="12" xr:uid="{0C2EAF24-BA31-4AA3-8AFE-CB7A5A5FF2F9}"/>
    <cellStyle name="Normal 10 9" xfId="25" xr:uid="{5A2CDFFA-432A-41B2-B344-8AD6A8CC2FD5}"/>
    <cellStyle name="Normal 11" xfId="14" xr:uid="{3370EDFE-3F4F-40FD-943F-362B8161C29B}"/>
    <cellStyle name="Normal 2" xfId="18" xr:uid="{E2197E6B-0A92-4C4E-951C-ADDE4D6C3BE5}"/>
    <cellStyle name="Normal 2 2 10" xfId="23" xr:uid="{FDCA7309-0502-4FC0-B4C3-4DD285D5FF00}"/>
    <cellStyle name="Normal 2 2 11" xfId="16" xr:uid="{6CCA2DF2-4C8B-47B8-92C1-DAF539662C0B}"/>
    <cellStyle name="Normal 2 2 2 2 2 2" xfId="3" xr:uid="{BF1C6510-5BED-4730-9929-D28680F8611F}"/>
    <cellStyle name="Normal 2 2 2 2 2 3" xfId="6" xr:uid="{A6C58AB7-1FE4-4089-8521-414652CD259B}"/>
    <cellStyle name="Normal 2 2 6 2" xfId="24" xr:uid="{11B287F2-524D-490E-88DA-DFC5F3DC47A2}"/>
    <cellStyle name="Normal 2 2 9" xfId="21" xr:uid="{1F1730F3-4FAC-4D58-AE6A-A2BC98A0380C}"/>
    <cellStyle name="Normal 2 3" xfId="22" xr:uid="{CD3ABBC3-A077-4E30-AC8E-B89AB4643144}"/>
    <cellStyle name="Normal 3 2" xfId="5" xr:uid="{68ABC322-D90E-4B58-8CDB-C8B0C612623C}"/>
    <cellStyle name="Normal 3 2 2 4" xfId="15" xr:uid="{CFA70C10-5BAE-4B68-A43F-BF4AAF35F387}"/>
    <cellStyle name="Normal 5" xfId="7" xr:uid="{A212A16D-58CD-4DA4-B295-E3291DDB72E7}"/>
    <cellStyle name="Percent 2" xfId="19" xr:uid="{ECB5541E-4E45-4F45-B089-9036C0328E19}"/>
    <cellStyle name="Porcentaje" xfId="2" builtinId="5"/>
    <cellStyle name="Porcentaje 2 2 2 2 2" xfId="8" xr:uid="{1AE38BB2-9170-4726-A534-DA7DE3041928}"/>
    <cellStyle name="Porcentaje 2 4" xfId="11" xr:uid="{73D698BC-CD2D-4B16-8F24-B6DBA19F9367}"/>
    <cellStyle name="Porcentaje 3 2" xfId="13" xr:uid="{8D3E6106-388E-408A-9AF9-E696973EA068}"/>
  </cellStyles>
  <dxfs count="2">
    <dxf>
      <numFmt numFmtId="166" formatCode="#,##0.0,,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rgb="FF0070C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0.xml"/><Relationship Id="rId21" Type="http://schemas.openxmlformats.org/officeDocument/2006/relationships/externalLink" Target="externalLinks/externalLink4.xml"/><Relationship Id="rId42" Type="http://schemas.openxmlformats.org/officeDocument/2006/relationships/externalLink" Target="externalLinks/externalLink25.xml"/><Relationship Id="rId63" Type="http://schemas.openxmlformats.org/officeDocument/2006/relationships/externalLink" Target="externalLinks/externalLink46.xml"/><Relationship Id="rId84" Type="http://schemas.openxmlformats.org/officeDocument/2006/relationships/externalLink" Target="externalLinks/externalLink67.xml"/><Relationship Id="rId138" Type="http://schemas.openxmlformats.org/officeDocument/2006/relationships/externalLink" Target="externalLinks/externalLink121.xml"/><Relationship Id="rId159" Type="http://schemas.openxmlformats.org/officeDocument/2006/relationships/externalLink" Target="externalLinks/externalLink142.xml"/><Relationship Id="rId170" Type="http://schemas.openxmlformats.org/officeDocument/2006/relationships/externalLink" Target="externalLinks/externalLink153.xml"/><Relationship Id="rId191" Type="http://schemas.openxmlformats.org/officeDocument/2006/relationships/externalLink" Target="externalLinks/externalLink174.xml"/><Relationship Id="rId205" Type="http://schemas.openxmlformats.org/officeDocument/2006/relationships/customXml" Target="../customXml/item3.xml"/><Relationship Id="rId107" Type="http://schemas.openxmlformats.org/officeDocument/2006/relationships/externalLink" Target="externalLinks/externalLink90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15.xml"/><Relationship Id="rId53" Type="http://schemas.openxmlformats.org/officeDocument/2006/relationships/externalLink" Target="externalLinks/externalLink36.xml"/><Relationship Id="rId74" Type="http://schemas.openxmlformats.org/officeDocument/2006/relationships/externalLink" Target="externalLinks/externalLink57.xml"/><Relationship Id="rId128" Type="http://schemas.openxmlformats.org/officeDocument/2006/relationships/externalLink" Target="externalLinks/externalLink111.xml"/><Relationship Id="rId149" Type="http://schemas.openxmlformats.org/officeDocument/2006/relationships/externalLink" Target="externalLinks/externalLink132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78.xml"/><Relationship Id="rId160" Type="http://schemas.openxmlformats.org/officeDocument/2006/relationships/externalLink" Target="externalLinks/externalLink143.xml"/><Relationship Id="rId181" Type="http://schemas.openxmlformats.org/officeDocument/2006/relationships/externalLink" Target="externalLinks/externalLink164.xml"/><Relationship Id="rId22" Type="http://schemas.openxmlformats.org/officeDocument/2006/relationships/externalLink" Target="externalLinks/externalLink5.xml"/><Relationship Id="rId43" Type="http://schemas.openxmlformats.org/officeDocument/2006/relationships/externalLink" Target="externalLinks/externalLink26.xml"/><Relationship Id="rId64" Type="http://schemas.openxmlformats.org/officeDocument/2006/relationships/externalLink" Target="externalLinks/externalLink47.xml"/><Relationship Id="rId118" Type="http://schemas.openxmlformats.org/officeDocument/2006/relationships/externalLink" Target="externalLinks/externalLink101.xml"/><Relationship Id="rId139" Type="http://schemas.openxmlformats.org/officeDocument/2006/relationships/externalLink" Target="externalLinks/externalLink122.xml"/><Relationship Id="rId85" Type="http://schemas.openxmlformats.org/officeDocument/2006/relationships/externalLink" Target="externalLinks/externalLink68.xml"/><Relationship Id="rId150" Type="http://schemas.openxmlformats.org/officeDocument/2006/relationships/externalLink" Target="externalLinks/externalLink133.xml"/><Relationship Id="rId171" Type="http://schemas.openxmlformats.org/officeDocument/2006/relationships/externalLink" Target="externalLinks/externalLink154.xml"/><Relationship Id="rId192" Type="http://schemas.openxmlformats.org/officeDocument/2006/relationships/externalLink" Target="externalLinks/externalLink175.xml"/><Relationship Id="rId12" Type="http://schemas.openxmlformats.org/officeDocument/2006/relationships/worksheet" Target="worksheets/sheet12.xml"/><Relationship Id="rId33" Type="http://schemas.openxmlformats.org/officeDocument/2006/relationships/externalLink" Target="externalLinks/externalLink16.xml"/><Relationship Id="rId108" Type="http://schemas.openxmlformats.org/officeDocument/2006/relationships/externalLink" Target="externalLinks/externalLink91.xml"/><Relationship Id="rId129" Type="http://schemas.openxmlformats.org/officeDocument/2006/relationships/externalLink" Target="externalLinks/externalLink112.xml"/><Relationship Id="rId54" Type="http://schemas.openxmlformats.org/officeDocument/2006/relationships/externalLink" Target="externalLinks/externalLink37.xml"/><Relationship Id="rId75" Type="http://schemas.openxmlformats.org/officeDocument/2006/relationships/externalLink" Target="externalLinks/externalLink58.xml"/><Relationship Id="rId96" Type="http://schemas.openxmlformats.org/officeDocument/2006/relationships/externalLink" Target="externalLinks/externalLink79.xml"/><Relationship Id="rId140" Type="http://schemas.openxmlformats.org/officeDocument/2006/relationships/externalLink" Target="externalLinks/externalLink123.xml"/><Relationship Id="rId161" Type="http://schemas.openxmlformats.org/officeDocument/2006/relationships/externalLink" Target="externalLinks/externalLink144.xml"/><Relationship Id="rId182" Type="http://schemas.openxmlformats.org/officeDocument/2006/relationships/externalLink" Target="externalLinks/externalLink165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6.xml"/><Relationship Id="rId119" Type="http://schemas.openxmlformats.org/officeDocument/2006/relationships/externalLink" Target="externalLinks/externalLink102.xml"/><Relationship Id="rId44" Type="http://schemas.openxmlformats.org/officeDocument/2006/relationships/externalLink" Target="externalLinks/externalLink27.xml"/><Relationship Id="rId65" Type="http://schemas.openxmlformats.org/officeDocument/2006/relationships/externalLink" Target="externalLinks/externalLink48.xml"/><Relationship Id="rId86" Type="http://schemas.openxmlformats.org/officeDocument/2006/relationships/externalLink" Target="externalLinks/externalLink69.xml"/><Relationship Id="rId130" Type="http://schemas.openxmlformats.org/officeDocument/2006/relationships/externalLink" Target="externalLinks/externalLink113.xml"/><Relationship Id="rId151" Type="http://schemas.openxmlformats.org/officeDocument/2006/relationships/externalLink" Target="externalLinks/externalLink134.xml"/><Relationship Id="rId172" Type="http://schemas.openxmlformats.org/officeDocument/2006/relationships/externalLink" Target="externalLinks/externalLink155.xml"/><Relationship Id="rId193" Type="http://schemas.openxmlformats.org/officeDocument/2006/relationships/externalLink" Target="externalLinks/externalLink176.xml"/><Relationship Id="rId13" Type="http://schemas.openxmlformats.org/officeDocument/2006/relationships/worksheet" Target="worksheets/sheet13.xml"/><Relationship Id="rId109" Type="http://schemas.openxmlformats.org/officeDocument/2006/relationships/externalLink" Target="externalLinks/externalLink92.xml"/><Relationship Id="rId34" Type="http://schemas.openxmlformats.org/officeDocument/2006/relationships/externalLink" Target="externalLinks/externalLink17.xml"/><Relationship Id="rId55" Type="http://schemas.openxmlformats.org/officeDocument/2006/relationships/externalLink" Target="externalLinks/externalLink38.xml"/><Relationship Id="rId76" Type="http://schemas.openxmlformats.org/officeDocument/2006/relationships/externalLink" Target="externalLinks/externalLink59.xml"/><Relationship Id="rId97" Type="http://schemas.openxmlformats.org/officeDocument/2006/relationships/externalLink" Target="externalLinks/externalLink80.xml"/><Relationship Id="rId120" Type="http://schemas.openxmlformats.org/officeDocument/2006/relationships/externalLink" Target="externalLinks/externalLink103.xml"/><Relationship Id="rId141" Type="http://schemas.openxmlformats.org/officeDocument/2006/relationships/externalLink" Target="externalLinks/externalLink124.xml"/><Relationship Id="rId7" Type="http://schemas.openxmlformats.org/officeDocument/2006/relationships/worksheet" Target="worksheets/sheet7.xml"/><Relationship Id="rId162" Type="http://schemas.openxmlformats.org/officeDocument/2006/relationships/externalLink" Target="externalLinks/externalLink145.xml"/><Relationship Id="rId183" Type="http://schemas.openxmlformats.org/officeDocument/2006/relationships/externalLink" Target="externalLinks/externalLink166.xml"/><Relationship Id="rId24" Type="http://schemas.openxmlformats.org/officeDocument/2006/relationships/externalLink" Target="externalLinks/externalLink7.xml"/><Relationship Id="rId40" Type="http://schemas.openxmlformats.org/officeDocument/2006/relationships/externalLink" Target="externalLinks/externalLink23.xml"/><Relationship Id="rId45" Type="http://schemas.openxmlformats.org/officeDocument/2006/relationships/externalLink" Target="externalLinks/externalLink28.xml"/><Relationship Id="rId66" Type="http://schemas.openxmlformats.org/officeDocument/2006/relationships/externalLink" Target="externalLinks/externalLink49.xml"/><Relationship Id="rId87" Type="http://schemas.openxmlformats.org/officeDocument/2006/relationships/externalLink" Target="externalLinks/externalLink70.xml"/><Relationship Id="rId110" Type="http://schemas.openxmlformats.org/officeDocument/2006/relationships/externalLink" Target="externalLinks/externalLink93.xml"/><Relationship Id="rId115" Type="http://schemas.openxmlformats.org/officeDocument/2006/relationships/externalLink" Target="externalLinks/externalLink98.xml"/><Relationship Id="rId131" Type="http://schemas.openxmlformats.org/officeDocument/2006/relationships/externalLink" Target="externalLinks/externalLink114.xml"/><Relationship Id="rId136" Type="http://schemas.openxmlformats.org/officeDocument/2006/relationships/externalLink" Target="externalLinks/externalLink119.xml"/><Relationship Id="rId157" Type="http://schemas.openxmlformats.org/officeDocument/2006/relationships/externalLink" Target="externalLinks/externalLink140.xml"/><Relationship Id="rId178" Type="http://schemas.openxmlformats.org/officeDocument/2006/relationships/externalLink" Target="externalLinks/externalLink161.xml"/><Relationship Id="rId61" Type="http://schemas.openxmlformats.org/officeDocument/2006/relationships/externalLink" Target="externalLinks/externalLink44.xml"/><Relationship Id="rId82" Type="http://schemas.openxmlformats.org/officeDocument/2006/relationships/externalLink" Target="externalLinks/externalLink65.xml"/><Relationship Id="rId152" Type="http://schemas.openxmlformats.org/officeDocument/2006/relationships/externalLink" Target="externalLinks/externalLink135.xml"/><Relationship Id="rId173" Type="http://schemas.openxmlformats.org/officeDocument/2006/relationships/externalLink" Target="externalLinks/externalLink156.xml"/><Relationship Id="rId194" Type="http://schemas.openxmlformats.org/officeDocument/2006/relationships/externalLink" Target="externalLinks/externalLink177.xml"/><Relationship Id="rId199" Type="http://schemas.openxmlformats.org/officeDocument/2006/relationships/theme" Target="theme/theme1.xml"/><Relationship Id="rId203" Type="http://schemas.openxmlformats.org/officeDocument/2006/relationships/customXml" Target="../customXml/item1.xml"/><Relationship Id="rId19" Type="http://schemas.openxmlformats.org/officeDocument/2006/relationships/externalLink" Target="externalLinks/externalLink2.xml"/><Relationship Id="rId14" Type="http://schemas.openxmlformats.org/officeDocument/2006/relationships/worksheet" Target="worksheets/sheet14.xml"/><Relationship Id="rId30" Type="http://schemas.openxmlformats.org/officeDocument/2006/relationships/externalLink" Target="externalLinks/externalLink13.xml"/><Relationship Id="rId35" Type="http://schemas.openxmlformats.org/officeDocument/2006/relationships/externalLink" Target="externalLinks/externalLink18.xml"/><Relationship Id="rId56" Type="http://schemas.openxmlformats.org/officeDocument/2006/relationships/externalLink" Target="externalLinks/externalLink39.xml"/><Relationship Id="rId77" Type="http://schemas.openxmlformats.org/officeDocument/2006/relationships/externalLink" Target="externalLinks/externalLink60.xml"/><Relationship Id="rId100" Type="http://schemas.openxmlformats.org/officeDocument/2006/relationships/externalLink" Target="externalLinks/externalLink83.xml"/><Relationship Id="rId105" Type="http://schemas.openxmlformats.org/officeDocument/2006/relationships/externalLink" Target="externalLinks/externalLink88.xml"/><Relationship Id="rId126" Type="http://schemas.openxmlformats.org/officeDocument/2006/relationships/externalLink" Target="externalLinks/externalLink109.xml"/><Relationship Id="rId147" Type="http://schemas.openxmlformats.org/officeDocument/2006/relationships/externalLink" Target="externalLinks/externalLink130.xml"/><Relationship Id="rId168" Type="http://schemas.openxmlformats.org/officeDocument/2006/relationships/externalLink" Target="externalLinks/externalLink151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34.xml"/><Relationship Id="rId72" Type="http://schemas.openxmlformats.org/officeDocument/2006/relationships/externalLink" Target="externalLinks/externalLink55.xml"/><Relationship Id="rId93" Type="http://schemas.openxmlformats.org/officeDocument/2006/relationships/externalLink" Target="externalLinks/externalLink76.xml"/><Relationship Id="rId98" Type="http://schemas.openxmlformats.org/officeDocument/2006/relationships/externalLink" Target="externalLinks/externalLink81.xml"/><Relationship Id="rId121" Type="http://schemas.openxmlformats.org/officeDocument/2006/relationships/externalLink" Target="externalLinks/externalLink104.xml"/><Relationship Id="rId142" Type="http://schemas.openxmlformats.org/officeDocument/2006/relationships/externalLink" Target="externalLinks/externalLink125.xml"/><Relationship Id="rId163" Type="http://schemas.openxmlformats.org/officeDocument/2006/relationships/externalLink" Target="externalLinks/externalLink146.xml"/><Relationship Id="rId184" Type="http://schemas.openxmlformats.org/officeDocument/2006/relationships/externalLink" Target="externalLinks/externalLink167.xml"/><Relationship Id="rId189" Type="http://schemas.openxmlformats.org/officeDocument/2006/relationships/externalLink" Target="externalLinks/externalLink172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8.xml"/><Relationship Id="rId46" Type="http://schemas.openxmlformats.org/officeDocument/2006/relationships/externalLink" Target="externalLinks/externalLink29.xml"/><Relationship Id="rId67" Type="http://schemas.openxmlformats.org/officeDocument/2006/relationships/externalLink" Target="externalLinks/externalLink50.xml"/><Relationship Id="rId116" Type="http://schemas.openxmlformats.org/officeDocument/2006/relationships/externalLink" Target="externalLinks/externalLink99.xml"/><Relationship Id="rId137" Type="http://schemas.openxmlformats.org/officeDocument/2006/relationships/externalLink" Target="externalLinks/externalLink120.xml"/><Relationship Id="rId158" Type="http://schemas.openxmlformats.org/officeDocument/2006/relationships/externalLink" Target="externalLinks/externalLink141.xml"/><Relationship Id="rId20" Type="http://schemas.openxmlformats.org/officeDocument/2006/relationships/externalLink" Target="externalLinks/externalLink3.xml"/><Relationship Id="rId41" Type="http://schemas.openxmlformats.org/officeDocument/2006/relationships/externalLink" Target="externalLinks/externalLink24.xml"/><Relationship Id="rId62" Type="http://schemas.openxmlformats.org/officeDocument/2006/relationships/externalLink" Target="externalLinks/externalLink45.xml"/><Relationship Id="rId83" Type="http://schemas.openxmlformats.org/officeDocument/2006/relationships/externalLink" Target="externalLinks/externalLink66.xml"/><Relationship Id="rId88" Type="http://schemas.openxmlformats.org/officeDocument/2006/relationships/externalLink" Target="externalLinks/externalLink71.xml"/><Relationship Id="rId111" Type="http://schemas.openxmlformats.org/officeDocument/2006/relationships/externalLink" Target="externalLinks/externalLink94.xml"/><Relationship Id="rId132" Type="http://schemas.openxmlformats.org/officeDocument/2006/relationships/externalLink" Target="externalLinks/externalLink115.xml"/><Relationship Id="rId153" Type="http://schemas.openxmlformats.org/officeDocument/2006/relationships/externalLink" Target="externalLinks/externalLink136.xml"/><Relationship Id="rId174" Type="http://schemas.openxmlformats.org/officeDocument/2006/relationships/externalLink" Target="externalLinks/externalLink157.xml"/><Relationship Id="rId179" Type="http://schemas.openxmlformats.org/officeDocument/2006/relationships/externalLink" Target="externalLinks/externalLink162.xml"/><Relationship Id="rId195" Type="http://schemas.openxmlformats.org/officeDocument/2006/relationships/externalLink" Target="externalLinks/externalLink178.xml"/><Relationship Id="rId190" Type="http://schemas.openxmlformats.org/officeDocument/2006/relationships/externalLink" Target="externalLinks/externalLink173.xml"/><Relationship Id="rId204" Type="http://schemas.openxmlformats.org/officeDocument/2006/relationships/customXml" Target="../customXml/item2.xml"/><Relationship Id="rId15" Type="http://schemas.openxmlformats.org/officeDocument/2006/relationships/worksheet" Target="worksheets/sheet15.xml"/><Relationship Id="rId36" Type="http://schemas.openxmlformats.org/officeDocument/2006/relationships/externalLink" Target="externalLinks/externalLink19.xml"/><Relationship Id="rId57" Type="http://schemas.openxmlformats.org/officeDocument/2006/relationships/externalLink" Target="externalLinks/externalLink40.xml"/><Relationship Id="rId106" Type="http://schemas.openxmlformats.org/officeDocument/2006/relationships/externalLink" Target="externalLinks/externalLink89.xml"/><Relationship Id="rId127" Type="http://schemas.openxmlformats.org/officeDocument/2006/relationships/externalLink" Target="externalLinks/externalLink110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14.xml"/><Relationship Id="rId52" Type="http://schemas.openxmlformats.org/officeDocument/2006/relationships/externalLink" Target="externalLinks/externalLink35.xml"/><Relationship Id="rId73" Type="http://schemas.openxmlformats.org/officeDocument/2006/relationships/externalLink" Target="externalLinks/externalLink56.xml"/><Relationship Id="rId78" Type="http://schemas.openxmlformats.org/officeDocument/2006/relationships/externalLink" Target="externalLinks/externalLink61.xml"/><Relationship Id="rId94" Type="http://schemas.openxmlformats.org/officeDocument/2006/relationships/externalLink" Target="externalLinks/externalLink77.xml"/><Relationship Id="rId99" Type="http://schemas.openxmlformats.org/officeDocument/2006/relationships/externalLink" Target="externalLinks/externalLink82.xml"/><Relationship Id="rId101" Type="http://schemas.openxmlformats.org/officeDocument/2006/relationships/externalLink" Target="externalLinks/externalLink84.xml"/><Relationship Id="rId122" Type="http://schemas.openxmlformats.org/officeDocument/2006/relationships/externalLink" Target="externalLinks/externalLink105.xml"/><Relationship Id="rId143" Type="http://schemas.openxmlformats.org/officeDocument/2006/relationships/externalLink" Target="externalLinks/externalLink126.xml"/><Relationship Id="rId148" Type="http://schemas.openxmlformats.org/officeDocument/2006/relationships/externalLink" Target="externalLinks/externalLink131.xml"/><Relationship Id="rId164" Type="http://schemas.openxmlformats.org/officeDocument/2006/relationships/externalLink" Target="externalLinks/externalLink147.xml"/><Relationship Id="rId169" Type="http://schemas.openxmlformats.org/officeDocument/2006/relationships/externalLink" Target="externalLinks/externalLink152.xml"/><Relationship Id="rId185" Type="http://schemas.openxmlformats.org/officeDocument/2006/relationships/externalLink" Target="externalLinks/externalLink16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externalLink" Target="externalLinks/externalLink163.xml"/><Relationship Id="rId26" Type="http://schemas.openxmlformats.org/officeDocument/2006/relationships/externalLink" Target="externalLinks/externalLink9.xml"/><Relationship Id="rId47" Type="http://schemas.openxmlformats.org/officeDocument/2006/relationships/externalLink" Target="externalLinks/externalLink30.xml"/><Relationship Id="rId68" Type="http://schemas.openxmlformats.org/officeDocument/2006/relationships/externalLink" Target="externalLinks/externalLink51.xml"/><Relationship Id="rId89" Type="http://schemas.openxmlformats.org/officeDocument/2006/relationships/externalLink" Target="externalLinks/externalLink72.xml"/><Relationship Id="rId112" Type="http://schemas.openxmlformats.org/officeDocument/2006/relationships/externalLink" Target="externalLinks/externalLink95.xml"/><Relationship Id="rId133" Type="http://schemas.openxmlformats.org/officeDocument/2006/relationships/externalLink" Target="externalLinks/externalLink116.xml"/><Relationship Id="rId154" Type="http://schemas.openxmlformats.org/officeDocument/2006/relationships/externalLink" Target="externalLinks/externalLink137.xml"/><Relationship Id="rId175" Type="http://schemas.openxmlformats.org/officeDocument/2006/relationships/externalLink" Target="externalLinks/externalLink158.xml"/><Relationship Id="rId196" Type="http://schemas.openxmlformats.org/officeDocument/2006/relationships/externalLink" Target="externalLinks/externalLink179.xml"/><Relationship Id="rId200" Type="http://schemas.openxmlformats.org/officeDocument/2006/relationships/styles" Target="styles.xml"/><Relationship Id="rId16" Type="http://schemas.openxmlformats.org/officeDocument/2006/relationships/worksheet" Target="worksheets/sheet16.xml"/><Relationship Id="rId37" Type="http://schemas.openxmlformats.org/officeDocument/2006/relationships/externalLink" Target="externalLinks/externalLink20.xml"/><Relationship Id="rId58" Type="http://schemas.openxmlformats.org/officeDocument/2006/relationships/externalLink" Target="externalLinks/externalLink41.xml"/><Relationship Id="rId79" Type="http://schemas.openxmlformats.org/officeDocument/2006/relationships/externalLink" Target="externalLinks/externalLink62.xml"/><Relationship Id="rId102" Type="http://schemas.openxmlformats.org/officeDocument/2006/relationships/externalLink" Target="externalLinks/externalLink85.xml"/><Relationship Id="rId123" Type="http://schemas.openxmlformats.org/officeDocument/2006/relationships/externalLink" Target="externalLinks/externalLink106.xml"/><Relationship Id="rId144" Type="http://schemas.openxmlformats.org/officeDocument/2006/relationships/externalLink" Target="externalLinks/externalLink127.xml"/><Relationship Id="rId90" Type="http://schemas.openxmlformats.org/officeDocument/2006/relationships/externalLink" Target="externalLinks/externalLink73.xml"/><Relationship Id="rId165" Type="http://schemas.openxmlformats.org/officeDocument/2006/relationships/externalLink" Target="externalLinks/externalLink148.xml"/><Relationship Id="rId186" Type="http://schemas.openxmlformats.org/officeDocument/2006/relationships/externalLink" Target="externalLinks/externalLink169.xml"/><Relationship Id="rId27" Type="http://schemas.openxmlformats.org/officeDocument/2006/relationships/externalLink" Target="externalLinks/externalLink10.xml"/><Relationship Id="rId48" Type="http://schemas.openxmlformats.org/officeDocument/2006/relationships/externalLink" Target="externalLinks/externalLink31.xml"/><Relationship Id="rId69" Type="http://schemas.openxmlformats.org/officeDocument/2006/relationships/externalLink" Target="externalLinks/externalLink52.xml"/><Relationship Id="rId113" Type="http://schemas.openxmlformats.org/officeDocument/2006/relationships/externalLink" Target="externalLinks/externalLink96.xml"/><Relationship Id="rId134" Type="http://schemas.openxmlformats.org/officeDocument/2006/relationships/externalLink" Target="externalLinks/externalLink117.xml"/><Relationship Id="rId80" Type="http://schemas.openxmlformats.org/officeDocument/2006/relationships/externalLink" Target="externalLinks/externalLink63.xml"/><Relationship Id="rId155" Type="http://schemas.openxmlformats.org/officeDocument/2006/relationships/externalLink" Target="externalLinks/externalLink138.xml"/><Relationship Id="rId176" Type="http://schemas.openxmlformats.org/officeDocument/2006/relationships/externalLink" Target="externalLinks/externalLink159.xml"/><Relationship Id="rId197" Type="http://schemas.openxmlformats.org/officeDocument/2006/relationships/externalLink" Target="externalLinks/externalLink180.xml"/><Relationship Id="rId201" Type="http://schemas.openxmlformats.org/officeDocument/2006/relationships/sharedStrings" Target="sharedStrings.xml"/><Relationship Id="rId17" Type="http://schemas.openxmlformats.org/officeDocument/2006/relationships/worksheet" Target="worksheets/sheet17.xml"/><Relationship Id="rId38" Type="http://schemas.openxmlformats.org/officeDocument/2006/relationships/externalLink" Target="externalLinks/externalLink21.xml"/><Relationship Id="rId59" Type="http://schemas.openxmlformats.org/officeDocument/2006/relationships/externalLink" Target="externalLinks/externalLink42.xml"/><Relationship Id="rId103" Type="http://schemas.openxmlformats.org/officeDocument/2006/relationships/externalLink" Target="externalLinks/externalLink86.xml"/><Relationship Id="rId124" Type="http://schemas.openxmlformats.org/officeDocument/2006/relationships/externalLink" Target="externalLinks/externalLink107.xml"/><Relationship Id="rId70" Type="http://schemas.openxmlformats.org/officeDocument/2006/relationships/externalLink" Target="externalLinks/externalLink53.xml"/><Relationship Id="rId91" Type="http://schemas.openxmlformats.org/officeDocument/2006/relationships/externalLink" Target="externalLinks/externalLink74.xml"/><Relationship Id="rId145" Type="http://schemas.openxmlformats.org/officeDocument/2006/relationships/externalLink" Target="externalLinks/externalLink128.xml"/><Relationship Id="rId166" Type="http://schemas.openxmlformats.org/officeDocument/2006/relationships/externalLink" Target="externalLinks/externalLink149.xml"/><Relationship Id="rId187" Type="http://schemas.openxmlformats.org/officeDocument/2006/relationships/externalLink" Target="externalLinks/externalLink170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11.xml"/><Relationship Id="rId49" Type="http://schemas.openxmlformats.org/officeDocument/2006/relationships/externalLink" Target="externalLinks/externalLink32.xml"/><Relationship Id="rId114" Type="http://schemas.openxmlformats.org/officeDocument/2006/relationships/externalLink" Target="externalLinks/externalLink97.xml"/><Relationship Id="rId60" Type="http://schemas.openxmlformats.org/officeDocument/2006/relationships/externalLink" Target="externalLinks/externalLink43.xml"/><Relationship Id="rId81" Type="http://schemas.openxmlformats.org/officeDocument/2006/relationships/externalLink" Target="externalLinks/externalLink64.xml"/><Relationship Id="rId135" Type="http://schemas.openxmlformats.org/officeDocument/2006/relationships/externalLink" Target="externalLinks/externalLink118.xml"/><Relationship Id="rId156" Type="http://schemas.openxmlformats.org/officeDocument/2006/relationships/externalLink" Target="externalLinks/externalLink139.xml"/><Relationship Id="rId177" Type="http://schemas.openxmlformats.org/officeDocument/2006/relationships/externalLink" Target="externalLinks/externalLink160.xml"/><Relationship Id="rId198" Type="http://schemas.openxmlformats.org/officeDocument/2006/relationships/externalLink" Target="externalLinks/externalLink181.xml"/><Relationship Id="rId202" Type="http://schemas.openxmlformats.org/officeDocument/2006/relationships/calcChain" Target="calcChain.xml"/><Relationship Id="rId18" Type="http://schemas.openxmlformats.org/officeDocument/2006/relationships/externalLink" Target="externalLinks/externalLink1.xml"/><Relationship Id="rId39" Type="http://schemas.openxmlformats.org/officeDocument/2006/relationships/externalLink" Target="externalLinks/externalLink22.xml"/><Relationship Id="rId50" Type="http://schemas.openxmlformats.org/officeDocument/2006/relationships/externalLink" Target="externalLinks/externalLink33.xml"/><Relationship Id="rId104" Type="http://schemas.openxmlformats.org/officeDocument/2006/relationships/externalLink" Target="externalLinks/externalLink87.xml"/><Relationship Id="rId125" Type="http://schemas.openxmlformats.org/officeDocument/2006/relationships/externalLink" Target="externalLinks/externalLink108.xml"/><Relationship Id="rId146" Type="http://schemas.openxmlformats.org/officeDocument/2006/relationships/externalLink" Target="externalLinks/externalLink129.xml"/><Relationship Id="rId167" Type="http://schemas.openxmlformats.org/officeDocument/2006/relationships/externalLink" Target="externalLinks/externalLink150.xml"/><Relationship Id="rId188" Type="http://schemas.openxmlformats.org/officeDocument/2006/relationships/externalLink" Target="externalLinks/externalLink171.xml"/><Relationship Id="rId71" Type="http://schemas.openxmlformats.org/officeDocument/2006/relationships/externalLink" Target="externalLinks/externalLink54.xml"/><Relationship Id="rId92" Type="http://schemas.openxmlformats.org/officeDocument/2006/relationships/externalLink" Target="externalLinks/externalLink75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>
                <a:latin typeface="Avenir Next LT Pro" panose="020B0504020202020204" pitchFamily="34" charset="0"/>
                <a:ea typeface="Avenir Next LT Pro" panose="020B0504020202020204" pitchFamily="34" charset="0"/>
                <a:cs typeface="Avenir Next LT Pro" panose="020B0504020202020204" pitchFamily="34" charset="0"/>
              </a:defRPr>
            </a:pPr>
            <a:r>
              <a:rPr lang="es-ES" sz="1400" b="1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Inversión Pública Febrero 2025</a:t>
            </a:r>
            <a:br>
              <a:rPr lang="es-ES" sz="1400" b="0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</a:br>
            <a:r>
              <a:rPr lang="es-ES" sz="1200" b="0" i="0" u="none" strike="noStrike" baseline="0">
                <a:solidFill>
                  <a:sysClr val="windowText" lastClr="000000"/>
                </a:solidFill>
                <a:latin typeface="Avenir Next LT Pro" panose="020B0504020202020204" pitchFamily="34" charset="0"/>
              </a:rPr>
              <a:t>Valores en millones de RD$</a:t>
            </a:r>
            <a:endParaRPr lang="es-ES" sz="1400" b="0" i="0" u="none" strike="noStrike" baseline="0">
              <a:solidFill>
                <a:sysClr val="windowText" lastClr="000000"/>
              </a:solidFill>
              <a:latin typeface="Avenir Next LT Pro" panose="020B0504020202020204" pitchFamily="34" charset="0"/>
            </a:endParaRPr>
          </a:p>
        </cx:rich>
      </cx:tx>
    </cx:title>
    <cx:plotArea>
      <cx:plotAreaRegion>
        <cx:plotSurface>
          <cx:spPr>
            <a:noFill/>
          </cx:spPr>
        </cx:plotSurface>
        <cx:series layoutId="regionMap" uniqueId="{05B4A72D-B37D-4556-90DA-7DBFA08D4F5A}">
          <cx:tx>
            <cx:txData>
              <cx:f>_xlchart.v5.2</cx:f>
              <cx:v>Montos</cx:v>
            </cx:txData>
          </cx:tx>
          <cx:dataLabels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800" b="1">
                    <a:solidFill>
                      <a:sysClr val="windowText" lastClr="000000"/>
                    </a:solidFill>
                    <a:latin typeface="Avenir Next LT Pro" panose="020B0504020202020204" pitchFamily="34" charset="0"/>
                    <a:ea typeface="Avenir Next LT Pro" panose="020B0504020202020204" pitchFamily="34" charset="0"/>
                    <a:cs typeface="Avenir Next LT Pro" panose="020B0504020202020204" pitchFamily="34" charset="0"/>
                  </a:defRPr>
                </a:pPr>
                <a:endParaRPr lang="en-US" sz="800" b="1" i="0" u="none" strike="noStrike" baseline="0">
                  <a:solidFill>
                    <a:sysClr val="windowText" lastClr="000000"/>
                  </a:solidFill>
                  <a:latin typeface="Avenir Next LT Pro" panose="020B0504020202020204" pitchFamily="34" charset="0"/>
                  <a:cs typeface="Times New Roman" panose="02020603050405020304" pitchFamily="18" charset="0"/>
                </a:endParaRPr>
              </a:p>
            </cx:txPr>
            <cx:visibility seriesName="0" categoryName="0" value="1"/>
            <cx:separator>, </cx:separator>
            <cx:dataLabel idx="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800" b="1" i="0" u="none" strike="noStrike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cs typeface="Times New Roman" panose="02020603050405020304" pitchFamily="18" charset="0"/>
                    </a:rPr>
                    <a:t>96.8</a:t>
                  </a:r>
                </a:p>
              </cx:txPr>
              <cx:visibility seriesName="0" categoryName="0" value="1"/>
              <cx:separator>, </cx:separator>
            </cx:dataLabel>
            <cx:dataLabel idx="14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ysClr val="windowText" lastClr="000000"/>
                      </a:solidFill>
                    </a:defRPr>
                  </a:pPr>
                  <a:r>
                    <a:rPr lang="en-US" sz="800" b="1" i="0" u="none" strike="noStrike" baseline="0">
                      <a:solidFill>
                        <a:sysClr val="windowText" lastClr="000000"/>
                      </a:solidFill>
                      <a:latin typeface="Avenir Next LT Pro" panose="020B0504020202020204" pitchFamily="34" charset="0"/>
                      <a:cs typeface="Times New Roman" panose="02020603050405020304" pitchFamily="18" charset="0"/>
                    </a:rPr>
                    <a:t>276.4</a:t>
                  </a:r>
                </a:p>
              </cx:txPr>
              <cx:visibility seriesName="0" categoryName="0" value="1"/>
              <cx:separator>, </cx:separator>
            </cx:dataLabel>
            <cx:dataLabel idx="31">
              <cx:txPr>
                <a:bodyPr spcFirstLastPara="1" vertOverflow="ellipsis" horzOverflow="overflow" wrap="square" lIns="0" tIns="0" rIns="0" bIns="0" anchor="ctr" anchorCtr="1"/>
                <a:lstStyle/>
                <a:p>
                  <a:pPr algn="ctr" rtl="0">
                    <a:defRPr>
                      <a:solidFill>
                        <a:schemeClr val="bg1"/>
                      </a:solidFill>
                    </a:defRPr>
                  </a:pPr>
                  <a:r>
                    <a:rPr lang="en-US" sz="800" b="1" i="0" u="none" strike="noStrike" baseline="0">
                      <a:solidFill>
                        <a:schemeClr val="bg1"/>
                      </a:solidFill>
                      <a:latin typeface="Avenir Next LT Pro" panose="020B0504020202020204" pitchFamily="34" charset="0"/>
                      <a:cs typeface="Times New Roman" panose="02020603050405020304" pitchFamily="18" charset="0"/>
                    </a:rPr>
                    <a:t>997.6</a:t>
                  </a:r>
                </a:p>
              </cx:txPr>
              <cx:visibility seriesName="0" categoryName="0" value="1"/>
              <cx:separator>, </cx:separator>
            </cx:dataLabel>
            <cx:dataLabelHidden idx="0"/>
            <cx:dataLabelHidden idx="12"/>
            <cx:dataLabelHidden idx="18"/>
            <cx:dataLabelHidden idx="24"/>
            <cx:dataLabelHidden idx="25"/>
            <cx:dataLabelHidden idx="27"/>
            <cx:dataLabelHidden idx="29"/>
          </cx:dataLabels>
          <cx:dataId val="0"/>
          <cx:layoutPr>
            <cx:regionLabelLayout val="none"/>
            <cx:geography projectionType="miller" cultureLanguage="es-ES" cultureRegion="DO" attribution="Con tecnología de Bing">
              <cx:geoCache provider="{E9337A44-BEBE-4D9F-B70C-5C5E7DAFC167}">
                <cx:binary>7H1Jc9y4lu5fUXj96CJAgABu3LoRDZI5SEqNli17w0hLaRKc5+nf9LIXd9HRu7f1H3snNViZVEpp
31ZEv+d6WRVVUoLkAfCd+RxCf7/p/nYTrZbFQRdHSfm3m+7Pd35VZX/744/yxl/Fy/J9rG6KtEy/
Ve9v0viP9Ns3dbP647ZYtirx/sA6In/c+MuiWnXv/vF3eJq3So/Tm2Wl0uS8XhX9xaqso6p8ZWzn
0MFNWifV+nYPnvTnu4tV9v1/f43UzfLATmOVwA/J8uDdwfIWfrFVWRXqpkJ/vpNLPy3qm/TdwSqp
VNV/6LPVn++2rnp38MeY5LPpHUSwgqq+hXsRf0+YMBE26LuDKE28h+81ht4TjAyGiKnffYxHoifL
GG78mancTWR5e1usyhLWcvf/zTu3Jr458DPb8+5Alal1v49Wul6LfXq3+D+2cfrH30dfwHaMvtmA
crx3+4b+VSTtes1Vj1v6BjiK91gwzBE2xf1nBKf+HlPDQJzx+2HySPsezv3z2Q3m430jKB+//v2B
XKRJtTqwChDS7/983NM3wZMTbjCBjN14ovcmoabJdXw/bj7Svsfzblo361mpx4Fdk9oN6tbNI2S3
xn5/eO+Vb5UenCxvQFUvI9DKb6l7uY4EgHyvYtG2zJrivQAdrHNEdmL8bG6vTW030jseMcJ7xxW/
P+r/NtRr8/uWQFMDU053A83098zAhuDwz91nZGvX03ltNruxvb9rBOf9l78/gnJZgK+UvLptv+wp
gSwiwAhviyl4SvA9Ngh5UtX3nHOvis+KtFHJjVoe/MykdmO56xkjZHdd8vvjfLw8aFbeW8IMjhQ2
GEHUuFfKY7T19xRzohM88qBgJh/3zGQ3tj9uHAH64/vfH0V7GSy/fv+v5DUl94vSKt5TqiODE/ZM
WplugMXlD44TfyT64Aj/xFR24/i0iBGQTwO/P5KXSwhMl95bRqjiPaGAmAG+7t1n5CWB8TSFLnTM
HozryHj+zIx2A/p05wjQp4HfH1DQQv8WVUuvAP/3LdUsfw9JByY4YHf3GalZk79nCIGtZQ9qeITq
T09rN7Sj20f4jkZ/f5Cd6Ps/l+XBmfr+n2+LMWemKRh9coxGKSamU51x9IDxyKL+7Kx2Q7x99wjh
7cG/AsAH5Up9fUu1DAJqglYGId42sBC16gbDApMHfQ2JxU132IkOLvdN5SVEH+98hubjwF8AyTJb
qggSuI+7uiut88u+kiGISRi9jz6F2EYULCzFJjjE9OECQHwL0Z+Z0guQPt06xvRp5PcHdZ7crrIV
/GcdJj5u7hsAC8l9YYC7yx8UMPi6IwXMqU4EMZ5cq01gn0LKn57gbphffNAI9Bev+/1ZAHyOizSG
ss/bwo8ZZpzil3wswQxCmfHAHqMc8k9NaTfgG7eOIN4Y+f1BXQcK6X1Jz0vfOKEIARGFpNM9smhb
sMEGcxB6hvCDYI88q615vcZwu9Ed3T5CeDT6l0D54Gx1W6QHt6uDxfImLb7/s3xtV3/RPIMWNxHT
BRQK7j4jLQ5gGzpU9iBKvh9/DvavTe9F0Hc95jn4u676/ZlgsQTUlwcfCqje3y5vDy6//3sCPQbD
W0o9AM2gWg8y/+CoPZd6yFpSHT+ktkaM8NIUX2PV3bzw8pNG7PDyhb8/R4BKWBVQMVy9pS5g7wXX
qcnEA8RjVx29BzcdM/0xrTJigZ+b027QN+8dwbw59JsBuy0cW4v71VYbCIwFIzqmo4gZ4itDB0tt
6E/WfNMN39kd9Nq8duP3wmO2lvRCK9L/2702Z6ti2bxxXIUZY0iMe6YASAPrjD02ZTyTvr0T2Q3d
jxU8k7uHB/7+IM5WxTo6Kg8Wqlh+XUbb/L+1L78ul9BnA6KHn8NJEMdYf4yfRvHRr0xpN67Pn7C1
kD/fPb/g90f6DBorIWo6gxzXWwbD4j20vkGPBRqbzHX9iOgUwqkfsdSm9v3Z6exGePvuEbrbg78/
spdLEOHv//6moot1KAzSH6nLZx6xYXBBOXvIcIxy0T8xod2w/rhxhOiP7/8KYCb3bY/p22pjiHYR
I9QAK3r3GRUGwVlCSDcMc1QQhKzDQxfmf+2Zz0uIbt//DNjt4b8Gvof18i17Mvh7rpvQoozHKhhB
zw0zBTIfGh1HBYY1tvum8jKq93fuwPN+4C+B5F0m4mIZf/9nsRreVP/qlBOTcXCNtioLIKXQbs6g
EHgvxWPF+5gd+Zk5vQDt80eMMX5+xV8C7LsGHKgm3EJGyqvfGG8CcQ8kocZ4o/eQigYrjEftVOtk
8Lof6Cen8wLUux4yBnvXNb8/3B+XUbMqbldvKtOUrjNMBtqZZYR21zXQOoHS4d0Hag+b/vLPzGg3
zE93jrB9Gvj9AYX3K8rV9/9Mi4OTtF69ZZjL4W0CxKAgtLvjChwrgqBg9KNZZ2SEf2Fiu+F99oAR
ys/G/xJgw8tDbx3pgpsFDenENJ46XDdtM9SL2LpYxNiDAI88acDhZyb1IshPNz8H+Gns9wd3toQs
xmLZp8WjgnyTjg7ousLQDzvKVQGokFdGgtAnrb2plX9uMrsx3bx3BOnm0O+P6F0ckpbf/2Nd6D29
Sd8yPcXfU2jB0il70M5gVTeFFrQzhbqPyaHn7u4zykX+0tR2w7zjESO0d1zxPwn6y2/x/njj2YYc
onP3qvTGi7yvj95tDrznPbr1wcfZKcL3gja/hdepTWRibDJ9Iwe9ftCWh7TdfLrz5tWyrP58t34J
20CMcXC5dQI6nQLq7epxiHN4BVQYwBcc/geOd5IWlQ+TAF0AHV8YuqcJvOWAdEihlGl9NwRt1xQL
CkOGqcNF/Md77Wdp1HvgfDyu/+H3g6SOz1KVVOWf7wiBwD27v269Wg6vPFFIrpmQr4E3oKDlBOaX
3Swv4OV5uBz9L5XTGIVBoDtVRI9FXCq7rgNv5iZNbqVhrVsxUa6sNXaIaxRPIV4sLEa1r2k0eDZH
TSL9QFwg3nSWivqZ8oPjhtezsE+Pshz5dhSzK68n133J20nYaUgybfDPw6b1rcobiPRQKRw9MdlU
U+ahnmVIdiFWNkrNW577X8Kw9GTYJqkUQ4inuo9rG5U0cbhh4sPK98+MNkslTcvC1mL2xTPTcJa5
tZB+THu7QR35UueDbxeuOPO95liZ+MQXyYeqRUh6nncyFHEvgzrgMunDqUs1Oy29RVq2wvY6U1lh
Sb/iPI5kScujWuFTFNXzysOlNPsgt3no61cNIQvNbbkUZjJFDZLcCPwZCatb6rahXRad78RIu8iS
6jqu0bdoiI5FoBMbwcIboUcyjLzCKnnzxa+9XNaB0VqFn5TSrYYbwy/OuFl9NHWiHSVeHjss7OJF
EqFGZpX4FvVtdpGL8MqN2uMwqDvJMu0s7Xsx88MytoKAG7DHg2uZdRRIH/mXLcs+A+PlUktwYvWe
ns2KKGycuO9mScMjK07jUjZ15Eml2ElnohsvRq30c6TsLEGhLDk6rL3kmKbx11zTydQsdDHxGq+z
cBidBRX9pJVqqQcJsRQblmnU+hKbw0mjpegwaRJjnsRmJXU3SWRRpL7tJ3lrMS/6apQdcQJXU84Q
ZNncbzm74LVROWbPTFnUWinLMv1EiPe5qdJwnhbu54KlyjGFNqk4Oo9aInmLj4vWmPQ0mwnqL4Sp
XVfInAJ122hCx9A7m+npZz/1L5KhPEWV+jIopcuB6ceDUR1lrXaDPfNK0WCSRoEuyyr9wspsVQfl
VB+QJ6mJrvOhsLwyXlUUzZOkuMQsbSTu2FEkvPPQda941IeWotqkC6lD6mGOk+DEbEggW66YRAXs
ZUHz0hJRc6W7QyYD7i4H2qdW06Znwm062fnZsULmZRi7n7pBO0J5fKhMZptePk2NZBGUZOapSEm/
dXMZ4WIRcD5N4q6QPWvOIs8dZI57YrPQO6wpOe1zf9LR8CRpxTlX/pnpYS5Zmw5WWeahjBMhjcgN
4IdByabx7NYtjkXSXZNcSyTVgsOGq4lCnTNw9yINihnq89MkZqDLc4c1wxc3yOehF041119kbjrB
en2p/GShhcWMG9U3kXJDelwtBO8u4mrQpNGQ2hrgFrPWZmXvXrkgQhDuXFHKDvPEPUpLNE9VPMl1
InFYfCqMel7m3Qnj3anQC80KDO8wGsgyC+tJ0OaBNPLGnBqDV818oYXSL8JpE5ehbeRaZnVp9K1N
qC45cE2bq+NOxIWVcLFQbTSJzOxTxKNsUtZpJHWQe6sq49pKNcxk0DapVHWVycgTiYwqfpMZ5Evp
5UeoY7GTJ+miG+qLYqiuzKReuK07JzmZZjx12jZf9DiwceI1Ujf6bOpW/SXtvXne49bS9eoor+NU
6qJ2bVFUtdQD/bQo+1mA+1gWqXGsaWF2HFbabVzHi7TwApmbwXld6Y30DFrLqgkrybX+C/AMskwv
W+R6d+H5/dQP/Ou+5TONRvMhqjM7Z9Gl6HRfZnVwiAK8Kjz9c9L2c7/UlxGNbBwHthpKUIW1b4tM
7yU863owtSu/jk4Cly5q5p4R3t3WWnZat/RzUqrbUtN8x2TdIFEalRI6Xj7TRnyuu2DiemZlGaa5
4Cz+hnvz2B1Aw3vEm6JCVFZJDSQbrx+k11YzSspJScMFvNVrpQNvZVawGTFjbOW4muA+mnV5msus
Sz6QDMN+8vKE1LkTauZcDWKus1S3oFRRWQL1Z9jIKukbbS8xci8SmnzNeFBJTy+vO6+oJTKCK1a4
rWRdpWyvrpK1jH7hhgoa6Vd5K3sfJ5/1rGzkQEgkTaUGJ2PaVY/z5DDrqmRiYlpZEdXN84ZojMgq
4CyQGqrCzGpp4E3aAfBCLGnsLAyVJFGRyBBFyi6StWrFiWl5atCl1qHA7kF7yChL1TXXwCLzRm+O
qYa/krzDlhvS1hI5W3aN1kodTLqdqLCVxCOhHVGjOt48bmXLfbhJs75Qnv9wMs6PX/+xeDxu5+4I
lqfv12frPP12mq2Sy6pYrarFMhtfufb6flz6dJbL2sv6cbDLyHe7P6Xn0bH5lcFf8/rAz/px+M4z
r298YM6muwg3Pnp8OjR4ERMKIQgOcsGIg1v35PGZUPfCHIJ3jAg4X08e39qtM+AGzghnkLrbdPgg
XISzBRBHFHHI7P2Kw4cRzGzk8BkgQZRzHVK9HPrMth0+1uVNyz3cObnL/ElQa7oUcXXU133kRFU8
70P3LK208w57S5cS4M1Wfe1IdJ5HOLI0vdGssA8/pDw2wf+pVuChrkgd6lab+aGs6mEA/80vZRv5
SJoDZRbltSXi2rN4j6/CWJWOYnVv5Q0Y4Ex3CXxflLbZDDdxUZ0WWhjIKBFg9Ar3lA5mY0dpTu0h
LYmlJe0FrvPQyVRS2iorL4sOXfU+yRxM9MwKM72WRhBrErflyZAM18mAFnE9LIYA7AMBZdoN3ufc
802LFVkku9iLZV00nlXlxmEV6K1TuVFi6W6TyyKo5iL06IQZbSuNnh8PLXhcgc/Z1G21wRm64FNG
hkldDwqkkX2J+yiSdVJEsikRkSYvc8urwPkBx5xbHoc5dL4/SDPUAptp/EPoJbc+Ks81T2vmDB4v
swDXjmd0hR3V4hLFbJUReGhjxrkT1FX7uYqEsuICrFuAQBurlrZS62PNKRMvtVSXuJLnQEhXSej0
Wkqt2GgHu3Hrrx04G5J5QWMNPbiUDez1NW6CqJIJo4XlRkzA42k1b1wagvHs55pXBBK8jiOz6Kai
janlqxJc6zKrwWzqU6H62OJrL3Gosw9ZWxBw5cr4qK0yMa80VFpdATsJzc+G5HVCwJcIdXDWVWhX
hdfKwjWvBOkGp9T9j1le8UOl54XdiRBjOVT4Y1+kmeN1FdzZk3VsQc7cOnA8EmPbRWSemiQ9igP0
NSXmJaWVf5aUHTrveeme5on/tQiNyhpoUQG9lB4Hriil5ut0grsMe5Mm99OvBufXiZ4fgZ8xgKXP
9Gnt4XMz0/oPmjsUdh32niRGxo/82k/mXdNq0vfSQHYttQZNWIOKiZWrEEu9026UiK5yHR9q2tAA
h5EYWbnPPydGISZBZiQFCBy9gp+GI8OrRCbZ0H2mPrlmDb8J+hIUfkontG98WeXmrHSD24jhVKIQ
6IaqNC3db6+iGlHgABXLKmKRBS4ZOTNzAzlYxWBV/Cpb/H/tX/WPUTAGrQvdm4JA9gav+8hetgNP
7ziNjwN58WEbtgHKb8SEWjlocmJCNP5kGwjMARQ8pIggCWhA+ugxGwANFdB2Cu2l8EomNXWwAD+y
Aew9h5dv161vjw98NJJb5hyyIQ+/b2YD4KWDZ8YBsgpwCsr6zRRKIWexbRwaPeuoGtrWMdK0nIWK
aJbZGvqMd3V72qfxsaHcfMKLjriyd43ktK9yYNWoyGVfh6n0e4gZ/ME88jvzk5ljbHuaF0pMYhDZ
xEss2tXDJehOiARFrR0j0V0mRXFCivQmSRhokarUDo0MoicVmGdVmKyY8OhRhNzALkt3WcdDamWI
TlFLtUNQcb4dJOkkqNgcudyVhNXflKEOk7S3EpIddcidcp97Mot14aSRqUmhtCnOi7OobwZLr3nt
GIlJbJLRSooIFKRXZ4cDDl3pZqC6ujhsT1FJuAI3v0HLokwqu+CBskMdXWZ6a9ixroRVYjVMsIi+
dThVVhEbTtlntROUeiCh+0lz/DS/oH5YO1ll6naeBYble6iQiY/LQ98tM+kpxmRSud2sj+J8Gja9
NyExRA2JW8u6yxdtSHtZkOgqVBBLVpj308oViT2ggE2Mll7zEjzK3PW686HrL+smTKYx7quJCaFO
5xmJ43qRZrEmwSeNL3wLxxqbsgzdij7xbMgilFaf9ZXVNSYE+J1hWqkfnVc1CqwwpXO3TXxLa7JE
unnkyxyqVZMocq+NuyAFbE6NukVhDgvINVzHOD8ZQqXJYG2U66bNLDPqMwfUMyi/8lIwv7QxDkMn
iOqLpF+nCbTWtJTrHQWpGqwW7H9GvF5qmCjLzLvbDos55sKVlaDEMsOms80s761o7VSIXAiHgK/h
1fGsj6tGNmsXJPO94CiP3EMCdtRiobmi4LWkwF4yAD8mCX1qpVl43Q7FMU7YNPA0Rwl1nQBPyhac
oLTxL6pyuAAP/zKhaWB3bgq5KyjUSV2lpVTYzRdxFChZZ/0w4blWzAvNM2yQJZhaa4SXDcobmUTD
DMinV1pGDDDeLe0d0cE2F6awcoDQ7hPTyGWV4QvWhx8zSoPjPsi+FG7MrBKm2PEis5ucHha0CeYI
QibZJ41vpXGLLG8dVokOfWEqnXpV1Mwaw/xIKnZqeuIicIdTQdXEqPgUZZ2dksAxetjV2nAat5wy
VzhgvxydMCso669uTeZtQpjsVXdR5NmE1KVTeAKe3E9D3zWA53hqV7VXQwTjupZmIFNqnn6mVykH
n5H3EIt5+MgdhuYITg9Q0o1rNU3cgU+isDvETXNelekcFeEgVcdLC9UdeFsuJPu0zp0OKdjtKIBs
RmC29Cp2y1J2ldE6JkqpjUMIkFsP5lqp67LwhZ3qgWF7KmlmnTLNediV5Yql/cyEMPoy0uhV6WNu
IZoFlq+pD0LR1NKq4hr8Du5oZnjBvDaSbYmEzIZ+UbTlrOqSi6LqLdGySVqrxs6RHts6CzSpIkhB
DeCEOX2nLogOKZoog+ibus35IPIrtwabn9SQDkxAkJqk+1AUzQnztUMNlLkEEe/tlg8+RLtlY2s8
iK2wiKi9YZZ26PMdvj54vWBUoOMD3hI214ZjM7kbx6TX+s7vHCoXpuWfRqfNp96OnGKhTvOjPcTW
gcN2JnmbGFSfN4n5tQu52eGOGJPpNL0yZtWZJueNZUpk9ZfF1PMld37dKfm/NNjcKqw8FhDXHoL5
qnfxwkseT0WG9e0P/gScsWJgOOhK1zmFCAKvO6Mf/Qn8XkdQQobDOyCoBPBh6NGfgFMJIQIET4dB
pYNCQmLTnyAQEuriR/z6K8EmesYScP4sgjNNBSIEzsLkQGiTJVwRaL0e4NQp/Eqf+kNlWm0Z49hq
XR3pssFVtkz1QX2GlLjZOEXvdieCBckkgmRuIklLmymYqDicFMiEDCEHs2BYJmTO5q8zL8Tk27wL
E8WIwfEICDQcBO7bE4W0MDNrHmaO8I9Ll0o3vamUYcUJ/ww3Loq4/vo6wbUwbAnLNsGxo6Ux5Zsi
B4KRf0TSb3E3bVQneX9Eq3u3/f6I3F1K4JlPtyZF4aUywmFhsMrtteV1qkyVASlIDCZzb1ZOi6+V
rG08CU4MC8/K2etLW+/Vs6VBTQnYC/6FytY2vcZDqtTzLHO6iTdLJtWsnfizcLKPzPoxz8hwAccb
Q0oEWGy0LNOMMtpEKnOYWcxEH18wI5iCW7tHrT1fDTYwuMQgSVCyh/Okt1cTGkOqWjbkDkWDzeLM
0rraComSSTDYid9bkHW06sC0Xt/EHaKzTXedxtmoy/WawTQv04Gu5xgTyEIvvPM+OGrkDZsmjmgt
/5x1Uk3YHpvxfFsJBvEXSEBfvg4/btMFc0VKZRiQa2i06ghEZrjWw2qdazeS1Z41Ppc6gqGQCV0P
8Ko7gnMutmnlpWoVVrhwSqd3NNmGUpPFMbHAcMzQNDiBrMBZNAsOvdNguof0GrZt7oHKJ4GgCusm
HGN1Vxbd2F7RxTgFwEuHTNk1cbpZdSimwaywNNvdAyUk9cakoC4HzXYGWqtqMuKg3OODGbV15aR6
Au5q/yXy1X1i9kUZ37GRWyRGzJKGbqogOKmcJmehU4X6JyagGNT4zcfEdz8iNzMcQfjtnk18rlkg
khUYE9Av0Is0xg8PYdW5KqqdZgJV2OPstDvy7fxmsKhVJhKs/T7mxDtgW2dQQUsLtG6jGe1lCb4X
j3BdA2zGhBA5zLitFqGTTkOrnJjzOpOdNViFDKQ6DdJjEli1fH3Va+s4xhPaZ+HQKwz1csbM0RwC
DSq72pDWTmu553yROuQQasPgy08S8G/m5WfhsC/Mio/Ds8IKbd0uLN+pZ8nCdV6fyb6JjFDnBkmr
WIeJiLC2vfaUQxVfZfke9t1HZc0EG5Li51ACxOvl5kV0RrrChDDHt3EEdcHXl7ND5YFAMjgvmQM7
gVCOVE+WgAD5Rl47DEnIQNi4n6YrNQ3n4QcXAE2hGHMZTtojtkd6nnspa0UALAXqDizJ2r/aXGHR
Q46xb6va6fXpICZ59dn0p3V58vrydu0j9FisvStwhXQ22scCXvjW8qStHU0zbdGak7aOJnlaOa+T
2bmLFPxBKCKsu0TGCpwbHfVZ2ANXVJb7xbvQnfwQAhIb8sVpZA2HyGrnRSjbmfjwOuXdC/xBGI1y
R0Or+64GVUJnXTZrmnhaqFlK6eHrVJ7HNBh61ynIPtRJwFAZo32s3T6N8t5vQPw62zg2vrpzKA3O
Dauwok7u8zJ2KG+gJhi02oAK18fm39MTt+g66IvQs8FhZSXztP1X+H6TxkiOCaEZpAqARmulH8lh
NTeOIxtqrVZndR9ZIakFlcNZsEeud9gMSEIy2EYTXEPIOG5zfZ2XNalE2jiihPqpd5ZzKvM2tkpC
Jh20T2j6Hk9qfbzuM8XJIK8Iant9ntUzc9ENLNXWnBkcDxMhF6U1YKubBxNQmIElrMzpJ5GyKqs/
8qU5q05iO5sOgXSXe1hozYkj4w/m6mki663ZUGmih/BDi2EiZFrNIzuYqGk8x7Y+Y/M9lJ57j5Du
XbMNVAKFDqnabUp+yAqvzEjtJMcKquDQrXMWO4HtnhVH5rEHFtrRbT5TSOKv2lk925cA2CWSm+RH
nJUWTRcaJa2dEIp1BWqgB4rLYND3sBJay9yzDd1Y5kgmvRCYR8Tm2iR2tufJjkvfhjrhvLWhMKbP
/NU+7kU7mWmD5Hp8A0NPQA47SIGkf1zZvYNAZGIihRNJ49CfrfvK7H2Wfy/NkcioItT8zF1vZy8b
W0jslFboWb5dSVOyXnZf9nuP+yAclWuJh8IGfMvaMd1+OkBXhCYgldidv86ou3YTChImQlAchmLD
yBMXyVDVpc5qh4at4/rL0nD3abl9JEZCV7dZUBQKsu2lAyU0G3LPqwbS+BdElvP6VKST+Ed26EW/
eCdjbq5r5FJgze+YVgGXBHO1toTn6otw6LT76Fm6jEJZz17fx30E+cgImkZTNhVbbyS4MOgYSnju
fIA15nP9QwFa3Kv27Ctey/BY9jaWOFYxRtiIqNZgX4N5cJvdhrP+ZK3QzOP8mp8aVndyGMygLjlL
puWnwKrshwzci3u8y45s0h/pGKWo3mvuesUdgm4oX/raYuDmKc8WbEDTqCF7VrxLIjYJjpSN7pWd
X5mAKaoOW9ZYxFvm0O/yOpD7iIzUC/TGQIdBD0TiYc47alVNYani0+tEdvoym0sZKZSq7o0hN2Hv
3C9JsWg+oJlw0LSrjktglvRyH3fuFEETLL5hQG4Qou5tnRmTSIUVVEicwgSYhCa7KPtX9m2DxGjf
3BobhZ8L8HLNi9y9yNTCp2d7dm0nNhs0RrsWNajWjNJdh53ajaZk8YFYke05UNiyalt8a4RVTPex
+a7QE16Sfdq8kSLmEQ20XAOqeNrYfmNlc+wUp1TJ0oIGuRU0QE41yMzkl+WH9ra4CCf7cha7fInN
CYx0tE+7FJoFAT3mDg7JjWnbiAWnvkx4M0n5LRT0oHlH7AF0H8+M1HYEvTmpOQBVJaAzdqilSfY4
SfsojHS0nvR5DMUDsOTBUhe5RXD131sDHinlMuJMM1xYg6u7tgfteUL7+DpP7mRJiOrEOtMNqbOR
n5dSRAeDa6CToMs0CU5DdpuZe/h+H42RotXrKOchAxquvmj6UnI3hM6c69cXstPH4fBHbOAsfug4
M9cnXW36VSn2KKoMrwEz3Tq+lUx8SOM4RLY2VKod3xFn6R6buX7iMwO2QXHEYT4taGZ2ENBxv5B+
sy6onobNPNE45N/38No+WiNe63iKu1Cpxsnwcd0vUuKdpBrkinQDavTc2rOXuxILG3tpjvjO9aAR
LXdhZXV4GJ35oKR8m51UvZ22Vn9a2wbEOlASyZHVBf+KkXza1HGSyoTObM+lAGMUn/r5J6+eQ0Pu
Hhq7nB2IwRn85SNgFB0KUdu8oulMaaymjeMu3Gk79Q6JXTiDBeV5yHtF1r5YHK2fN+KULXojCRhU
aQyuD/T6QwQp8XQ6TI1D8G2kZu+LL+6STa/RGtlK4Ze9oSqg1VoqnIEvZ2eWsLUZmqyzxcReR26B
HU8TmEZoGecQ6Ti5ksEJguxn4Lgn/wo3ba1+rUc3Ip6QNmiAOm/jaJVFzjF09jvJ2uo5FZPGovAh
7+nK8lI7869e5+MdbAyxKzRFEfhzLPBnJkdbUcbEN71CVdDLEpyQhk9iktugsZeZSPaJzPpZo23f
ojVaZApbHme1X8G282l8IUIwrmDXHXzZKqmuA1B5+h423qFXt0iuxzf2dd2LCLV/IOnCiw9InDOa
SaNr9lDZJSxbZEb+Q4rdEFrWgUzzf9j7suW4cW3LX7nRz40OguD4yiFHpWbJkl4YtiwTHACSIEiA
/K3+hP6xXulzqsuWfax77lt3dL1UVNkSk0xwY2NNeyP3/TXLcGA9uXuckffrw3L8CCr/DQ7oI/ss
ovgHRId7tpD9eFsTWeDQKo09P8mbYst4UuUinQ9xHiTjhXo8v6XVphw/+gbPv/enb5CBEIC8HQk/
IDuA5P583VAPgytaZcBRzZ0PDlf2X8a1MkdIWYc8mkv/0i61kUk81hz6HldlhV8VLHFHbjc0JvyD
T/TL8sUHAgEOTBQCCLj73lWpxVjojlto2lYTJwWvkxUwnoUman7883vy61f87krvHrmN1sklYjJ5
OzpH1rMdb+2G6BViYIv/7p9H2mYDU2+Vnm+Dznw2NsgcR27+/Dl+2eTwkgYRogDCGJsW2JKfv4FZ
RwFn3QwIfV2gkuHBFl3JqfTWYzANp461HzzgX3sGgLF4uphcGsVwEn5nTH54g/6WmZjU5F7a5ONp
/oS1lsbbbvOf0pr88s6+u+K7l+lvrQn8MumajcnwMDZJkc3ATKFM/Elr8i9PuoH/ywaEywIz9TBf
DGp80BQ/P9mJwaKx6NbkBG5OjWIxwTgTFcr5skxkFZsmBCfb9pGbxWxyi6Qa3fBFdqV3R5ixV1E7
dptVgptLjG8jnc6O3+ub3uHNaRqH9hiUHnFxuLCjPdCABOUmCiu6YbUfyBSagenZHdUSZMs8V1M2
mTB85kKKnQ5J+BQSb3mQ3MRAi1WNtV61I5ixguhHy+L+EDd0hqmOm6txqKodEOF4D5YQcuO4gTUN
tA5zd8PIq/1IqQ9fiR3uC8FaaLRZdNuaEqrFcZnYMyQdhie2XirYAamamhS1Jvoql2XYFk292ly2
ApYe6NT9fAHEzBNWtJWXhFIsx1Us5gLav9k7zL6J+caI1hHJMnJeJE1DFU86T0Yn7dbBZQvl48GP
nMrmrlNWn71OuAcbNJF7skWkvsFO4eaLdvuDYUO1EUFI23Qh3MV34XlNLisYqJKIjiU5EeXSS256
phIjQi0SU5VTNpdr/JnoMdx1pYQaT9imdKFSmegXIOQcm73nrc1+As92Ejz2E4bPf9cUs4BUkFkB
w6NbbyRu7YiHGOpktnM5optchUwiz9QF5Pc3pg3SWBN5a83ivpJaFpmdSpUAY2BlEvfel0DHc9q1
XuqE+l4H0CDK/romvm1zDAAwFwub+i9NKLSTB4RzlZmhdG9lLDkMjX6UBuH5Zlw17iI/inc9ND7H
0NXsBjI0VyauXoNLp+z6MWlWOj8u3TIGmZGBBJVn9CmUij/UcQOV2LoUsOH5lRPkpqk92AnxAYrM
a4LCz4ylMC42fjHu/FrUYsdNuHzjy1hvB9nAu9ggeMZPOl7ieK5bb0IYKF/LZG4ivqaLY9xsMEt0
IquzPJBCN2JzhkDKW1u3xZz5dGHiQOomuDVl4x9HRfohKTxmLkgj+W3ZhS7MmwE0hMJUD/W4Nnct
9dbLKhLggQvhzIlyO3F+sthqh6ibNjw2Bq6vnjtZ61UkL2BB2EVjUDwHxWRTJ166XUE12GTYk/s+
qWYVwNXsSd5nY60xpXJoHPSYcCvfztAFmmQtmB0yf6UOpM20CI8SThsocbvm2BaquvOile5gVkS3
0hqng1OwK98Ut1anrt87L3zpw62d/G4HT5fYQ3q0tFnIAcooGTh5L1V9mlfoWmEXIy9DOKqz87U3
WbCadsyWwJf7RVfDzukWux1lLzZruXCdhsY4ybL0aFZnE7y4I6zbvJTxqSwYh+mtZl5WMsr2XUfD
N0cQmBrbNXLgv6WlyrmiOMF2Rfg4Yx+9GEncHTXWT53IUVbr1p0YKBm/73a9Xy+Pnimg3XX8cdMv
kp+GwG/vMApXvGioOi4KR+EdU6Iiu3apmnyuFShdJJ48VUUUHFraVde2q2w68rLdQ58kyjzofUgm
mza657KB0GuiNJmEpZc1cToKG3M/3eBhzCsM6bqo8hmuSZqzmcwVPCXB/Fpi++V5Pwy9TD30kfda
cDSOjm6qa+3FYlfH8i2iRflAhCq3UI422DY0ae8KK6PExjNIGWtlfLnA4sLzspTkyTUm6NMIr52f
Ng1Xwxa+dfEwSx9eeOqoaUzJUKmLufT6esOnwM8KlJzNGjidkwzEKz77kaxvV7q+ao+KTRHGd7w+
21OjpU5Jb94K7DkJxDi3oG9diEY7tu+9WaYuiboblzT8qBbSHBhtlk2AApN2pX5QZv7UznBLBqLu
LmNI5OH71ujwVjwglItX2jn3QzA/wZzZv6DO3Z8fTzK48eMyzKdoHsctH3yotgd6vhEPe8DQ9SnM
6jpZqDrOgexzzjsN6X/UJIGr/URx8cb74YZ4HS4s4WVqurI5Kgp7khGF3LKZahij0UTD76AS0tVg
8FYNLwtBHe2iGuqliEBCryo/mbtwOrazPo1O5dwLJ+J79Kz91sRFnbaOPKqYQzm8js6WDAveakgI
4VhvVaIbFWR2rR5Bd8OIWeo1xH4S06t5HWFTG3ypk/7cgFI+jTBRB3bLuV6v+WzUi1fTdhPPOvg2
DjrONAtBgRoUbHxjbyGj5afIJ/6pjMzbUo8oagamndEDeVYEjCSdMn3W4eKpL4su6cLez3RVx6kn
7XJBSeskjFfPraBFRouqSWdvaCBfjnsFuRg/hO0gMsHnFxFARR/F4tDYM5A90mtIOVimo3j4rIgD
96y7jtVumiTJJlHdtX7cbyHjjy5Hp4sPxOOHalkdjbqxOlsxhLxNWljxb9uFRPt6FvO10+NUOo0z
zUa/fQ3LyE2McvWugAIDunkJjdXs4kkO9jqc56ehD6OrqHTaHdZLcFOaie7G1kD+74zoW2vP3EDm
26bO0C5xIg3le6oRINAVJUs9RYoMO3CdOgsQlTiS+qYd4uIigCEb3EDTXdel20CvLocb5s3hgWKX
3OvW9rtgnt5gr25uO0fDBAy7L+Ofhols/DiP1R3z+JPwGf/sT45zbPxp2DiWZ0s1TikgZ/JMJIfX
vO7Xky7MsBunkd7DLg3Qkk6dd1PB/peIaQwvClZAbO0Fxbe+XgKgTZ1bD6mt7MATsdYLnlOFzn2C
Q82lk0hittp2E6D+gh/vA5PFyKhISzGhn2m0yGXjyqxGGtsB5rxi75N13Y5L0CsEG0BllpZLUNzp
VcuUoaHcj8Eq4RlbxmzuNcrOUoT7ftV95sfesPnuYh+bqNv97Vyfi3DeGSeojjCE9xsGa87+ux1d
rMuy9ygfjk7jBpvvxnMgMmB6f3CdI0bgcuXr+jKGusqLcET0QsjjJKx8ln33kcMcjb7duiNWFiSi
1MWfBuGis0EvGrY+yGEjT02XJezCKWRzRTJMvUl+9YXPxPMBRA8eEEqpESfB/azsYaRGoJnaR9wP
rwtnhsfARcTGFLski0UdwXgD33bFoRL+btYGFFhvvhu1xzEKkEyh/L0RTXWghsXwGo5wrMMg53T5
d/N1NcVBDy19WbPNDybryUbxhWUR0kTQsPl14rYBe6jcsDy4oVjbpJgZTBy6Rlc+lEWTTuES3OLj
NXB2N9bJS7r0cMmX80OIzvfbRCV2qqknw7GZK7zWfjV8gRlp+YytgOOvAwzbOo0yJ7WM9KEcl3g/
rtK4WyVMcKfKWck0rFTw6Dj87OBjlqRQVdlt5dXLsUPUymvV4lZdTcdsjaj+MqLtyoY2GjNncPCY
PENPPKjFfc+L1SZN6IoXFQ/FXdh001PFpibManyCJYHggzyEq0t3ShZkSMagxNfZhLNzHQvBd0MN
P2jF4vDOV81wH3WU3tTYs6vd4LX8yqphKhJFjLyjLl37XJxllLv/buAyqpQmLDeVuYm43DmRycUQ
ge23RHxwqvyFFoCoEFIfyFMcaJd/0TFZ3sSst7WFFW1OS9dNlvkDRdZZHf8eqgAVhow1WOrO42fZ
z8c5Rw/9wIvF5O6NaQ6KpXCAyPsVyAzfhKkXf2Y3PU1RXfNx7x5Rx9fnP5/Uf3OPP32Ad2hXD+m7
LO1qcofcNe5dK9sPUKffQAE/XeDdgdU2ghXwHZl85HWP3Aw3bYb6s65gsYa/BiR4MHwgpvuV0wQa
/ONDfXc072uDFyzCQx1NVqgEfq78fC5v0RkA7v5YIPE71OWnC74DnLoBFV0TXNBubCax7XzhV3Gq
c+i1bCpfZPoRNvzhLb5jLCLFRt6FuKLOwlc3X3coHxt+y4B64yXP/rxGfvcVBkAbIHc9ZwPQd7fX
t7bzK0lN7qN1SknFeOa3Bc/Q9ufU7Tc9tqMPVs1vX4wfr/nuBjnarKXqcc0V/XcubuFT2gZDMmzP
UpcRbVcKm6FNadptyJ498+2fb9n96J7fIVh+18Nsfb5nZ+ttzwCP++B6CfvSNqkvkj6fMjDyqT51
m8//IBxEBgpgy1/IfQlv4r9ficC7AszEMgOR9x7RbGZ/WJsSnwYG1a9egO5Uf8RL/QbP+ukS7x54
6FmH8RjhA+VCEsmuSVik83L/wWP9XbkJ3AjBE8wBN/T9sf+A0/VxrbxhPN/IhYbMXhzortVpmUfX
zrNNpy6ZNuzS36L2w13ArpdP/h4HRn6aPnigv3ll4bX2gSJhsiEkt9/X3w8fpB1KUfI4dEDkqH3w
dqbuq728nL6LpXFyKz9Y0OcM43eV/qcLvmeAodguOmJxQb6v781hyoEZpvWdSD0YYbwNZJ0pwnLw
MV4HPIVns6G52BDAZSeWeNvoo43nDAT/jJHj4+ALCM4hIABr363vNRp8i+wa+l0ldN5vxAn7TeJu
ZF5uug90l78pVyDpsIeCujlbgN5rWOtSUdkyQ0HpxnHSAJg785BpcVe8+g/V5qPX5XfXo2dXBTjk
IDyvtJ+31bb1G6SOxTQPr9r77zxHqo7O/uxbkS/8A3vTr28OCiPc7y704kAs3zPv/lqzWLOW5VqW
qe9djKtG/NRHzQj93WVAIQBXh4fKD9+rZavOWTx0egyvDryp+/CLeEP+l7tneFto3l0h2aJ+c2//
/ML+Sniy76O10Z2wEJL49x6nwS+hvSjQUJ/VZG7KMnR0O38bbHBg3v35Wr+5wQi6XGQfQIOPeaPv
vjTOrVd1cP3CTMDvRt/dVNw8wob+wdL/tbKDIYCUOqCopaH/fuWTXvCh6Cvc0Qins7qvzAlIHPLN
bgL5wR39Wu1wKcQkosAwDJx4z057bV2jTxVe7mlxsTbrQ+HLj8ToZwb/5xc5BtOCBXhOcsRgmncd
JF8MJ3GtvbzRtxWsdNVLZcfUo5+K9b5ZWWboLYyO/4VniAihMyBzHlT1/saQOIZzaclw0elzv3JQ
bHHewHTdo6tbouc/r4vfPUXEBIH79c8M2ns7AXJYIGiUrpf3kA+HJTJvArL/8yV+XXrwmwXQ9GOG
E5w979vwaeJ2Bpfh5VEP0zgr09Lh2ape/nyV39zIeY5y6J5n5QbR+ypIagxwGyWuEtMu6yB8Oyvu
/3yJc2v7bjWE8NzCpoLcTtS9d61a0cxjVCBiJJ/j19aAqJcraBb3wgnoB1f63c2A3wuRAQ1/L0y8
P5dY0DJjK8PCy2npbBhCCsJWNB9smr/5WmCupBGKK0VJeL/MJi0ERR6iD9s/8Nbhc0tt2kfLP3qB
fya7Xv/j8fwjkvTHzC+Qbv/nP/8fzRQ7W6jxgv6whH5JFMumz0q//eQN/+uH/nJ4x/8D/wcvR4Tj
MMbVnWNh/nJ4Y1YdVFqewzz0EJF7Vv7+7fD2z9buGDpPbBwY2PK3wxszDD38DOJuXPxSOMf/HYc3
PJPv1zxkIciu8sD8wtT0i8zAlUpXYw3zNkduIXh9P/HhcjqGnXroGlMn3sp5zleCRC6EroJWmbbn
0wXSOSeSsVDeUxnetR5CJYuKvISDfutprBMAQ0USDHGVdHWBDLKBXXrBIvNZAoETpJ+TuAN0I5uD
jMsuQ3qfvi0H5mxG5GVCzzXdIpgFRF9PQOvUbp+tgR0PgRwB2/dAYN3p0EzFpnKjKrcRMvOiCdhp
3y40q/j6qbHqpQlg5esJIrVcdMsxhAMzILPYH67rIX4iAeyqAWE7R8cITB0O/YJ7XF1yM0+qTAzy
EUdNNzMZPk0Ff3Gt2dS8OY5ulLkR2fF52rE6fgzh2Rulv2HzsLdrfd+a4YCkv62oQKvI2vu2LF+g
P35bfHWoKNB7GXdvrnWhVLHce/SIrVgy0rJ68GJglx4Jhh3SLk59OINCYudg1eaOB3heRFj3GNbz
dCMs8i6hdHWSoCvUFhaV8oRwRvSFYf/QTCbeQecgUmvLbz6cpQnx50cXYSsbK2dEs1E1goxtLxY5
HZBdsquMbTNtFrmZY4IScU4m81dRJuScwEka+6TaCsqLaayT0mf3FW8PIF9uZQCgvhrHZ1fQg+hM
n/SUdNnkiZdydgiCNsQC7ZU4TA6JAGCwMAXMOW49t0EkDqIa905kyVbFvcykLIIDc1WYkhgLp1u7
Fbw8CDW4gCswntGmCZrrSnfAXilyipD4CPWU1z5K3GUaO3WZwiOPOBUy3vqEAfWd9dZn3jFsPcQV
xQcEJUJxqRYGiiBQ6eDQ+lBXrEvDM8tn+uJltmCx9TkcxMUekIIbmlIdo/IPhQQkN67DZqZtcEBw
mLngUTBuYi3IQZXKSyofqP9ydnn08/wCFDba2qB2c9N2JENeNaKYAfxlXTWqfLb1t2aBAVyqZkOd
cUpibU9lrB7bEAGVsjbZNOgDwjg/Ce1eAeu8Lp34Ga/L1q4sFzPdB/F6rA2ezuIgPqwuwnz1p6/+
EmG5NJFNPY5vtlWXIMAResyK59hvrx1h9d7X/c3YyzEdWPs6U/dZ+s0DWlR5zomB8hUWx1RPCENz
QNekIaDao2SII3ZUl7mlOCwB0mFhRloTz4pP84AHo6FkiF21KRf825p8kQoE8HKsx+LUL30MAQu5
EKo6TKbN6AxneI2tztLxsAzBVxKqPcLv9mB1Ng4qjTPb00Tih2VCrFNvtmDMdrV0TqEBuNnJ+3ip
LrpZ70sP2E3s7eaA7ecJ0ZyhdtKpbLPJ0dlYCDD209YOxUVc9Rs6jqmwzgHii53LaW50cQ0b0FUB
wDnx+wFBdArZouHWQ3qOS8jnRSHKqhMaGih6g+i2zcyclI7Dth7KAxFsNxftlbbANHzap9MSvoBF
vY6VA5R3G17ZulLJ1OiXCG9d0rjiGsh6lffkpTfVgowrOeSTByxmROynX5T7xeVrZuLhWzmWh5mO
W9/GT7VBr7OOb1MHWJFH83YyClTQgghu2pknYbqd7JoZYHNwKhxxQw3SZ/uRkjxAxHRqnTq+0r26
rkers3qBj0OFy3pyxXqY5vYxbsmnMXK/1XV58Ndht0b8WIl2RWGet1YgRLVuisuyRURfL0NEA5kr
5a8HY5rcFi0WdHjrjOOJOssdG+cvuqvvxepcNkO4bZyoTxbh7EtuoQenUFqEcDgzqFm7+sC8ApCs
de+I5x7gbNyQENT02sB0OvFzhmwCMu0LwjQRbDRs/CneusoDz8Pbr/VaPHq8vAvq9ZWGkGkQovqN
rGYsWHPWUCJK0bdLD6JnuFFuPeURQRJUpbZE6q+x1ND8dFi0XcNuHKz6TArHPAiBiNyQBDHkAtJP
Az6OmV/pbyoaER7uQ30x6QEhsnF4PXsVnFyEIhaXOfIUTaa5JGok2TA5MfImUUmrxcQnZAU+qb6e
7ieow0hkXioyP5bLcml4nNZIKY6ZvSpm5HHrsa93KIZhGln59L0Z+bd6sz+G6/y+i8MUv858RV69
en37+h+5VNUrSGHkz/9fEAQbBDjif9C0VaOG2rX7j8vPr1WH8eA/92///Pm/+zegtoC6kOwXosP+
Z++GYR+YAYGSAJ0kYgC//9Ffvdt5jsS5aYN0E9MBcOj6u3dDECDO5wxcBQahAmLx/p3eDfH+v/Zu
sDWf2RUX2gLQbj+fIkKE46k+RH7D5JSHUDhHAXLPAyRIEcpKxZosg/e1p8HBLk9If85LpGFH0bTH
Fg8ulSVsDbeUqrwd0JO1LpRCQiF8GhH3OAT1uZHrp8Ijh7gAf1ruVwp9y3hfLf2notTPqwcCmwRf
nKZ+JjPkBSr2M2+tU9Wrh5mTXYNQcVtDr2C7LZnHbRTgrDsLb2NmWEybxVwyBQXaWCwIcXMOpnOu
WVhfTRLwNAn7a4APZw1CoBA6P920c4VE6RbRy1GJ34OAtWdAOseOsHQY6MFrYbbWejuvKBsGspke
Bbfgkc38fn3QHn6lhoOvKSHfJxcGwgYw16mH52UalXrziIj5IquUuGu8OWdQv/nrRScg87jyTbGZ
BIXETftbR7SIeXs2Ib3vhgghiPFm7fRF30GdP8TrdsCeJCxaPxfJoq7/FDfhczSTreNyA69AvNP9
uO9EdFUZeQyazxxe+yj8uoLJvHGQmreXUNQtEWQ+lVNtle15Ms7dRUzm0zTdjTOavKY4AZ2kSeeC
uLYNarEH5UPnFDvf+P+Qov7/CvLffhqs8mMFgMD4+wARnMb+dYRo9rn+/OV//U/5L37wn8UjpHjf
Af5FMBXh5Hd+P/86+1FMgEIlAHgEG3vsBDjg/VU/zidGHBljjERGmihqyd/1A2NFzic+GHtCfEYn
/HfKBy72vnwgqs4NAEAhkxS/18Nn+FFhzkZjZBm2bh5hqABd7MGR08Yr1ksCueizOcny1XPrNx6R
tENiP9CEvJ9uRt5fave6QOMqIbmSooBHVEHWP2VkPJFa3xsDlElUVwgSzpn9BB1UEiBIN+peRYQC
hKy/BTknassxAIE7d04dZPzs/XbXrA9rOF6KT659GCymkawPQTOl7RhCqArZ4vDWBCLF006bghxD
ifQmPmzqcLh0CnD4AT+xiF8UEtv2+hJT+gwVfQ6SNllrRCayaeP2KmN+jH0f99Yh+bNACntZZ6ZC
1zJX1zyeDjPiJ/0oyL3wXk3RRSna3dL4OTKnt15Nvrii2GNyABQkURLV7m7COAGoJdGLuykRV47H
t7WFAqNT4N1FYksoR7sy86HJUuzSYChHEZV5zV8YBpBEcZXNncaBRxy8BflXwQCxEQ5pfXTDcQEE
qIHUbnfcIrjQmXcM5Qfq2U3Mlj3GzSQRmhNK8FdBPtgu58uCqQjoZ+vitu2gkG0P4SDTc2mvEei4
QOIs22Yfj12mtM2gKUWs/pqbMN5XC367z9NpHdZUFP3TvBSQGjXQxizrsSqX1xasWdMizl555RsL
miv04VnfQ7K9OFcE/nMcra5Ai9xIaGaH5m3yJ6Q7U/iJnYNEbOpaP0h0ZEgW2UHymUoMfengm3J5
kLCe7H0JUWRZH84ldS7MxuLUVNR6G1iE80hyKR2kvfanIsAxY6pv44Fl80QT7Ze7ucKTQ1RoDdEq
6+xGFsMexxakyt6obt3XK8QvSMcwyLxeYrXDSufyoQKECEXsk8d3esBeuFyoAscKhJxC4bcQJ40L
Ak11kw3+XQ8VtUEP2jQsgXr5EE+ILjEyD8oyb5BaQmBqUX6H1rbdseILfAxpHZGzMvcQ6uKZCJjV
QfcCos96WiRhNGUa4hqc+NMAGVZN/3kZnAxqyS1y5Y5uTfeMd4eqqe6AC2LOBztpZEyo8GkgNhnC
4jDU35ZwRDOOuAR0/4jv1uVwUyNLVBTsspeYR7O60YWDwTjIW0oCWu3w97HUfJzxsHF2SWAhi1sb
BOZFKYdyiXNyjdkFnyJrsjHGPIuWPp7HiUSDPo/ryaqAP3Hs7JWnt26Phh5BdN3yODvDzUoHbPo4
+RXVhXIRFRk6iUPdlAY44kQHPfEN7emlgmDeO//GvsKWrTLp21zzB0+9TWrK7TlhGK3LRIrUd8td
WKpdG5s7n63P07LgHbPkdiDrg2rV1TygJKngoR76Jqnr4OswR3MyGHvvQogD5GDaQSF7aHR1IVbk
VzL+XEr8DsSabtnQfqlbnlG3XtOqqlCiKDgMtq9HdT9JNznTAcsUJsJFpKqCasgidnZBmemrrRsP
0B83OQlPErNT3NG9KFe1x4ilzVTg6cdVm69FCJXl+ixJW28jbM+QYWaMy81SipSJcjdAL9tKZLk2
3idbIetcOkcCre0UYbiRNhnOurfeBA10vX5pR743g30QRD404ZA5Y5Touc/CSY2JcMIMuUeZj/S8
EtGqshtTn7LtGt2o+SkgJu9WTFACoFJ78uByB2HuQUp7/zFuWDZAMDdzF3njy3FGMDw2q02H4P++
LtpkUObVEiTJM2T75zQsFgwNGi561iWFmb8iGdlmypl40qhlK0eB81N7mgAAQVRHEfM/WJiN7UsJ
FULKI3SO0OVfL5omTomvEohC7A6bbhHbDg1QKGPksHYY6OFcO3ORSrRfkT2hjMLF0HjoT3WZTG21
rWmTA+9GnXuAqBvy1RA/56RkKjA9B9p+cUaQvusHyyIo8hVzvfDSdcsXbibI98KDtQgzCZccO9ap
XJBfb1qYuRoP1aV9Knl01Zlp20AhFYbrHramY1Q32SKGFJBLAhgStvsieFTqBThfCm14IiLnIWqC
677crZgxEolzNzZuRFduIEzPJLRPwxruS3TcqPM3mPtyb932HmQ26qPKymHHtPcq5ula9g8aS7SS
LKus3SKKCkO83F2BaELuqUtrBXTAU0qAKE2jvIE4c4uJFAlEZgjRfbVgqhbsTlThAO9wnDERTi9C
BAM9ObpKDEKsifcM+0teMQ++FS8rKrtVRKZKY5xO3F23lcjXqdoZeCBi1aWrqK884I4LA3gHL0w0
nEXa+mUFmDKW5VlcuYtK7wgZAIb5QLdxxbwbL/w8Qd4XTTPGSyHYWItdj++gCRDfP01pAPwr5DwF
9ZKouU5XSDlLE+DjPTCUUU8E+bC+1VQmyGpJCwQit1OwE0GT0sE9DU18sG4P2XWIWTOogt1q7oXG
m79U62egrLeFizFjooz2uph3mHyU1a3aTp3Gui6vg3LGo+x79Ct9nLpzlBe1wPiFAIHeRQaO7OAG
NoNEEPuJl3LYYiCFRVN/6DGVqObhdqbLxg7IOA/HtOQt5tMsQ8odczFRpB7C+U7c53LqNjZogUmP
tysvMWsCIWFVfHAwH2rlL0Y+zYYdWd1nshgR3/1Qhu6hKq9XJTPag6Hj+IqRdH4e3DFom1PepIMR
u0rKNC6R+OA+hoNNMaZiU8RfxviwsiNR8UWpm33bA3f36WVUtXsJlKgPrheM7ygKZ2NwAFLFdOrt
aT2Hefvh3tEWKx17GqZ0WU/d0AURznOzgdgzdaLmE6vWvR2cfJoAhZV1ii4WeyBMnOUj1QA5G0RM
dvGOFggkY2bnNOCDg+JmrgAmOyAB3O1Yxsla3sYIpCJLlEog4nV1DaB+jzfmlXhs7wXYQLp7XuPS
lKcLVhhy4/HMu5TB2iDYix/z3RgjcM1tL0Svdn0LjTUayv/N3nksR45lafpVxmY9KIMWi14MAIdr
kk56UG1gZASJC63l08+HKBERWZ2dndbWs5ipVS4ySHe6A7jn/LJcrN2sOZ6lESIhY5ZylJFg78a1
yZevo2njqDGepPhKQ1lgExQ/Y7AdoRDwsVBhVW6ckO8OIBLKb5t1lh8XS5BHxqGo1KdhVm+arLtK
puLTs+HOSXSMs+zcSRGtWsN5StJzVsdbOxru/zxi8/9mQw/AjMbS8h8tVZRb/l5T+ffY5b//hh/b
1XfCatXgIK/4ebeCaaOFwbBgo2ls/GW3AjWw2a2cv0I6P2Ezzl8UEwxPRj9BhDAKij+1XK2v/xsu
WcO+uRZSWNRB8Et/Xa4g+FHzLzpuIECWPCwv4yg9A8CUrl7ktzFmUq1aDULtW1Qo1C1q56gGu+gS
86tul2+JMm0rOge1GgC97yvXmc1LK007dX2q2VFQ29FZtqqdJsg9RHGdM+pl2uCDv25oeNmO6hAo
1nJMqZMZYw0tdbU1lqdCVu6MpNgL3cYRBfRjkm3UdIGcP/VmBQJresOKoudYdrRgsvqgpG6BZ9ZG
m8vHVIjz4tAUuTibKUVA3+AoRLhg4ykkYKJCZ4hVa6zajZ1QCUabXDe2Qc+nwHGe6jOZiV8QOQWm
0myVpXGHSjnObb3LOYlbLbtXmfcVMZ8HlJIRziApNN5T5TxXzAvVtSuIr2CVKnmCZeNdHgoAoeSQ
R7dO2x+mxDktteFa6nLkd/nCIuE9NTEvrWWOoR9OiB3Bm/hpnmknS3xTCtJGza/JEm+ZPjalaXvM
eH4/X2aj3kAsuZVjbqNoONJIsJ/GZ8d8zSAF6MV0DeAWzBV+Xui+KfMXMNKvmfuOrHghLUyTAehN
wEfThZdc3Q9dvW+onGuR6jfxW1rpniGJpxJ+Rhe3NrRWmdQviQSO3ZOC2syHEPBLnfcMZY/Yl/Za
DgmhTkG81i0UZBSQcx/hVG5Lsa2YP2o6zKYxcq3htYsKYkz0XUVngQMQaEk5TGx6EGiwndT2+ta+
ZMVV0/PzoiNFaiwfQ6MrVc1GaS+5fDWilVNJvNo4orf3CVZ2c9P0Q3izND1DS/s56fpm0p0o0jzz
/oXS+7N6K2diS9L2JqqUrVoM73UfZEvtRtJd1JGyKhlYuhYO3vEwUG03Tck5LmoPn4dm1j5BNT7v
3FNrpidlhsuZAg2LnAY7AMn0bTA/K1oXiJQ8zTqnlFJSYNJuqhEXmJhA/VP2fvb/IrlzKOVQ1dbr
Zd4tfijaf5DgW/f0ae5MzmSO+/0MUNlCN0sGvh6sM3r/msdFMMmPSbvGebRBSmx4M7pVUfiZChkq
P3ejxue7LwfLXVC5tN2nUa2840uVU1w33NTmszG8zI7qpx3BlsU9QUp+0r7Iw1sTqbRkkIjOWax1
kxuGVD1WzwzCO0ONn/Ih6nxJEY8zxNGMp2hhOErFeJPkw82QWd/KSD2Uk5x6XT5AdfXHKC+ChvKU
DocsnKH1sTZoFFbsjRaeXcuiCgzLoxTeRfGlipVTS0MKJmRnI1KFJgvsW3p2HzHAylIZoLd5CBeM
ymZp0j43vun8R03CQC6qk6okT5FpbuQMaW4TMp5XYfiaT+FLP1ab0MYpzz1htjPuxuasZfXNaGan
pByeLHuRsa3h8HGqaRPhLuZbY/8nMkGPj2tnIRHV6NjZobUXC9MqvHYJuvC2yJD2xkPN7NNpXwDL
/MhqSa8oHyhakN3CWDw0PNTkwfgPpzC6L6M5mOPYp3uPLeqklF+dZqvxrG25He3hRU2E15imG5FM
25rXJey3kNdPjdWQbC828/LU9ngwM4sET0svvSalO0Tk1VZP7YsuUyYrJwG4kQKf3Z9h1k7z6tSM
Z+dL1dj+uBBJ52gBiQmINNdAmn5OdlmV07dYWjunYPFTGsAgY15ASYZ4X/cg7km7addLGM85DxxX
k2bdnYx2X0ndNbEk1AnjLc7MV+Cb+qB3pCLW06MRj4OrtRRaYZs8yEp/6gz1IA/lVU3nw1CSsm8m
ovIyM3mY9NmXuOUiNbyT2IBmudtgDjw4g8Q2E/Elp1r4SDgUg3lGVWXKPWEVG0urXVVuXR1BhALP
vlr48OzdsQXsls7g7i1g+WM3p6NEMhLQc5I4Y2zarQy2covlzIsqKlPF6OsDPRp15EEuPUh0nk5Y
4gRb/si237H1E3tl4BsECYg7mnhn4UXD7A1JB9Sj3DBsB63NWI5a3uKzL/jubdmrK0L+wRsKnPLW
UlLSOjxqo8QXvp3hGZyo+lJ30hOdY37btb5OV11nzY8NqIYFuuHU2VMmnLtsAYwE/ZDnZGOAhqxh
CzkVl2AkE1hJ3ZB6TySePE9cp+apXEGVMFZvYvZ8ikIvofKZyx+LIe+b7rFLrBeH9ZbKpFvy1gMB
dpNM+aHCwKyFAwnTxZFp2k+qt5rAdBvkpwUB0mjHK0GEuCH8FITorwGR1ksvo28BQYo5ESBDVXCl
FnxpGRdafeA4wZ0QyW5stnBQz0ODmW3EKE82BMTHQ94lvg16NWd0Z4Jm6YhgJGWvzqdJYmMUOzqh
ngX4lxp9maZDXHW7AWxMsjB06u3NYEzgT5d8RdDGao8ME0CuZXEj1hmkTUBnIGxjIdR8oxX3Doic
vJxz8DmzwXjLXYmkcpuFMOPgeESrBhO4ng6+ZxFZkLcGdZ8JYOham6l7S5rtFrzeknoFu9l03XIo
QA3DumMx/wAa8DplvMT1bZMAecxgjYSxexXY4xLGt1oUfqOHBR3CXCPDCHew5494Ko9UJ3GSA2Hy
Pp57kS+4t4QnQDn1xt7boJ4TmzMrlm+DhuagohPoqITUg94jzksGEN4rGKoDltrR29Pp9CKD+Tmc
AkK+pDzNBxBYC3hkJBJmACCay8BAnKiRadAQsRNp+TY3L85S+1W3TRtOKX2gIynyhdZ+6bOXwpE9
2RC+zbvI2B8dmYBZw9q0cbk3a67I6HPNYahEciipkLXl96xO8NB3vj6HnkW7LrRQ1eheM2ab0HiT
ws9OnRjHoOfzfaPSm4yYqtJr1FrlRmkib6JLmYyMYGpzzuVnWbtEuenlxAX3DY9OcSZgdpcZDUdI
UOrjQSRfkDpskE6/aAXLMp3G9hCDSM5uWjiHdpf308acVuBUvS36Zm9A0OFMwc8LfGE91HV3Xo3w
Gnw6Tz/LZHCSN8O8vE5S+DhY8b5q3wQG5XYRB5krSJM4vHvRvOlKfZ3nYodQ0rcb/VTBDhj6ckmk
DEGRkXvxjCPUMsorzeQ3kPmWq5vFJkF0MbaHRkBkGkP7zVCeYs4Rd2pJkpdtGVWHtSU+MQHjKFwt
jT1WhXNCSbfbO+3DDEBCAbbspynYUyTvNLs4STYpUuhUrJq9WgyHxREsoM7wRoHXplechz+/A/7/
x9qzj7GM/T7jdtd/NHD2dxktsz+zbuyVf/3Rv2+FqCpRqHMYU0zB/zIQ+f4g3VSM6zQPoB9eF7Yf
jBt9OpbuaPqqL4ZW+0c9n/MXQ1ERh1tI3UlhMs0/sxTq39XxvwqM6e2B1XNoXcALtio+f2bcrNaI
0hg0gsdDT15eadLGxhHsGk7fYU1P3mtiBTZTREkp/zZ+kBLjXYuAfewJBBQLyG5ZFHahiBNadJRZ
x5Z0zPvCPmYL2EkT2fkWS6zhFXGinRrJ4flkxiSgCWM+1eUUe5MiPelJu5ep4kY191Q1zbYoQc3s
ZrypBvkT9TUGeUafuNQufS32asnz0FmW3VLBm0X63WBlV3JAbp182lUKMKkKCyH31hVrUu5nA95i
SdQPxCkyGliq59j2Q2XMNzPNqBB805Mm5e/hCj2Fa3l32pmvAPXXQeEJZDsGgRa4uhvkWpEtNSj9
uLOHJLrBwHWnKONez63bEWUa3Ex47keKx8qmFn4+2QJMMwtoHho2BuSCmxjke3RirUI3pZecyrUh
nqHbY+BnOoj8bEEiUcW2ZJOsbzOCCIrcprY02SjYRjKjVE6pU6jsJWH2mNFrQdvZTM19F75HxI+7
SsRZ948wCH3sURX0ysapxo/RiFUAvPLpRyBEieHdLcn6zDvtNnSyF6tKLTa0pvJYfOYTWIIWLL18
7vPK9Ptp/FJZtKl1CB5dU5BdkRdJ6bdj9Tma5stYwNeSmePagoY3vaTQcc2OwLRwjOTp0Cc9zODf
8iMiVZYCZSGDaJCxTrf9iITQCX5Jkyg5xCgaD9ROD9SspVyv5OzIRXcl0sVV7I4/h4o/V2lAw8vG
eutmysyn2Cg2hnBCwNomCZSemVKzo5Oszw9UQZxpgK+YSji/y+mCZXyvOtYhGibNlcLsS7H0XxSC
7CFIcZRbGUBzNne0qxmMBlJ4neR+tzat5zWnyvcMilCqttWMuDWzy3fUEYixqO+tQqybmhqUrTh2
RhewEF+6WoILlIIymY6OJmD/nJSg8XE+2BX5Gy0Aa5AXPXBsPe9kYexKMZcIQHBUCXGLgu5RCO06
w1+HjqhdpesMz6jmL1FZvBtNv7Vn1uKC5AM3quPXwcTMiRIHlWzlV31xbup4qMAdUHJahOC4eZtR
iJgWVKMXOqD7Yl2Rd+8mCW3+nNrPdYKCJh8TYBVyYr4HXwzJWG8QusK4SP1FJmwgSfJDrtWPMObH
fG4OvZYQPieoi52GmSWJZuUD3N4zQm8kvGQb2NkwoYIpLTeyZ0qDl+TBbESQ6cPRcMA3UBi7AEV7
c5Z9w3rtZPuk86BBTfiQGP2l7uMzKTqcnHNFYodmBfNUPxtNdUu84tucThfT4hatHeZMs6nvMMb7
7eL4AglNRKtnlKXXtiAIhHGwqgT+5YeitTwWl288BtlT8iPgGQLFGtkS6LonNIdGK5J6PQa0T8R4
wZraEPW2p4p5S+vlfSEbb8Pa45CwXZlgsJnKteQQIpnO27DRjkvSM5vo81FWpW9WwTLHPEAyzJLl
rmXVd7ENT1ysmSaO/Ub6xyaKVXqPl0DWWcuaUD71ZDFMlFmHrXmrxZ/fU0DkjNtZJBEY9LQjXuY2
Z8Bx2Z+vRGjsujH7IqtZIKnstICMfmml+7bVoZdkGTy/0YjpsZVrIkjqUUR0LWf5PlXHJ9JhNqpo
75uFAXFoIFNy+aLHxXMWRde6iY+WQYiRmPtjnWonJUGYrhXUdBaGeIuNYb0iLa7ALJK2OUpb8q8e
84mDxXFImEXCKhrtXZdZycrEvoVdWlg0lnhjjdVzxcKuz0vJEIsqXUOq8LVxstAvK/OcjdQpGtJJ
7dA1mGozr4WHKZJfLjup1jy6imiwZl0+lmk8X9oGW5tQSJ8pkheA+cpPG/ZcsKZiMw/FTmK+dYc6
cWAoYsgec77tBp4L5phMXjNk2iFWuRg1AQ3fd6HEpEqBC7H5XzOVoDKDxLNaTWPqbC0jcFLwCqKo
HCkJOiL1w8whFk/dNZFR+F0CPAGyH0SlNmzLXiMl0G44RAQ5XijjBGlLRHavdPRJdGaGlMSO2Ctr
x4s0vMcz3p9iybtTmdIKbamEuuSl4wAPdgNkf3EdYK/Qa0uvpa5dciE+w75z1sAyHuQ656S8alfC
MfdEmb7ba7FZKT3WZW76aFjGY72o7P2dzneamV/UKbkn+P0aVrCvuSgJZ/5fVWhaMiOFuqmMPmgT
9B0JbbldktTuGIo/8r+tEp9fBxJLZuLGmOJYBvj3bwaS/5qRdbVP/fbFUNdbJFqauN9+6ystlpIW
QAeIhGj2mzWDiGK7a1zbN6laohyc/nySgYVvFumVLYPrO99dzD+5lP+Tvtl/aeX+UCu3zrm/P7lv
sv/x8BG/lz9P7X8T2a0/+Hehrf0Xurj4rqBfVAbxnwgdxLZrJgWFdsSw0YzkwKX8GN1l/i2jtLFG
gNhc3+iWO/Fv/1NBhqsitMFAio9ZIdf7z4zu2nd74S8Xr4rU1CBUmz0B05a5Xtw/XUwL+nRoqKXZ
xLLztS6KU2WrO3IKv6nkHgYZDCmgH5CiyJw9d2zqFYqyXLIQl7E0yORoSOOdYc/PcZ6i9ED75zVI
cn1eSASGNLJdClLrwnlQ7sJEjhi/oe2lDl8VspEnZ+lP/P1XQxu/4KemSdhkMoxL6WaMMjwteSvz
kEs0DzzkEqGLXXppVfxsk1S/rcR0LIv5a22oqT+IAnontAgWTcF8Rkkny9pKsw1xeGBNvXQJJeNY
CICijpysY2z2VyNuJbdNgcrRkdCa3KITw73E3zhJ3MFRkWzKWJ830VRdlCofA5PqBc+O6zc1NS4y
p6FXiGxAcxTSotYQF9Ss+O1S2djZsVT4dZuja8rih3zWeKqXJ7OlPrQCXufpTyXFkMvBgggJW9zW
tvN9pNl+OJq26/QavHo1la7i5LGnJjFRjvlOliC/UtRImYl3hdMX8JU5RUsfQ7q1EXRIzA7mNp2q
IFn4iHHXUwtdExI2FILZG2SI4EkyQYzhMEWOfSTsT/JQUhIFGKEZbvtGPnEEFAHrgwXgUtY4QcIJ
P9Wad9iOWX2qIwxmtW3NWFLI37ImUXr6jOB6TT+ksXzBjjXdSrHzYHH6eXIHH1aY8AKTXL1UOp9p
rBh7vC/RURhSslGI9KCWTxmDqitjrAoYhgZZ2/FFANeG9SMpm9F2ysLTGNvJhqtmFXY3TEfUOLN3
MOpUFeoivVPMfVermR/qBFaUWhn6MCgAKl0+35RqL9PEnQh35LWwqmS3tgNxlSX2QZrq98Woroud
fkhi+doYHFFl6XyYI5LqTJoCYde3sjZ9Crt/shUIrtbJan/UlfizMfLilKmLtOtrxgsaqvaaSbBh
r083Rt9NQWnhhEvHEH2URquaQu6kL81WtTeHNvfyhthhLf0kLoAbrU2eKuL9XDkDl3WiXSfXHzWO
PCNLyX9MQwRPWX1AO8Blq5BupmqoSFeLvGuY3Rd4RInzeH6fh7H1tCwjPissW3QG5LzLuJO2hTpO
gKPxZVLz0SV/J7xrdSfz8koCcF2Mr+jAKEwJjf2izQszk4IuYnGac48ykDW8sVjy0pNm1AZqLuVi
KGlGAfx0apUp8SskB/mQnvAOvs5VJTOXTnztS5LRvz580fSUdJRCOUrKcHQq/Y541CCKba+sIVfV
MHrUpErbVDPTYJq0o5cpCvektBuVifHSwQiYMIjDr+7TFi9zoR7bNn2wUyMgtmIrR+ahiMRzFcqf
1TT1/gKR7VVmom/kvv5U9PyJLYgtUZ9qZBbKW1+j1pmm0dyZmtaTPyHdyMnwDom+Rwu8NQf1PbKa
z8ioUd/G+0yYvEE8aaOhXrPBMFf1CNoeQ/qQSJP0TGAWsksyx9opSVm5hVzisk7qlufZkPhFxifY
aYq0+xeqdp2rj3/7w9PZItTg90/n/730v+Bpf5e/80M/EDWQLA5kU5G/A2ocsj8QNf49/hdSYDiX
vx/aP53MPBAthku+UYIBfjmaVU7sNcFGk7FYy9qfOZp15Z+HWIIbdIPrhgAM6oR/czRHKtmNWaIT
IKU3ZjDPHdnlfUu9KNGa/didrDhEnmsSnKWQ17o1Z2O6bYoOe+ek7LMUR1dsjf2pT9EnhSayobT6
qknju6KlJ8mJ36zvCJxFYmimBVo03xOOuUehb7tN7Hw4MjqEWcaa54zt7dLX73XWAEp1C7ROa16S
zLkz1eqmbMf+0BiQSNpkhvvaAhSxpOFmCvOPJBJsp/ZcIz8jxNluhj3J00e1qW5yp7wafXNJNHbx
BIY/ShaSYMN4N1nFXpfRXLATX1sb3CEKHybHvtebRSb5ySH4TZk5KRozJ8bZ7vaiHQ7xEkZ+kRrJ
Dsk2sn8JJC0v7ZNpIJsj0NnepZmTBpMyPCxO3RATPTYeQXwoq2oVtM7GGNg7hQ1TiJgiaXAOlhYP
3Fxvbq3MojbWTsSmkSwHjt752qVFFsTh1B0kqxa7wmHjLHTEIaMdo8RWCu0m7JXqdV2aiF0Iu3v8
e3dZRI1I2i83g8OMNJX5xREavlhJd45jsliuTYSuV5gQk7pTpJAw9mfZp9BUzX3eVmSaijmoDHEz
dKPqxpJ00qlh80QTvlS9iSRh1bUvBOv6ZkYMKqTNtyhyzhgL0HLX6qtm9Y9O48TYKYsDTMTOQnOv
JHCeoswaX7LU0HfMUPbHtnualSZoZPVSFj0Am2Td1CM+HPpkTEJO9WjbLOojfB4YUl9ZbjkrhCDG
KswPeZjQIfbdOMHXpogAUfVz5EYAcVL7LlR4WUEEpptoSuxLNReW3pGdNeenVuXZb/acgL1uZ/6E
jmFGuyjSaNWo6+LszBp6Dbnx59pefLkAeVRiwAZ5wS8lFTi5JaXEECCj5jbrefCrsBmh6zCe14RA
Gw0ah6QcJc/J7dOw2Fd9rCuv6pBTWkk/3cnk6B7zRifsKhGEzRazclAGxwDDauePGoe6Jy3hu7rM
2qYEleZ9qiqskxEhSuKUJbUc5s8oRjfMpPuQUmDX5IPNNVR7E7RLqy/vpYRYPLHMTajYQYM1qmtk
nJ1L/trO6pFUwUdCo18GTC7+0rFyo1ve1rK0Sev007KqS5wxkuZ1uivR01cLA3No0+6The2pwpyM
OqJuvCWb840lxZU3xHaKrV/NXTKqvykqclgjNwFcBc2haZNAR+ronW1gzobgQzfkyeiGhh17drnc
Gtnc7HpN04N65RDb0m58s+tq10psCHgHSQyBWdwwlfHWTODHNU6Oeolyl9j1fM8Q9lZPi9+Aesqy
9V7b5Fi1INmcjJmzMp7flhJodA6N61SIG5Xg12NTZQjGW8j3hViPzlw67oboK6XH2x4O0K2IQ0Ws
asEJVHa4tSsEyWSONHvVzltvlFQSfxWH+HghqFtc4hsjs5cvi0KE2WDqaFinElUUdn3XGnFNw2h8
IdQN5X1tEDKM88Yl4OhYtMDOcRTtzT4JAFPRiCNICKdG9pJw2EZZyBQw7PO8BErrXiQLzpxQEm7l
Cc9K7pP0aqx+asE8RaQotulV3UmKfJ9qIw7GDJkZQZvYSMLigFgmYbxGH5IDLLotEfXeXITzczhL
6sYxSpiI3PpIe+chcmimKBOVKrNS5puKpGFP8M4liYpvpmRfjVRKfIdcIXhvIDVaFW1Paq2FrOe2
9hKZYVHN+H3qGGcYPKxXh6wDr5waLiGojVPeR1RjjlA1ccZ+Z+vtLT4qZiyulFZta7cPs8JTemws
7dyc2loj417l77D020amX9sZC+GROnBoLABptreLXRGYOg5m6s6q2nkTQjqeADESrEr51tPfve2F
A2VEgNBNyByGBCk3fNtE99snbQd27+TbKEWJo0nvbLHj2WoJ+rNC63km+zNoQ6fwSbCYt0m8Opr0
7MuQQuWqVXsuSeqH1FS3yTBHwZTl9TYH9dsBbVnsR2QUWk3XHuCXSXGWsU11kSLjcOGJY3R6/NdU
md+tavhnqGgNodSctaBbVjnTf922//tyL3+85G9yL38vFDKil/iPQyH/nQS9X//A38wsP0IvcdcE
/xx6+Z8oP/3nKenXV1zNxD8BGL/N9aTNKvhbridfoxsHf5iyCZbzG7jv1xdc//9PLyh3/3fSWf/x
jRq/qe/63XTWfyF+f7hTmP8hV79pqzf08G/dvwf58ZM/FgvqBNZkVJVMPu0Xf6z8F7YNE6JeNXWS
2fRfID9irZgd4eSBdQn2/IH5ARRSZ0axuIPx3viT/nr7O6b3C+anaWtioIz3H8b+n7IJw8lKtL6Q
Z4ATmxOm35DWsp+dMDDa5Z4mGaxs8inCz6IyMatIy8aivk6SOA25moEUYeoJk508m+d40QI7TT3h
IEoeTc7XBKPF7C8y0x/854IOd2W5hoqDiExpQ8YB8tE6zm2khfcNpSG0p+xI89nib3BXY3yRDChE
hZtRhziVqDaxkrpq/JBmDxLuRslS9q0k7ZcJtVVLJbdUXbPoNbcw5lDqmZPEXcVghpa40Wm2zkVD
XjuO3iRRXaMnoCNN0JJrh6Zmh2rSuxHZ+RJPAfODJ0PfykrkVf1TzJ5vIJBT9WJH9g5yWaWGW8YW
DOXTJtFO1CZ/iQ4Vqx3kCJYHCy0TMZ1WA24pkqcLmMVhQJqpgVT12YM+olszdJ9hxZ2AAuzlouN6
l8yvsWHfOun02nXiKY7pI8iibcb4RUgP57x+E1PC0durfjXzC9EAAprXRoovIssOzUK+bFT4guYN
acjf8xCPmxTrtwUTNWn0m9LibdkECJGRrqD5satPbbY3ZbOckRbv29wgrJf4XgqhyiRGAB+vZt8W
dAjME5O1Hy4XoXcPWWgikuYbnpX0hdnrUMTljRGBNZoz4S3TgK8GLXrj0KODkhaBMFPqjWLMXqjn
yBTpSkN0nFrTadI1zyrMh9og5aaOj6B+LLGqq1iIDcN95UzH0dKCiACVNL3iG/QaR78utGJYle2N
RnhfL1rqRzLM0ayGE1r55jmWYfSmtMTrigtLc2hF6L8OMahM/KTnByutNjS7vESaFbrMYDQRQfi5
PWIVUqFdtem8vJ9RYMbqXZ3U2AgXMEv5rOsZctGup1W1wWhbovDs8AXUazZS1ylfFrMf3KxGJSCs
j4GPPCtR1DVpz/JneUtTGp6Q8k8KN47EiVGaZF+o2Toro8l0lWav9Fj4GQK/Oe7uFlTwiUOMTpWn
Z7vUNpMcEuyALCtR38SsPEnWwGRNyoJS+RONZLgR5CL09Dq81SzNs5EBIHp+t0lLSojnEUPtE2ZT
ulQioAhAf00bUeHssahuhUK4K+5yYdh7RV2bK5q7EaI5AaiKVx84GEDcPWq95BkxtZDFnRwlmEOl
QBQiwE7mRSj80+o9Q/PvJKdBMW76qQ9AAD3LuQ/790zxjehJSHvJsj8mPjMTEZzRJmepI12im7yS
1L7WQY08PnDhItFo99kqGK6/NQ5UsbxvQSljdJ5L5PH7EmTCEVqWcbitdbJhZdWPeyKm7FfkK0c7
5YYqlFs9oxMm0i7ldK/F/b7GQkd46d1ENnWTi0coyL3u6Pg0tZ2x3JFEcWIM34kFSDK+U6MSJTI+
dUwbssWVXl1AfzZtbdG4YNYXmMZLpDS7nDqdXLQN4Ht7SFRlWy7M8p0+BtKIfVALj2PPaD057LJ1
ZZy1OduNpgoiX95YWRSEs7iVUv062QgXG0M6yspTZBmfmZRslQldA6+H0/lcrA6PLJlu8s6heqq5
FDTiuL2mvERy/5rJ3SWR61NYQSbIZSMDkWtM1Ea53E8NjwNR6gPG0szaZqvrF5K5CVrBko4NFkny
gjRCRgoqQZHkq2AoNnM/RiPc2igl1FxsCq1+kOR808jXGltp2OSEXH/qNQIhSX1u5+pG4RHfWPGJ
XKQbLX5e4mgTqfFZ4eNPa26VAiEXIq+5jLfpgth/MPxKtWjysV7JMrnNUx0zgzGdBxl4dXaeF/qF
opLWShCIWv9E93HXgi8Ycuznzq1YFVN9Kl3j9CgEHiP8BLnKY27VVaUJt1pcgg4r+1A0+2a6G6r8
3DfhFuPD1shuurwGqzY/HCSzUaruBU/fMB79WpU26rLc1ii4apid5GmiaxGhWJmcDT1dl8H5Jo6f
pbk+G8i+Sh67SybflOzWdqVvBL11gsdElhIjEYcsttcZ3jdX/D77po6yh8n7oQKRI58DMl32WdLd
HGXaSH9Ei8Eh0g+t2bPftL6oskApnvPZucim5smiCaTK9mPlRstVfJT0yU2pJ5ND4EjtTgpPS49m
O+cjroxLazxkAsFY9zLYo4/b6YIKAMk3SrXYvEsh7KJC7Kzug5Y2+luWQHIqPy8BY7Ict8pDH6p3
CvK5kaPOKZ2natXVKVn1DVILkEexE6/QqLSY1dnFc+NR5YpqKjqIGGFZ2NF/JX0Ws/7crkI9qS7x
K3btZ6W09BzVlrmlUeQ2VFIvzVtfifQrZWHXlG/aScfHUIU6GHlKqC8ppFcqp5uRPTpx1N2wysll
qn652Ehc0FfQctC+gAQEidRsNHzFc4u/QjTiVcuSFytXXnskxFZFv9tcFG7X4MZtzPiUmZHvjCGW
VlSJUx5vurK/X1rpiDKW9Az5Ttg54tirpeUBvcnPoTM8qcrHYreEfOXmS29QGzRpZFzQaMq6aJSt
qyX9W5iDh8Txq1JhANCXrVJ+NMNIwYrko974XusIvuHnBC1YgACkFfqzHDjoMpIbef3sndQXinke
ixOiRC+PHMiNBFlEFBhDdOgNniOMICXJiRUhEQkGKkIv9EkE8pD5GibfksdWgXzaIGk3U+1DGB5i
izJu9Rahl9tU93P/ISm0PzPslNJWt5mvItps+Njy7mHqKZaDVQsxlqiYvZv0/7B3ZruNY12WfpVE
3zNAHo4H6G6gNFGWZEvybN8QHjnPM9+mH6Cfol6sPmZmVETkWAnUTTf+m0xkOsKyJZJ7n73X+pYB
5DBf9dark5PrE9zVuYEzjcAjyicV+CLyioWa7QZc9aHE24xP1clKXBf9Mk7umv6dh1MZQR0h9Svs
NhLjM+z+ZcVziNtd0KDJ7mgOGEeYNWnKgVE72swIF1wDs+7TKx+s+FmyRSXyaOGY7I+4Zwb0enr4
oFSn0QdCNLkYzg98YdnyO5om1ItcUoxrVEoJmyKNPqji5D8rDcVyZLM0AEFoGLVZBgCQ7sSS2QC0
lJFO0saMYbKlw3DJ6MRC8L5E6lVImnqJ1FL3b/X2bhBYjp0bj8ftrG+0meRIL1uGZUR7czMJeoTx
DvDHskW+Hl2weFs2EE8i/axk/qqnlfXoWKoYD7tlLh0KS/dW1z4u6BqP2tHQ3ap6SJnC5PqlY+wa
tH9WMy57/66losuan7v7sPzUpeeA2WAy9QPwqL9WKmblvkfz9hrkmAoGkiZ7G8+wvi6DG1viEeue
lMTYZL23VsxhEdIiGszJScDZTAEr+GFdcjXH0jr5ivNR5s+dka0YG65tpIATg6AorhHO82BtxbkW
2sZLVPgf8dWoXTuU/2XEIzSlic40e9PUpcrkRHt1wmIdAc9MG0hbTXY/2fnWiEd7WQvx1FhyV2rM
maIeykG0zUtG2TE4ggGuVlrcMZ69aJHUCa24GuLaLfLa9Qx50UzOEXpou4pn11kdpicrDgF00lQU
prKQg72kfVrY+RWtJaCv7ErrYZOYzKFY8HcmdjCLTvQdNqtb46unj+vtVzvy14ArIPnQLQ2fQ11s
eu4FBp6bXs1uVS7p8MNKYrcZxbXWddwE+ixJVe5oAXCIf7LnLRf/2uv9zV6P0zDNGofjGfNlC47O
TI/+fMN3qvIuzN7Cl58usveP4oN/zP/1/dn8D7/j11O69kUQQWwiorFQBYs57OHr+k98UTXWf/SG
qO0RxfClr+s/54uF0B6qsJhFWAjMvp3SnS8aQxlE9UjqBenj/0iZQwjC7+ZMP74ZvxlshRy4W5vj
0FpD6LBPep75Dg02ehj1NI3sn4lb8ZYBewsOZU6+IkuC5KwaPWlJrHKLbRLvDvlh14gkbc6gxoUy
L/9AgUaxWHckTiqp3JcGcY3FgHzCcQMv2ij+eBxj5bqv5LHXrfs+brqtE+ZuEBnPgQ+6IrcwH4YA
3qFus3yoTQTosDp3o8PZpxbpI5BIexmqwESyKD50Tno/Ksq+sMertskQjxSTFq2qClG6HTrNxisM
tA/8seIOTCe4Ec5UJrGbNzL0RvB2Kbh6XZl2lhIZpzaxkyWSlHgpW+s9Lsc7kmKtpYg5XheBlaPo
jN7b0to23Uh7mEMwjkiecjrnzQqMR2cangy/mecMYTvtA0/c9Yk/3olKKLfjYD7JONSWthbC9WL3
tYtkcqcNyltoUDtQMCsoX3H9YaJRWR4T/cT/CdsguzD1wtmnKLCxH03Vyi6U8bbzxZndmArPBIWq
7Rd7tsePfRnkr/pQCB/xg2puYo/ZSctR8aD4AE27wWaqgWVitHTvSI6Adk7qgeZgauDYRtprYRk5
5xXjwk9rsWqB9kSOdar8MD7kBcP9MGtZkPrRiTVcczB9I4bPG+NDD3C1j53SLwLDeEmZoi/NchBL
SxGvsSy7mcVXogTJaeQdaFg+o/WV33Yq3r8M93zOg1RFO0LKDw6jMmYAL2xamUyQfpOhHJstEp+T
b8/XV1KuRenXJyACzyMuYEyguuB4yvFr4ceYgPsM8pqToJZtMr5d0aTVxky7l6wUNCGh/e7ZCP0N
DnUIuUd5hZDpODXyxvKbYhsJSBmmSmnVFZD8rWG7CrwUxvnah655tTspvc3Kso9dVLEVZtqu2v+c
nta29r00M1fUmNX8DEyUOr50WXOSrYGPtGFv7nTXakGQ45DZ07Ig5/b85xlrRKVW770eJq7e6OnN
t7C1UK+6ldNLTn5hdnYIdP0+dS3trHPcqeoxGJPos51wJPuAvKAoEcR8iHth3rettWdQwV68iirh
jgXG2yKVFRW8SFzP609xhBRYRhnnUWmvLdIXoL6NHhofFeClpajuNPBuT42+I9ugA0Atf82L+e+b
E8/f6T9x+sD2f/3OM2/+h/9YA8hoxjNWqPH6A3hz87//5y8rlflP/le/+BMoV77L3xSZX3UgczLB
n5eWw8tP/5Y0L34FSfWHgvLd3/6m74Q6TvmwTf6JAYvH9K9lxHK+IB2xkOrSKBGUOleYb2UEweUs
33QsZr44u34oIzhiTFWoxJHY1JF/piL5bRWZtSM2/i8N9angZ/xxW+HJSCEXmxBDlrtkBvWILALC
SunTk/jMnq249ZOcRkw1lIsOSCLTtvGhJxyepwbDghye9IL4Sgkvg1Fc1+LAiKAqjQPzDu5h/QQa
tdEXUWntfbtlsc0CHrdizPQ2RVfA2R1CRG6WBxv0XDXz8vLe5BZPlTTeYPoGJREk8Vr4JDpNGSdc
bJ1ibdTCOkrFKNeaXuoHzKhPpMhaq+8+1NMvE++fsjY95SFG7P/1P+YK+sMcnPdGwKLU0ewYvE1o
g77f5CAYJOLYYTYoMV57dNT5WxPq+JGcJ/7iJcyH179+Qe13aMr5FdGko04n6YMe58dX7HwtrNWy
AJm3gTPnxm6/wY29qbd//Tq/ax3ml2GHIMlFQKpkzDuz71ZUlpUUZpfQgNuzVB+Kmq1DEjTF3yQ4
wdL8g3cQIg0CYrol7oDf6OzHmsu/wq+0BuuhQIEg8TaK8wsxZWdfQbnHpcc5pWIapko8aySiL0XR
35nteKmM8o3hK2dbHECGX95h9L5DVnpLbbT4VsOtLRr9HJmlzdS3m080AM7GKr0YdRUgVCGfQmGz
+kZe3MfGezdmF9rEDEYzt8UE3CnpyrXVgGwR6S5n/LFrhcmUIN4jbgD5XV3XrbiUpbQOoiQQ11JV
/SL0Ywab3+LHnQosQIS5rilNYmmHESjZHEaOPsl/EBIrOFKYmLzJtNuZXhWdc1Oo946YbiaCMVZJ
al6T6H7fRorYTw4OGroA7yaw4VkafTUdTEB9R98wbhTFBtSHhEdTx0/fQnDihda6UXvDtbIeN4tp
4Liy4nTlNbh0InzOU9cwkKlxSQMlyD1jvI1aJSGsxjAOjMK6S3icrsTet9Dw+x+Lapr9kwJHTcRp
22emo3bWc6UN3RX1TmxxzQx7NSi5D4vG3GTwcGKZ3muBQWY4J/ypRHGBt1JfjrM4p4EBSwPUmnem
34yrUaZvvlCtN5Xo+GULIPmckWb70pqav9ZK5SJp/C2PFD6CydBwn0+X5Ry4rjlYakLInQeyhvEi
9Yi3B2ZMlGjdv+kSqS/8jqzdqTLlQTHsWeTC4K+d2scKUdhiMnX1inYc9sikaPdJqFVXiaprnBCp
+IsBXkcZA6xhv7/NZXYfFc5DVOs6xj7mrcGshhbSoB9BH90EMefgWTPNlJrjZZ2TNmW6E7JqZdZX
kwlwT9QEywWIGZ2KJR37ziFqddcwpwsNkfZgs3NIlIQYjM6HN4ryn7OivZKIuydE3h3shp7Rm0zm
uYRHGIU5K8JbpOHoxzcFUvFi1oxji/FX46wjVzx6Ojlry81ZZZ7OevNpVp6ntD9On72YsyZdndXp
QVPssEmpmzaOo3XkjdatdCbSQWddu4Jgh15dY58hlXRVFSENVWGznEIWr9TyDJQS6dKsmDc6esNh
VtGnBsrwflbWW8ZAiCRi+6bpAKOI44AIvwu8rTIYe4E436jQToQTweJ2xXc1c9LdMx9pfazXON95
D5daOEc+a8yqpCye08l81Lvkwpds+qwu9TnK9NlGV6od+RyHypfNSs+6Cnm6Uy2hg5zHjukYk+lg
IdBiF2kbrmVquHk3HPTCewqm5BgNiHx8RbtWbEJk+TZ5pcfESTN2HCLgfn1q3gdF+1i2ztXIe4zn
qYQQYkCztBNMgyCu3Umt7/AkXCDpyzej0BG6F0njUoyKdUeRXQ16dOzsblcaA5IeLyH+IeBuSloF
zAOx9MjgqpJZR/CmQuipymk9pu1BCNgGrS/J/MqU8jJgOLYWjbYKHLmmXLi2CDd1rGzzjF9XYaDP
ULcuX8EJeQ8sbNNbPyRsggCYjBG20j02SOgu7EhT1z/Xjv++pu77nu5bRNJP/0/D9YmTmmv1X3aE
13n6kv3QDbKI/+XvfesFiU1ENiys33P1afZIEqMPo7mzKdjfOkFClLD44LIBja0ZlNBvVh+kQkwf
MHnNYxHGEF/74l+bm1/yq/yP/A+aHe13KWBC6KgO5gwwRqfMNn5sCkZFtxW/UMu16a/1TbGpL/1z
Uuygw5BztJiD7hbj9mll/02TNbc0PzZZP77sb8YYsT7lYW9PvCxLR/YqS2VoyTkPOcxO7LNH6Ij9
UmNT+t3H8we/rv47XRDGJlxNczwcMVD8+8dfN7PYLoW6Xq7Zf0JJTDHBin2AczoYsyu9YLHgxXgn
6/yiLptbOUGDbPQbNsDRCuj+RRq95pq8dRQLCs1w0hJxbFvvIfLhXk6MOnv/EBO74vjmVk2IFJ6K
cxe/Jfq4jBg6ZDGpQIWQH3/9Sxn67xtIzhEcJ+YPEcfhPJn6vrMTsKfi1o6rNawje1WAaV1qJu+f
75+0VBKjHDZbJ0purWJfWfqpzaNXXuTCwyYkGRQ1vZtFV75xB7iNeYnNgX+YdnnxWYEQWPRRfgM9
+NIq5LmzjyEY5ThBjWcpLvb+IQSpl26tcvaDjulOymY5DdlacfSzwWZSls0RzYUBIpwi070lFXPq
SFnj77lozAej8w9ZFd31wwftxWWSE0bC1Gr0BfwZRNDaJA6xaT9q3k3u7LK6uk6melPrrGMeTOMz
zradxDlTnfm9MFegOQlxzRooc8U5MhABxuZhZBYu5B68mhpv7eQ08Mg3uvfJB0Vm9wemT7heguw0
u8o7JblvOuPgZPCF6uEMNucp8OqNiKoVMuQTsswFGtydFSoziFV97tFmpBiw0UhcTRppPR1QPkc7
9J6GeSQBqfuhgE8ib2FNiNjSyu1bAzpAZ9qrOIBBNlN+hDiMubUi+JQhOn1Rj0krgl/glPXeqJ2V
rMVFo/TuFNgrYTauz7J1cGAODxj5R8s1KmZVPdN5KADIp1+9Mn1UVCg7QGljvXEH6jvrPbd1rLOB
FjMf7Pu2RziJI8wio6au5aVTBaQ4eYDrnJu6HXdxPQIhTqiztNf0HtbU7aN5vULFB/d67jwyXPpr
kbXvgg5cH4vLmPAqrfm5NF+QQ7HxsQqUMY6dgg63yY5wCg+F5a3SsKKgk0PqZMseHH5rI62R9Upo
1lPRVTDzM9fHk8UJBuNXvPRLNVn2gXUxFeYq4QMoR0DU1gyIAuqcE+LTivvAviGCaxUT7qGwdNBC
nTMk/iMW/0RvacG1QA3q21f0FYhSy0OU6ruatc+oo4vVn9VifFRMc9enYqnmSCpyDi0QFhZWZewc
zMyxpt1zZnLDWG7rSN9YvspWxduSErTQSjCQXrOPeY91S3dV09ul4MWK6U3RkSC1nluXF6r/WdbA
t9j3DBm36ijdyEl3HiJwpQ1XqF8A94+0Rkp7wnzA6Qg+MTOdpaZnhMh5+DZCFi3ZmrZp1ebqtq3j
PU3IIRvSC8wSrF6VVcCZPkYAjEFhXYbZHWn1x1gmmwoJD974lwxC20A4hxIq17anHVOhXMbdQKhB
/wgy+ISAeVkKz8WMuNG04aKx/U0LurMPxpuxu1FmET5sgbaqV4XhrwVNY93hxUej7LWhm4OcGzJY
J+ohYkk+U6/GVGyc6aMq3lQGzo1xqyO5FwA+8jB0teY1VcmkNesrq1BRg5k4LQjIM63DnAiiDqA+
QeWZ1lXsHZ3kpcfKXqcwHQC/+XkAMzHdY3SrwVKwaYs+c8K+7KLcKipzVCRF+hSyDpVgJ/cRUQWx
0ezbkDwGdqtJo98S2bdKzfdwcNaqmkJeuo0J4y27G2e8IdTlbgqbZexM3JX6MoIs3/XtERDVxZgd
K7T+CRb+GOVWlTMGjorl1BpbaL5bpQcJXMGqmZRllex8y9nqgOn6mt0XaXk6u+zBwhoIOm5MNyXE
vzwzXTJpYEtDevRisWBDsRrxMaQSmbma8ZkwNS7iy8yMOL62bmEFm772j94A/DSSu0rrXCAIm35O
nQlAmbEWxe6wMkTqkji/HtKnIu5XuUTUjZMlSdplVY0bBBcH1GzLXmhXFtjqqUNlxNHLJs6sQaWA
lP8suo5seqBa4YOv4D7kSuutdjMU+pswSZvAhuEyuD6aY72qBmtp6ibqCB9nX7C0FflL4/CvRvTv
VaiMWf6yFb3/8H9oRL+OJfl7X7db6hfBZkvjrp8nM3Pv+HUsaatfpMV0kYxWAji/60RRmSIyNSRu
ONpEc470/NaJEidMMjgmduYgpIT8k07UgDn8m55QZ2aKfW4OdZ4pDfzc33cxgaXGdca2Yp35IepA
C1eUFk8lT3hjXVUlMSD4DKKw3ilNiREj7zdc+TkVrj91UX4Pm/jRmwxm9Ck5IlR2Y237vYbORVsZ
o3wvjRYblFAvVY8YuyRCuTQVRuwmQ4ZX2Rv3GCBuKlle1kh1F1OSNbs8J3Az6a0URWaxzTUWDJOF
iiuPp5uwtFiHVP2DFmPTzu0HaVZ3WWh1O46epyFp9kEmeVpVmMyqylHI7tDKfdjgI4hM/Zpeqdyk
bKpYq3x0hv3uE7jXQplHefto5wGGlhEdgJQd2SwDhAzPVDSSQ41nTOw+cgJnONeGNq6GVL0udap1
Jiz0LeS0r6YBkao55f06kNaOJBvAWGiCVnbUdxe2MVM45QDjz+F4XWZD5tYVKigD625Tp/Y+SgwY
VcAVBUv2RcbeaxF1qUY/5t/CVqrekjA/tTCdlr7JQpx937FV49cpsgE31w0bHOItXOYOyA8YD3J8
rlAcRSgaUwflYcl+CDCpF7CyC2fJS4LZ1xHlVqbxZyISwrxo8SKTJVqugwUANRKwumrjq6ZVHwJ1
ukjSIl3GqvFuZPqlGIeLuglIhSEFcEAw6NXKbW7r5mYa07tgwvYUifqM7qc/yDwsXT1O1z3j4zFw
VloZbm2wtLlV70E93wRCvwkfvAibEIkCjei3WZsgM9U2bUW+QBsa3aJVOpZy0d00hE+2ll02TvLe
DoE7Ju01K9G1HqR7z5ku0P/dZ+Z4miKKvhrt6IjRsRT5vogTeDmBs2iRsJlzPGI5ByV2LFzXiUhP
cs5R7AhUTB1Wl7LZDJ4G41jbdUaxd0hGhc2THcwpvTWplX6mb2OCGgXXzzQAgCXAsRj1cwGntsxA
auVVdF+2k34lm7HeRw1rUM0uL327BDibJR9jjQizRbzr+9mWu33L0QsMtypuO5ok1D2M6lof0VA6
6Gis1OugzW4nrhNL9O2aZ8ypAiK0xN9+FzYROyqmrSm1HLv+orH8z6pGeFKNkA2b0j+IQDTrJB7V
dWKbj0OkC7zXyCXYZi6oNNDhNOPaNO2DWnovVcD/aKd446HMGMCpm376nsp4O+nRKSnZ8lmhph2r
vPjgOu4ZJefVMpUWcW2K3JizrsRuHQQiPZZ7OYtSuiK89SrNWTtlfAqBni3qynFlyMnBq/1Tm9kv
fWPtkogaqrUqsRueQoSQinEQbj4uUkTdphmkDC4ZN1exH0LPDM+xDUE6VJ031hjFpmJUzCCWj7Ov
8ZNNIXL4wd+NSXUthPdgQzYDnRUR3ckOaGfF8LuBYNzUDj1/LqMrDuTt0g99dJ0wjoagXU6YGhd6
a4WrvM+3wgi57URNbIwtGUiGnMsYtDsBY9yMo1ESHkjS2ccyuMiqHESuoe+ZWJ3qePbjK8TZm8al
3/lbvxQsCoFHekTSVVkdr6pmBHBtnuw0fe6S8i4JmPVZPXGw08CmxYpRbU5ksmUAbBI1PeStcWVN
qr8YjO5KcGpaGijj8IzJSwGgaVH0A9LZ4rbrHAKQ4mJDhOW+m4ptwHGstGsY8C2EwDQeyUeJrnBV
tkDw4MRWmXeOipEnYBO9ErlwVzeQNbXMF/gRpEWXWbwLs9f2aTdUq6LkZDgMHoLxYkxXygSYruOg
zDAb85+ewyybEuyzLUy3bFRQjLedD1yjPTeGcm1wD/EsCpj5TUhHLc/SN91oiWUAXGRpyipajdAG
NoXKw6kZFHHUZZZsOY3n65aV1YKRLb430ZO9kL8aTTShD55innHl5PYFvLh8tmAWKvM+G32Wpuvc
lvODDL9mGY3j2rKLc4STs8DRSYS0i6s7RcGGLrRBZ5p2wUVVpzuERvswip/b2RqqEFKo4BVVdHOd
zeZRPt3XRh23yWwrHcnFkrPRNA3l9ThbT0etwcww21H72ZjazBbVbDararNt1cO/WsxGVkgRH1mZ
QlkTNerIdDa82i0RoHVYnhIjikGhM/mgK/bdXEshgg33mjc9B3F0Ec4eWmN20xIAizRRj/b4PbJl
HeUsamb3LfjbER0WqSYMt/Ql2rt8nZnl2fa955+7n3/1iX/fJ7Kw/PM+8fKl+vf/+/LTbRVm4fvL
+083//5/srfgY/peIPW1ceQbfZ1hyi82uFCuTg3E0C9L66+yKHpKlpY6NKOZrIWx6dsUk3A/hyUz
bFLBukQKvvS1dyTcjz+u0efhNlId+Y+C3YXx+6WtScoodzRmKUs1f2uhlABgSCr2+3Vrmzivxaka
+tvCLBQC5WAWExzQLrsuD++llXLeLIRGYkB6DlCILh0/v1O6CKlQbZ3M2SPbTmS+gylq1s0cQsnj
5M4v5bbImpSCgbP5yaMX2eWVOGo89anqQT1TxQ3MSWp94ifFzqqT/uMY3mrAO8U1P7Wfg+HlDCxq
y1/aFpChwBqJ+TOctxIUvKs41gs6dwpRE7DNUdGvh6n6pDQkgFue/q4EZHdbakGE17COisE8TBCf
2ZxGFzxeVtHUZKjzp709pq+NGQ9oeLxXz5ag1KIu3CctzFQctPhBqohVFAzTFPlufQV/+XKYzGOP
351nX/IeEypXBm0/r/UwfdQ7DWvAaIb3asecAnDsEzjA64Aw8gXbhrMTRW6dZQUZgck+yYZDoWXs
8zyLzGhjXIrGemJde5CDvskUylhJt4Potzk47IJ1owAC4DmYwpRrh0wFBsHKe9kHEJtx9C/7xo/c
bGKogyXC7KvHIfReMj1xgR3xRO3yq6HzH6KcOpxO8jRp9KAw7Q4BLo6qBDxRJTd6y76Z9fsJs9m1
PSsOHMxRmZZfmnn8IUvf1UPOtZp5dDxxRHNwDsjbqWkxtAkeDbxnQtc+Eo60kaVfJThbGru6cVR5
jw7LZWt1zDAijG3HpIWIo7iDCq5/kHt2LBuVANjGomOL+4+x4v2JvXVZ5tcymR6UfnoJez3YxLPB
p1V8AhcSFfsKKNabwlacE867cmN1IAn9HlJg7FcZKYG9ZEjC5cpzOF10hLlbc6q7boKrLuak97EQ
FXJWJgD+nAOv9HIXWuVjZUR7kuddqM8fA8nx1mxFceYweaJ18bfhzxgIoFrj5QL8lMa8FPKNJJvI
Ag8ue0tFChsYhNT7TNzgSYJglanNGEGzduUcaz85BNznc9S9Lgi9j4RVu7UxM+kHtp5o/x+kKBjW
tqqCwyB+bgaAAzBXi4WWajtyqJ9QaCXLpPKvR2DySM1u07ZDBBimkg5lePRYAc5cCYI/4K8C5lBw
C/Vjtgl6oqjRDm4to0PXlBxw6dWsAbm9NJrpjd0190bssbUc6Ed5BCyjtpdbzzeeElOfGx2fa8Gr
XFAHKq1Z7LtW1LVnLx1gLwwcO3t7+MwFqd3fPXv/YB/xB48tEwOn47AEkjwLf7N9wS7jtJNXjWv0
BeVVusa6tIx+eY1/VAn//01Z+hkr/efljpSln04f71X+0/vHT5cvbznVr/6+1kHURujDUONbpeN4
j+yH6TL7CfZs/zkigcxHeREgsnULJQ1jkm+VzvnioORiSqKaWOMog98qnfMFjis7Pgs9jIW2+B8p
t/Q/WNjxg9lzyeXCMX42BH8/JdFFBWIOYeS6ZVyYRuGjY7Sx69SVT0QA3rFyVG+sUDxJP0aG23CP
K2O6t8iuKQYEjEFb3+Yq8A1cXcxsg+YDMQWb+cE4ZT8PIJP4XhsAkfKodn0tudQBUfC4eJ4K/YOu
cptO/edYTe/kbly0Mn4ZrfwM2+9TN5SV4ZU3al6zhdHgo2WpeZnPgKsgVKMVibKwaEmlccUMwkqj
xNnaaOTA8BXIIwxffhQzOmsAsbRAInQ7ZSCSU/haBpwtIywPmq8AHovN1wYQF4pltBXdax3LK3sm
dY0zs6ub6V0oiV+amecVzWSvookfYi371BRsWaoO/cv2UVCgF7k0aiAjKqZZogjcvPaWVZ2cIjNZ
F5mxRWu0kW2yr3JqQ1zszRzDrExGLIjDXvM4Yw7BLFNSscYIhBLIk3g3OTef2F3sYeo067bSt+T7
XipEVS0jM9qpQXMks+cVIXMHNnz6MDX12at1iBZG+WYn+dLEX0ex4NDGJ0pqHHZFMadQRs3GkN4N
2defxKB3aATEVROUsgEkO74JQ6k3etObqyEgGlzKNEEbhBKnSTFqeORYkK3BRsbWSm0zRdkEBAY9
iwi7FrMF27LJNm8txbQXuqdsjKm5Dc0+Wwb9rijzpZ0a20Z4a+R7ckksxTQbjz9brWH7EsvmvbAn
El8mhISiDW6ZQn8YOnFdY31XGioeQyV0S6N/Dhz9Lgry/RyN5KMxXGaJ6sZRftf4+tYiIG9hCJZg
YeyGjXwJDSsAuG1wpVTFvSwVa0kyxKtRMZsjozdYd3V7leXyfpDTtqjwQtrTc9RgqPKtS+J9DlyP
pzoYt0jQSMxq1lM9bzWaS5nKHrW87BbaIIvNEA+fdY8vEdsTrx7oT2GORlyNqodKti9tXcXIiNVh
qaLGKbuRhYAKk1oxU36xvKdF6DQ3GkX8yhqPxMbUepyAlSD+IETMwxPGolWyCSjI+E29VdSzt3QU
d0JqXHrVQ8sARuuTK6YLh6Ktt6In68bM/FNV+7dTiAWpt/t4beX6S9d2n6EnSJL1QvThyrnvxA2o
+l1q9iSYDOoFbROBnEPzXNgaJ2jmqUudOJY51emoX6l5imtS13ZoJ98B8Z09Tt+Y6wES0e3m4XCb
B8bGHquN13QxiRfZnTdmxluc68oWXtowQ1HMESlfj9ZpqLRmKdThpLMyyVdOBzBAIlvaVeQ35jl+
ZrOLgVmCWUyJ+Qq3daI+jGnirMweEGOM9a0RNiNJ8xavEwuG8NJ2SkzQHbsqOtXaqy4LVT5Fdfuk
jYW9JXbSdQarW4fhSIhRMBDASjeOm2edpmgJmVOBfSq9q8CQ2zIus0OutRmUdGz3pDvDAcr8eksS
FuxLS2w5nN6IJAASRaoLnCpQikRmbzPNOjBhO9pD2l0weUIjlUMM2gqvLjcCPekSO7rq/uus+l8U
XFN4/7x4g+FpPt6qsG7C70v21+Ppt6JN9LyG25PC/U1J8/V4qlGZOWlSzn+fg0Epn3uvWYX9c0TG
t8MpsmcyNSxkOwQ5wm7+BxIbfRbr/Ch2ocWY5cQq0EDhmL9VFKuB7RQUekZSMAJggyf9qhmziOTV
xlywIW6RBKb5pTJkl8Y04ieb7k0SE7j5ds3AErBlH48DhFqm+DhZuy0tvJsO+QN6urNGGphthCYx
SRxV8zE8SIgIqUrXa+vP5BqujcoOlmU1titb4ZHd17hLDabFql0cdaG+49XZc8g8+MYMnprUW5WY
cSwCztaxtMdRGe4Z5Y5EUTTWSojuzjfzl0B3qkOeUAHNFgJF4lF7ej3Wbh0SkdymjTqEqyqho9ZI
e1+FF7hYTDyDZodJM1OejRnsjqgCqGcfwJP6mfyeZIK7OyivVDN4nFqKW6+JawFCvsxSwG4Oa1yG
iS4PPRff54OtpY9tQyTeqO7BnTP29i9rhVmZNeHiJfIh747dWOLrBCqeigjTYHeg9N62ab2zWe2U
nrVOovrZac1d3SFVqALjUuHYInhw9w7h5HDu1cGH4pqTQ8ZrsDkZXczibOTnSjlkH+TUPShWXH5w
CItJnWtHvLHpRxcZ98w/dm0a3jQVX+lL7dqeEkgYVk1SNekJqUogXNpq5irAnzom9a4OG/uZ4Fe2
4Lk8NDraC2Zl2Qs/51OdD/p1OucD6mmtrTqov1djFW0d1rsLRyNRtzaTN3oJyaEOWrEch/mhaBFY
mzTlUhPFZd1RYIcSE7yhngcJKcLKva3a4MxGboavB4j4td+3Gg9rIL6JRaJ7hTR2E8KbPIs50twJ
WHcxQtXORaKewqgliEGSgNH5L2Mw7UZ2yqWZrjQTdJ7WHQ0Qb1D52msts97N0HQNBDaLzuM2KJvp
vaj6O1bMc6gCn9KkBG9Vqt5MXKl67RNMWBK5Hk1bU0nJjpg5ZZN41Kra7VVJv1Z/Gopx2Rjyw8Hb
ppmE5eVpVp5VP/mUnndMbOtmsrt7x4REOGX2FZFuBFg41VUDDE6N7ceuyl4Tq/hMhhI2orJLSmdv
NEZ5AhZy0oqJ3VVK2auZ5+jBQ9kqGzTHCL11k00gMXzsxiM3LakwwaCknLnDkzYGZ31Kqq2SeGSU
+hgIYhJBw5DOsQvBMhaDcC0F4EPjHwgl306+fqvb1S4a/HWeR/uqNVaO1r1W/8HeeSQ5jqVbeitt
PUcZ1IWYEgQ16e6k6wnMJbTW2M1bQy/hbaw/RFZ2hsoIS7M3aOt+gzKrrKwIOuEA7r3nP+c7qrHt
2JKYU3bfNQR3AD+cgn5WfrMgXouQGkqDe4UIXpQgt2QmdJl+PFtMrtDA12Q0NjEJ+YQqcn/uJDek
hLjs3FXe8Eww+rFeo2pkdD+0W4mW87Ys7mbb4XWTQsnI4Ba7IqmjVSCp9yzyz2FK/G1Ka4JWYq8T
H+goY1fCqXSKnhgSATboMHRMy12jLsa2BHubsYkUJblsXfaOYSlu+sCzDgRCDlRWB7gz6jelVg8p
5fI2TctlpzwMReoG9bAttO6YF8GL5oGYZoaDgBwTUqT1KrwOMu7vyJJ9N4wMxCJ4DX7VTSvVR9gO
fdpV9MK/a3JgLp1l7q1QOzc1+cEqza6Rce7NYrgMDGmA47AXtOZ+QKUnSxzTIijmOkGJTpirkmfZ
GXM7XsdqWdIbF7JZNnCy1FO99EfQf5Q9Mgwa0lUSDuXF7jUbSxTEf5wtf6jZf8SZfqITKLMv8Ru/
pMZJiJUDHqyOKVX9zi8Z5vJILVmqudnBW09b8zX9IASvbrU1aqabXzHXiD7U81er7c8+9ceFC8FX
U4SmApxVUbO+ncjj4siNySsZGC16V3W0JdUXG7EG33T8x+EUllnyKfSP4ZPVLOW7j5px1WHutbpr
x8GlFioe+/5+TNLTr7/SLKh8ex0xSFpiTsBwlLf075ySUpEGpVeEfCNEnaa6DftjjZA4zEbXza8/
arYr/PBR9hwLZodvECn69uLpCVWCYZ/qrt7g7o6nO4p+ftNo8bNvg4sVKYJMD8IrqsPXWgBv+LRv
1YaPoEbWNSviIQt1UTi//iI//RSgxzQWwBlDyv/2U8gQKm1KEsuN2xcCvhgFeAnmZOvhSozW068/
7GdXjbQ0t7qh2hoW6G8/zI7VumsyVSexQz+8P7mTIW1//RE/PksMpecAHs8RqWwx//uvclBtGwxd
25u6axXjQqbb1meQPFW/eWR/8kVMWZs/iTgrE47vrpoU8RDXGZ9iU5KYUz8p4s799Rf5wbutzWUP
DD7QDmdz+Xc3sxdT5+7RyQ1K+C3pO1fKYIvr6kFmq/nrT/rZl4HlYqpMc3gP6fMt8tUl81KKCTNo
aK7iU+mr+i/Ml+PFl8/4b53yf/77wCL4/fz9YQeV8qPKXpKPb+TJr/7onx4uCAUCIoJO1TtcAZ79
/yNQcgziAMT7k8PG3ByisUr8FSjQmIxpNgQDNC5CZX8JlOa/MMIbc5qAsg8W+H/UBf8lrPjta09l
tVCEyYFMQ2P67ukym7JU06TqXS2ZmP4A4YoWxK3jW1uJHqua90Yd6A954S0FLZ9Kapa4S2ZbEG0j
LUVBixIXRJmHl0SiE6FSPBomAv8N3zIupphZul1HwVWhw7tlW2rjqLQu2WQb8E0waPhV+tbayG2K
LQW/eQ9+Oad9/9U4xPE8s1iZwCC+fQoGa2oxvNJDntTyXiu0DWLbilDsoqsH/rl4qhUwx1r1ETbd
2cj7lx7LhCxnq6/ui58ty/Ml/O7n4K2FgY4DL3IzivI3T2MyhSXFATWX2HenVXlu181Bd7KVjaWe
Wg0GiItg12/a33x/brMfP5gcy5dyGjYixvfrjUYhtTY1SY+xSM53elB+xqrZb2o1/CjMchsmgbiu
52UBwlYCJkDr3DKxbmU738d9cU0gsuX4691XaHHDE1uy/RBaM+Aqv5VU65Dl3oU9Wnify96ZdGC4
SOidwZ7dqt4ihBH/7EcyZ2eIFXhuPQtFLQc9ldTooRqWGOIeNJx65tYqEbG8ELf4OIuog3+fVIng
pBLhKxR1h4MdUEXrDeOSmCXlvoFEmUl3ombwNijIpFZZa+HKJs+n5HeG190Io+/wr9Sz6T48c4Qn
RSpMDIrzIK5SMA/rtJgx/m3XcHZW2jQ4QZec677elNN4HGoa7C2f6kjfjM+NHFhuZTaP/Ii5w470
VhX0zpVDUbp1KMiX5OMmjq36Q+lCc9uLttsUgA2WtZfay7AJHzvfdNIS812YtmI5Nhr90B6zvtjo
xV0c8cwQ/+a01ghvbXaavZhzL85kFLTG9OFFjLgUvQnzCHG5NYxBRnu5VV9Fph/u0Uw6RzOVHVBo
e5HOzIB8pgfQEMfwsKXbg6P02g6qh1CTtiEpxaUHcCCZyQN09137BiyCcqYSTDOfoJ5JBfIXaEEH
vkAW1bQvQ6Gvui6cVsEXwkE3ww4gWkaflLzIV1ln3FQ+hzNQIJVxL8sBMA9ZGyTmm+2LqXiHSKeB
IJ51Qj+pwVdhPuKdhM/cwn3ox/uyTWxHMbBReR0HnnAaNhVINRiDSr2UeWqJCK3SQaxrkjpVlblD
ZKywCh4NvzrESb9qAmj7qUKRcQdr02xPUyNdqWZEoaYdE6BuC4AZ/TrJlGslqu/znkS1J1/JZnxJ
JaBBdR9uMyVDFGa4UqjRDmTUsC69EqqHxXw1HXsSiIGG0hA+qGl1y/Do1dZHGd0+JfBatkSgWpXU
YJS0y06P7yes1Nxi9zhUvYsZ57NLVMluOrmJ9qokR9d2Q1h1KhTLoc7APsgFEjXLxJGY7gNFrGc6
aVa6GlmrAHBIlsUB05iSm7pTA6K2njiZQ10sFbMrN2TZLpiG2tMQatEhNjuZE7FB6rCRlmXUT8tS
GTRGNn22kamj5ovIYjMG5cqasSt92kpLpjE0YysminiyG6rcwHRfe/eNbCZbqxrztZnYYgmUO7gK
olDdmUmXLrQmoWO5HPaV1GcXAgYWNa/JXOw6ynSeL2ihJCkkI3W0Xb8x7OCB2CwJbshtv37F/rjf
AYoAiBejITW4RPG+fcMOQWxr1HYPkFw7CuU5z3Z/HET+0W7n/7Pe4z/3MlzMX22Dqpfup3iN+Zfw
5x5I/heABnDKnIWZTn7pSPtT75X/RasadGMcSRaEOJlN8197IFJ/bINUi7EpVB2Wtz8VXyhNDGmx
KNlUBqEG/yM7EuHJHxZKxrMzk5mTpsnP+d1+Oa79LBP0M7omEGO0zU0n6dtWp74kiKRNWADs9VQ7
4YZGRQIhhNIgjQp6XZJstVK4iZBvvUxy2JE/IWgsInVM3DE2nukDOY5ptkN6eCyLznICwTSyBF5T
+aBxBsZ6s7b7gBFdEKtR3nF83PlzOC7qyL3E4z1R+mI5BZCiilajarI926OxV2ASqCGZa8srXgNA
aExDSrpVFDTYCW+h0h/yacxcuc26VajXN6FKrxfm3SjzL5YlbWvzIQbBbwFeDHJxlXTjEasxTTRw
3NDmd6oq0/cAUYP1voYIpzXpNYTFXSx7tMHHWz+gIkuSHEn3bqaGoZBqPQVleQpxpds+YngHE1JS
CWQfp6R7bT3oEgk1dKnASKLoTwolL4TUcIDR9HJHq8Oh8cut1vn3fR6f6lJdph2nYz18byZDRtvE
F+5RbbKwUpklFUzhCKRPR5AiLKfX4qXB/zGqlJzAHXIgQa3NBr94p7QUJRAIKGvCgqa0mPRxS38b
5F4LHGJmstoY8I1J0i9ZxjDu0CAqA5QbZxKGqT5EYbuZBnuV2OnJ1ou1arTLZohcr6NFpbKOFXxI
WdFZwXJnHOJV3HxhTX5AottJNSN9eSg3oi+3qt7KFPtK69LONrPbSqNb0gu7XUoGn/NmDa5Wpe81
gYkFmWuwYOiFn3zUIsawAxfSqRMgl/LByxhjW/GnltNVnzxFTbctKstVx3LdsEzTAb8qybf3gziH
pKPwdC052FJpGS4NNdgDE76FvbzpuH1D9lexHq282l40WFpCud9mA80r9NZ5fY+plwYLi5ZPrZDY
tz10FUY3wTQ6rzDTXSfDtVRealZFHzeDr0j7Cfu0hYEOITW5btpxC/qtjcw5petWOs6kYVh32ktB
DXKaMZFtStectGMYmEfBzyPjzdWJ+lNZS3uG73T6c1cnq0hnCDGYR07mbtV/RMFzGoiV6SuvLZSs
1v/wFJziMXxQqOdVOjqzvSwv6GlOstTNGy6Ib+6r8GHQj5P8pnb13pCo3iPqjyACkdRqlFOpv/ex
TTkFnos8OBcaZNGwWtcgKC0QvtRqL+LEfPP9tz7KbgJyEkkQOhAGV5Qt45aa3K5Vl1F1r3qZW49w
pstbtYmcKYe8oQDmEB5putcunJHlJN105Pih3SjGuDLq/jYYij1vp2yf0yHC5tVpEmWdycWxneS9
T+lGOjSQNgdrV/ueMxIz9AKapIbngh4PLq07JtugeLDqY5lkCNYv88OXxtc1zFE/UF1MMsuyvZWa
i5SSF1PZeCspOK0nH9m79c5ZB6t8GNeEWnGMAXpvnhPtViFl3gXdFvjqri0l0BYW/IgMyNeMu+Qm
0wq36XPcV71reeWp7huMaaQfYhN4hE00D7qsXq0MqlQwpS+bIvGh/6qbcehex0G66L35xsV6GBgT
IPUHju81u1goGCsYrHtFI69xGTgh/yDp1YUqLczvefEYCt50GjOWZaDVG5AeN1YwvE5VDV1UwZM5
Fv0VcfT3oWsOfg+fSLPSVT73O42jtmMT+jG0FAf2edotYa+6TQRmp63Wkuhv2q5rsHNErgzXfdLs
o1k2pzIXBC9x/6uMoJrmyc7VsybYT5fpZxop77L6FgzVcWqIf6Ci+znjsng46W35UpEdDGwscSM2
ePW9jQPeRPE+09QT/I3lNCbsANs9sekNToq9mdtkYjruxHprMarPFY+XiHflVbGjZnM6hiwFOZFo
PHKacRXSCHW1V/QP8PM7MYpjkNNkX+mPRp9SBzgcmoCBk66sSrN0TLt7BBPDXnVYUepLB+X0lNH7
HKoP2lDuFPhpNgnmBl+bKN6shLmZDBQQMV5Tc+o8pfXAnnnBf3k0gbZSJL7TdCrKupIDlu+f2nxq
gLLABwbl3kzVOheYXDSazAf1DX7Rkk28a4bwOTq+VtwUD1lbPmkalyOptkJSt23avyRRHgFWUU8a
PT1UU64m8e8Q/n/v537rN58b6P5+P7f5qGZARv0/jmH18vqS/GSQP/8Ff23sMLcJ1FmcQSpCFru3
vzZ2lN2x4dOgabC7+7YkAzFMoX2PnR3YKfWrjR0+cypxZRmUBtXPMLb+ySgfkeWHjR1iviCJTp+f
jElwlmS/EkKVKQ2nMY4xbGoMmYs5VjXXFPTafpwNsSyyamDDNadhK7UwNrP20JKlcLCKk8pJ2G+E
gbc0+f8WVbpMQaN1ZuEEY78RVM0JFQp5lu4VRqJsex2N5EmsUKxesJaaFFgMh948Y5YV7YMuPZjT
a1Mni2S41Pquba66+LkkQMg+UJS3RujRMkYXqnkHJWrRt7c0yAEWKle6P58al/Q3LUL91mpkJ2t7
6gsa2hk+2RAuLZ2G9Rw/IXRcsxBbiGKbgDBxrfikva8TaVwoiSCutY+ip7L6YGGmwp6KCe96CrZ5
nm77iubQmN2c9pYluWuEczdUwK6IzOVI44f6OnVkp8WzNp3U3L+v8+mYT3e2fDM2z5NSr5L4SY7o
yZBn7iP9562y4Ku1mNkB/oJYpqAubXc0KHjVvZnjMxj24bAt5XqZEVwCz1xJL2l5F4+ohNOrlz2C
qNtx2CPRfKeHvK+SB13tcRNCVdIzqvSiFTUBoBb9U1+AFmPWNwLyLwGsA+of7NJpOsAC7aLibWXD
EIfUQ7Wf4ZRauQzaRwpJFrFHGaIJ1kBdVTINFOa1TYiyrSdH7YyNpgKPH0zO9/j6Y2XuTdgOnlFD
6Uh3SpWDporBIKQHIZkviR9viKmtU9YhOiN0rVhUU3SLIvOKUHilifi9I1gTUZk1SCbtc4RS4xYz
uj/cClY7cwKTENGMwnh1rVg9lohhGRXiILT7qq3uJXtaBjatF2q8t8OAUDybpmlLk8uS9+WOubBT
muFVEuGGZpPka7E7KJDEI04XYXIjUDBGHXlhmBYUGS9idE4/Qu2tcweW9SoQ0jFN+ZmVVaA0W5Kh
y9qw1l4qb0cy83rjAzRIVxkFE+UEebxRVtTIOjk70QxJogIFJpGrl616i4EFEjeCjRcfEm/aVZrh
kB/dwrlw2vBTqc5y+FIDw2BQfKrBb+v5QYgRptOwastskVl05FqAClFsRna4OBUcL2O9GHDIJYyY
TA0iVXtIveTsN3eIN45HxmwCBqvKzHfzirIb+Np6IJ+K6DWa7FWl8eR7NEFa5k4JRna1OBOyZi/P
yAyclxmSIEPwxezHrDJq3QJaNfDKFe+g6c4Bd58vF7vWKJZ5l7qtjIREf4aOJRA1C8MN950AXq4E
ED1yLmSkP7TFFx69k0uM/1FXvBmskAg3VKtTG8sMspsjOCpcPvBnBZE6R8wlJVUwHZXJxwuJGzab
u0w0Sk1gli8wE8IEYECOMlfQ8wYkHUV0iscnA/Jh7m1H5b7HlltLr1Zj4PejQcVu08OY4crRtfxx
nHs58tovF8Y4UoXR+e9FqWwzVb2NQEIm8a0veZDPtFVJd0sxSVvVvO94H5U0u/Q0vFRz00uoX0Yw
Dfxdh4xorZA8Jw1SR+UEBVTlpJRsDyvaFWmQ0WmS6YbugXLCB3wUC032tjl1M4wtdxP1M8ncQ5NS
SMMu4dLmNylVkImHmQGt2DqFbAUzqmw8tD8xk/+puAFetu1HyPNU38TGR5ClB6PwnRqfrz+A7NAa
N6W9ZQLyw4KE98GKXhOQQcRil93kLRVCvZnk30yScRtpPk2Y6bWfqyfiicuYqp7C81YBeBjSyQ+M
QZ4ZazpJC+W9veTTCYg/j+xNjz86YQ45GhrFLCwhZXQJ0AxbWoJwd3A85R1MNUM59Y5Gm9A01wqp
9AvZiub69A3FSLwp/UMGL+skKzCBkrtWmxQ9sl+gbbl5+zCR72BCuYC954zQUQidLDElXQuTFzr6
YhOaDYYvSVlMSGnJXI9ETVIe8DIceZkM9b7jDaQadFC+xv4zcsNtTs0SHfG8Z6Ut1sttZMR3sTgr
4SWfW2Vnsn1BmUAEly2lvGmscI+yW2Zh5SuEm/l8k0/WWZbMq6T4CKiAMrt+rVAJVUyQZSZj1XGQ
6orrWh2WjO3XUVminucGzJCO9E+EGMoJg5er18oA/XJH5s/U7eeUNAgfwGLy1FX1zWS+oKg7qfRA
rd9sEt75U+fWPjGqROUifMaSvU48dM0KfZ133OjRfMNhXRrEnpTnbSWP52GOPpdcQMvCfTYHojNx
ngbkjVCdtlKaulnAMUsE6rI0mH6oAX5rymHZ/VKS4rbkUNqWovY8fU84ddWSvtE0RKEJImRYOWJ8
DOZWFGInGmWlcHSuGbXU2NasUw/+JE3px/yyCfuv267Of9P/nZDeeU/49/vNywvbzf/8j59tM/lz
f4U8FKRAdoxYW77dZhLyME2FfIWFSAjadM5//KkfgsIwmPxZhozVAkcHguRf+uEXWDzEWH3+e8Go
/QPH6M8yHrP7gUkL0ArGbN/Jh+oUkzoLk9btVsG1diiuhn2wLNz1ol7Rl+SAcMJZ/Tsk2wz5+Has
yNZb57vznfl6jIO/3duy0kaBRPmoixZww9zA1XesZqNrowEtrG39BJLwmbnTIb6unHiJnucELpbp
o/cbt8GXQeo3A87vfpLvvn8BFNXqZH4SHn5H9hUKSIJF1dWXuuzdUcqJcp6bSuJJaanp9c9f3TA/
ma/+7jp8J/6nqlcFqcKntyowKvUytaDpWEZ+/Sk/+yVzuYViEY2l3G8Gq3x9lCgyTdEDrWxdmEmM
cpfquM4/6ETaxrfeIlrkAGwv8arfm4dff/D8a/zh4uJIQQHnJCN//2uuxrHKx76h30/ehuq+UHZG
sG7r3xitfvo7BFdNexac6Rnp8u3X4xFJKGODEAFnZWu7RredMKqlzk3QPbWbm19/p59eTJ5oXGoQ
9klhfWeFsbRBBGY8ZxCQC579s+yWu/LOY1oFPsaZdrhgtxU6w8a+/fUnz7fi91cTl5INkAmZn1fD
t1/TgMNi60HYscxS0qL7p1yK0D0Z+qWYe4ff/O7miNkvP27+91+dPz0/YtPmBXycSRJ3y/iud8Yr
/LIOzVqcRjDN/js/+LfeQ9v4YezPMAxGOOdn3VB05trffegYJX0lGa0rlL6karuNqk2pqgWYL14M
00epoHHXEFHhQJjgvIqRmQarZReWgC3AeKceAL27iMOY7VXLVvoIomrRNxeY9pxR57JChhW0DiSg
DyzJdC185VButkN1KAN6HEBtVazMRDq6Z48Tt81GdjprmDfH4MMrPlPMfP0MthM0ITUfIlc3Stwu
dFgLVUwWxzxleO8sQ4fWqG0UwmVRjYeztcks206hBg+drmAHo7Mu75cJwNWFFU7U+QzSpii6c9q8
iplf0rGX9/SzAe+RRLcpA17w3xXF5axEzFbHexAeQN/epYV2q82d1/4Edw1f5dazh50marfV5bVk
UFMmc6388nPmXQzFUyEZBJI9lyCzo0792hsoN5vd0AGVhux1ajvYFHiq2/aJOuslter+opM+JUa3
nt/d1em5kPNNFppQaCh+MtAOah83f19Zy6izV5Fnc8CIlwrHQHBOh9LPL8XYXiqalhq+baNJblY+
SvawSaRyVcMibyADJ5j3a7U4S7a+5qZ7143JwYm/9TO6FYZym3YtcmywweSxG02VY2QDgY+6BMwS
Sn9VN0B9OMvNWbKuSVfTfJkgsdSIo36krCgzoaB82Dch44Fa57Sb4DEMN9jzj3oCjb6oHCvr90l3
EUP/JFprPYBT5ovcCQzN6KrEAVoozInr8Q6b+fKLyvY3eu6vyB28NRFZOL96V3L2x/wGmB7V/rnA
0w/AbDtxyKgNaky9YpnFXH+c875xSjW00IBQE/tdknfqVO6i7EqKsiPbb5JmBbDheqV05UkZgX5M
zQIvjhMCwlNT9Rrjk02tJtSocDxSP3fNnH1PVMPFWhxzQp6ICFbc1jirGXJQjcqfNWjaUlsdm/G4
msWOtJn2kUT1kS99WDhTrd761GwPyX0ZsqfXOKMUDGLC8gSbaNCytRAPiYpfoPZdM9pLYBWDnJTT
fNTo4ELBY/EkAh0GYwXaIm3W0l4/9goJcsHtEHIZ+J9yH+KlSN10nttMr0lB46oS3Mgc7kxK6GQU
HerjV2E1HAIWj8CGGidePIXM4FA4xN3YMSduH97Qz+N2nrdJJeLSrICrTNwgFiAMEBA0n7rqcYR9
Hk87LCmuzcGjb9KlyWTDA/k6FfVmQuwnqbjQlXNpwh5i++5nWEVS4zAx0PFH6jFJcWH6v0mC0bW6
T22CpNdztpSv8sFf5pBQ9SaETSwB7aTea3jCKomPiFox+6hB6OR8oHjbTsNRMsgQdM5xfdGztxnH
CPlk0iOmEphrLPSi+i1gXOk38zQJR3wM6CG2r1SFpz3jFQPTU05jRzBBnPiL6TVFG6tR1JpLiZAU
qXMxmLezGvswTHOfqbfwGYC11Z0BsBykUc2pNO3xPuiwpTPiB5wZhk9rTBeMkJ2oBCtPY7awTlCo
jxpk/KG7b2FYWDToReFd5O1Djp/ADa2cmnZK1nXLcwz9EiYXI7kPe4ynZrsJaGgw5vMX8Ysp6w5K
mrglsKSihCWIaaWVxaMfFNfRQJ7V5uFKi8+4mAs5r+TaXNTkhnx0CUn9tMkGjxEzIsvYdZLy3ozt
Jp/WIURslfZOVWqu9HliQ8LVY/fmNStcc24C3bFjNl2ii6TqS1kzQalvsuzd5qQaIIua00eUinUl
7mwFI5vsSEZKA4zIHFi0i5B20xigQTUeWjl/S80CdsVUf3L0XlZ16AgfsUnkx2Ak+cN4N2pPMcbC
sa22g2Fsork61nwVE009jdgG/lOKZJlQByARPqqhrpv8TmJVYbNg7nXSyr5PbxqTu+HFMGJGx0xb
NBVMER83vvaBdO1ryrH8MuC2aCWsGC+HFmYpTvsWE9fBfhuEv41sCA9Q3GTfAGsEpIFw5MIIpkWr
AykKpINh3rVS/ZBz7wocS2E9PdIzsa5UcFsVgQodyFNDs8Ei8kA4gZUcFPlujPw7EiZvRcnxoIkR
YsXgTFERLrQx3XS8GqgXJhsbognfS6wUaRqsfZ/Rn2bfRKZ+TGt7jcxCiEFfeISNyDquosRcZtQH
iY+W972JrtjAwOdn5yFyfOOB6ePglaRJWpQXfZsV+9AUa/TLJUN6icao9FmUyX0gF1u6iKjlo7+3
eg9Ex5TzppWKdZX2BDqOoaLhwxNPXvgsizuMbZp/JQLeSkF5MKz3iIO8BiSiNZT7jNFmJvWugaEu
R+vLSzLltrYexKwt0BZgjUu26Qtetauh8l3elRsvtegTIM/EyN3MHif1FvkJONUu1JhSAjVtS5pr
KeksjfRURgkuU25vczAZECZEexNItiSeCSP74FSSLDmWFjsPRXGy+pIj9qkyNaO4HIGg1nK0yqsr
9mQsCcNGDtsjfL51oIhHXS2XemagMRB/SrI7IxqOHn/5UE8LjIJvZkgyPajLm6oGHQoKTuWF3Vj+
fRa117ZpXIXIKmIuUwRppbXT2i7zdUxFnxXMfJCaKXt5TTkLGnrZLsicoVNmy76yD4TuEXFojCAX
69PRZbz7uuR6LOZm+BSAgNJZtVKft2Hvu1Ho720TqGEsKhoplW3VTE+jfxsC6GMct1B9e6NTwKnw
Eh3rjBZGrGLxtaeqyxzLpvaqhFsZnxdh4gmNQ/D8DwoLQZU41DttLLj6VjPiKlgPXXpIrcSlpMng
We83lsheu2Y40IK0bhTvRVbig6iyXZiOD0SNCYRnOxl8jCmo1AVWSIxpOXiEjyZ+4Qpw2qBfF/Kz
GEbCvsZm1D2uS/gWWyVV1aBzKrYkGPGugyi51kKiPjWVWO10W4TSCU/jwY/yw6Sli8IL3YiMt2bC
9e1bVi2aMSxjA+Ia9B7Es7I7+ZN/nkz5xpJ4gasdSpitH/X5Jdk898G5m+Vo3qWMak3rmJUvWps4
tMxR4sgrmgS7wn1X9sqpmgEic/LcYJOs9cVBNvVV3etn6DkfOU2ItGYtJq951+B1C6mL1xE3ZRd5
LwV1qm6JASA7m0n5aQbsRk1zuE+1/lWPrU2I03gBc/IawW/PPva5oAbWonhzNrjh0akuY07Pam6+
N5F58iD9sm+v8nWuU4ashApm18LetIHtGLgG7RRp2tT2AxDF3hZ3aODnXI/hthEU57m4ZbexYVu5
bqbZteotKmCCVJnld7Qhw6xDd/SHBwWMMjeaa7Grq9CzYL6gcAuLuZTfs47JheattD4qWLY5LHhN
oTulZdRvuRLUrhSErukl7TqXCE8G9ic/6t6g18zoQAHawa7M02OlYieYwKtNYpVE9w0swCmcxb7s
JZXAt9QTGrVluWXFuWDiNzTD7Kons7nKG6YqNAHTyZvVM1m72FaZWHUB/agea0jUrPnPpqRXOIhW
MD+3oqvWaU06vQuPLZxFgwyaUlFUN3ngbs92ZrlWNWzY81LxlQK9ltdKXq8a2jwqoN4lozzbZo/l
oS/2CSeX9t0M3yQ5WeI+BngRoBkDAuadPuRsjQVPnP051vF1YebXk6Eue7s5jEVLCD5YZH626+p+
ZTS4XqwSJjCrRl0/yn7xnBf+W1tjMY3zk+b7e9qd1zbOejpg8csq2Dgy0S6KruQNJrJznNkrLaFG
pqIPxUg7DenyAaTAKtLkdZuPNNbG5OnK+9pUZ8gVq3ElbVFY/+jXzPnHQb7RZ8OGoayGROwTHYlo
oOJEuYccBc0A34b3qWCfqv34UabIwg5TNxmH20YZPwYGNlJPi28QrvLY3hG/ROBu8o3fGjdtjwnc
HhFHm7I4FUXyUjT1NSZwxl2xWCp4kpo0e88nlTKSXnqBckpPcErtCZWv7EQ/p8lyGkXyGOaM4b4z
OrjRCtbXJqvvfy0E/KgacUhGdNdph5TJ5Hx3Mpe1zqpFkWJFH68mdjHj85Rcf/mI/zrR9mvN9v+N
Eg7FUIxZoEU9+pXmm1E0AibgP//X3zgM+ON/OQywCQgdXPGc4qAO62uHAUoVnlITFcmc9Zy/pF/4
PrS7Yy8gDfmHvvuV9IvDgFIJHAHEsGZfwj+QfrWfKTwKaCFm6qYMteD7cMdojsgmZdS6g2/rSzxE
NDziOtK3o13SHl5QJxMZ0qtZhxUzZOI0YzxrI6nw97nXZfegsxj+N6XyWHvFFbXtB1mU5UroNJyn
QIQX9QA1VtWiXe7TuZGHKlsUuXmr83Bf2hjeEhVxGYLvRqbnvve7m9gLd5Hiv4VyQjGkEdx1KgT6
IQLyilfvkie9veTuZ2kwimcds84KxeMqiLOdlgXXHUTTBfySe3qlzsTHNzoPv6jCYqFLoM9yiiYy
w17IYX8hsrlTc0b+wPcZjgHaWaRa8TmqdepKIxobI3KMCnRcLwaNtXWo9TcDf+Eyi7z3WB52bG6p
GgiCVdfg+AeV5DvWOL3WGhJI0Qd4yWKwnCz/my4XD5GFsdyQzHSnC/5er00OYWzDo0VH4SBO0WMV
tY+pYj10uU9w3mSPFivaC2/NaymWDjKbPZlzTWRHz0E1DxjH4MDB/dR05c0Ij4j6a/2F9P1K4ddJ
ceTGHxWBHyq8o5D+6BnWlv4pGQAnjUFSH362uTr7IWm+HGTQtaNHBR98o4vPX760M2LeXj1OSysU
7Ob06b7I9ewEJYneciP+MMY8YS0fOM6DP3PsPslQWsbbNuiljW40MUEPj6K9pEfSx3UFzR5IRBNy
Ch8D0v+SZDwXqlqetEH+0JTu1PnVp0LdFQ3h1rmPvWLn2yPVGHIw3pm9aHDlSSdh+JjwMzy4ERvA
nlYMS+9uqgGf5piZq3YQD3GoPxcDypg93jYys4Qwk7ZlnW80WVqHXXZFJ+Amq/y1mfU78FKsS2xr
pKp7pgvriSjO2So7qPdik3KpiX3QRN/Jt3qRbdMkubS9/7/ZO5PkWI4zW2+lNuCy6Jtp9j0STaKb
uAEXuNH3Hu2eavDWUBt7X1BFIyVRquL0PU0oo2i4wM1MhP/+n3O+c3E19TTmBm4DbVNF3j4emi9i
UrPX7amv23lPsM88efIr702N2o60fIRMZ7K+xD+d1O5VeukB91CGZi7feUoI1Lxu3SX6Y6lZj06Z
r/0moW+1PYT+qFZxXvwYYaDSgBrdWWP01XXTi4qdF0XSs6PY1p9dMmbafmZBjwczaDDY1PfphB4q
Dfcjz/twCfUC82bTnRzMJQxhx9FiMpmLvUe9+Vl32s7Bk5rHGYpwuR5xrNKK/VJoBvuP9ODk9tnB
7IrNeg2P9moX5FGs+hK1OigRBix3Ns6W3nSJlWJkSMUlHoujGapr1E3ZuhIF/OSY5QWV5k92YX5z
seKyODFSgPpYxoJkVONPFDRiFE5L5scwBWECvZKiEeBdLvSSNq9/1PU4sLKtwrWoTK6kaX/qZ3Ky
G9g/FPW/y94di1VdAFmKXH2XzR5pWvKqg5Lhga4j+oi74G2YvdZN15L88WnWw4lNBcq9P1u0FQCr
k6lpKOJGQ7F6QiM3AM6bPdu9w9SIFw0O8BQnOEO5xBiBFxTQGEoyqs2YOW9dZj6FifWVOhPxQ6PD
FOS697Kt6T2hOmv354/p/zeBe7+exogc//w0fv5Iu+/66/uPJFi+8LdzmHPWMlFsfsHs/a4hdab5
EMNASyFp6BGgYNT6TYLlYHZsOG226eD544j+VYL1/8JhiWw611iBacQE+CfOYfuPirZNvH5wgIjZ
stL4u3kuk14vDVYvxOpp8qmm82QLa9nm7WfNhhj8xLSa3GkzcXmPYHuO7SngJqDl0zYRwTqgqsaL
npoMhSQL5Rck0Y2TRktm+rwfn6Z+Olidu250/T5sWDSpNDmmU0CJW7fj/vrUVyypXe/gZhVP7IrH
5HfhZNu+CvZpYZxbsCpU6CzbFHN6Ul1lGu/DKd7Y3ON7p151ki4Pl0LRTD+llr8hQndpQ7EZe1gH
jrUOnXht0hRpzatWKhPcsMNvJtV2LhJMtGmR2sOhtLIrub0Xewx29RgfVUxBIoyGd+oUsf93p9Jj
KQ2GJHFzXOLlipvoE31SK1n327ocdlDVdxr8MRyBW9/Ei61FS4wOqyGiH5t2yBAroFljKPRpqfZf
OWWXofzhcUkDELFpsmMmHjOKmNKcEysJ15am77Q4PqKqcKfWl1qOA6r290FpPg74vJpiXAu/WM/b
7qDmf0PgoVl39ADc1L6xayJrlcvhIY65fYITU1w56sjdQQBswPSYXH9VhTgCB10z1FZyEak08+pX
GBBFuUuCHJSfB9ZvXJnBs8TekvY/Y9s4a1NzqkW86vGNDCbOn7E+DUZPIJZpQiF3ecYuKbRHrWq/
hoJ7C3wWi40FAAEYLxwtPaZ5Nwo3ccYpaNvb2Mncj0qZXFtz9gXh1C0lV2yBibN9TUb2yz0rHtvC
VZYdQlQih1DclD5R500CgJhOYRxanb4X/oaqxCxE4FZawUo1ZCCxjNb+e2ewiWWjV2g9ewixtrHa
9/XF4nxOaWQY6TAaEhPtwj4kFGcQFroHgPqgdYIarvCYCKLOMYzggX5U4tvEhR5jWa9TM7wlVbIC
NnksQMGFw4AwMa5YE1y4IOHWSS9yothJvNbeAVrKziKqIqPsMFY8ut36vms+K4XEETXn0CM40Iut
6BUfqGijVzDrLeBt3X2Pw1JNHeSa+JBEAR1V9kbD3e0DuRNtvgsaebFGPOvyIkmCl+wUrSHdZ1QN
5yPZUHSHwdNOTgwhx43OCSwbTTcPGrSdIvT3iZh2OqwlPHArOpG3bGxuY5E8dXWLtTclmK7UpSy6
z1AStnXrcKnjP0eLO+tRhp002HBV39FfuYM5v+74dbcH52ibFEj59b2ioK2H01cV5q53s7ODRp6V
jH0jxd19AoOJJa3incgG78uAob7Uu8HalGUL5GeY3ojGrzp+KYZOPla8uKbub3Nen8GaIkxhyJxu
gXwUrc1G81Fz3HZtmd1dVJuflcc44spjk3hnGdJP2X3LIr6Sjj2OE93jjNpwNt01HG2i+CYZiyIv
cSeG1lGBxMNay3QQ2ru4T56A+dxZ2QDQnh2vqL7KrsFF9pCK4myGyW3kCJ6samEMFAJBjazM5wnw
NACmE4WkV8aGo1E612Z+x4YBmrDDtyjPg5HsjHZ4nYV0a6TQSXoW9ksbBzFApa7cVHr37Dv6axft
/xqXeVWmunhsgmM34ktxOJP5iRJe/9I9icRZOMSNqpbx37c3/FQLs2bOi8eDSf0I0HNoU9XW8/JN
VbXkuGnYsodtTnebLM+orG3OeC7xwfHDV3bymenWlmwv0rK5GHgIOBRp+Hb2riV0mDoXLzm1MQ+o
gvYBTV+ldAkExsrGxouKsrRI6MMwxzZLcwP3k3bscAp3azrjFwbbqDCVG6vKPvzkEQz0yhGbrLO3
0L4WDV2/PTmG2VlmjVfDixeec/OLeh0OoLblqQCcYObRWTPjXUCuRcdp6Y9vEdvgRnU4C11Ge2Yh
4jzhW27dm+zynfRWKkiVmNPbBq6Pd7WqYcuou6lBMVchM52NjhLGL4IwdB9c6wFlRl+YvKoSdcDt
3jTkSxc/qldvbZOB75QRVhr4vckh0xnNg2+dghH1LP+mmjSzCRP2Eca5pnjs7Xpt0n7VmLeoioky
Po70iFXWR2rSFuHgfEvKN+iTSDyohJykVopVuUv2MBXW6M9bj4oNa77F6q1X7APLM9m50VBAT56M
6JvRyuoauQNEMHWiIfYd4/aHsDW51KCqLQrfhRGdb8MQpmgp8lsYOArjQBTztubw5pRdLfNQPU2l
hbG3fcKhm3NRLfCMB9NCZe2OwMkGCMbZH6o3JLZ173BExp3zFAqM2LXNTxm9wTq9CC9Z/vkp8//T
ADGj2D8fP2fi86H9yP9o/OQLfzd+znMiCQ9k37/GhH8Nmuh/IULiAPhwDabMXzZEv42fM84J3M5/
b49+N356c+7YtXwSKgZoEPdPUVSYNP/e6EN41gAdhIMKAxXNXH/ruaEAu08oCprWkQqvGEhPQRKH
u5y++88pkzUHQozRNRZN+prrTX3Nu7xb9jqzaivbz9QkpO8YipxjlMMrqKAthkMuUSf70xjxeSaG
1dPH2XIdLfqcHYQnVq0EcGglSbnD0r6KqxALfkS8qgKIG3ZwCgTAj67bUzx3A5K6lclcEVdb1Sqo
5A8/EI9sH45UOO1zdKpD1ODyLjljLNz0SzfX5wibeyMehhHMpsx8xLa7nibsG7lu4JkvG/kkZHnv
jRQ+GoV4DzwPOkxRU+GShM3eBb64apg6tyM39a2buFxru1kQsvQTe5PbkIFS7lPgjWHTsh1ru1MF
6YnMCQymSaLg+Q0cXKjPtBd8gXMVez/K5bn2MNgmpfzMuwGMiBt8cn2k46fGFpPQVMDw8jmp+pkW
ZpjK0OfgYMRiGRlMYT7t6UDuUNXi0Gg3CsFq5xfTnUDp4L7LNb+nf2ehMVT6GpuruI7VPoriH+hy
T3lairVhsBGzvOZm+mzekAxfRsoSFv5cL2PNRTPtQOUMJZg0cc81NBoA51WXygZ2X0/f4oSa0DAk
rEPBe1pqNqYqCQNGFSQC8oB/NEZFI2xKm1NFheoypUSG/AZyok9pASX28bYz8mifDRTCAumYtmxm
7HVYV9OiUOmdEwXJPjOLF4Oabk4oBnSi1xhfbCddFiYhlAgkOo6tDE6GZvezQgorbm5BsjLjqfTp
AKAA2V3qwguuRhZ4S8Ota4iG5hlThUOtuMGWQKQQBHsB+TMhIjOizPP3w3PQ5tggg0FbiUx+JDOK
hBcaQLkekKaK8Qy44h2S6kubxVfRBsybnfI32YRXvCryD1mllElpByPLMjQyPg64O3uKbzHomU61
DdvuKy8IoBYd0n0mxxndSASxacoddn7yIDrfcnDLt0gPH902pVQgR3QSswM/SppsSRLV3yGgXWOS
KgsC5G8qyJLnQvk/XWMgqlDk2dnN6B1zik4cvb5+dozslvfTSxXSlsnFql+qjMiJVqt3oD8otLV/
q/z6oaIcd+W44rGvnMe4g3Osh9kZPuG0tonIL0Gmf3u5F+zcvt8GAq22FsbZK7XpBpmlXA06jaJG
2rIp0+5A3xzb1r8YYcjKqSAvHYcopTmnvBUzA5u0BCN+tSa2PAgj3SIL9KukyYTPYvoUOsYlMoaz
CyinbaiTi6vYetedaVxhsvIXgjYN9Hf3XW9pZKoNJChr0q5US92lVh5sy3EiyGz35MumxNjGPQ6b
pKTMAQn4TSucLz3F9UYHiM51wDlMuYPJTGt8zPoTdMOO3yRHTDiS8G8v2NP3G6x2r2Xn34pK56dh
t+X2aufU4SlMx13ZMKoo4Tw0A87AnMv1yrHFJwZvHp4tmpgS7iFzJDGuhCS99Gmgh1sb7MoijzBP
mSc/pNQEnzi+0ZLOlFUMf3bJFss7eH787FkDEe3cvzHF8Wkq8mQVx3PR/dwxBWGCF21iBGmEToxB
lf6+DjBV5Bg/MiEstHLx0zfajKp4cDGZS3yusvIT8ly6zcwoXSXJtE5ccdSU8e/RQY3/O960zSrp
X4wO/92F9B8PH9l//Wf9/UelSPOf8FuKAAe1hlUTlshcB8F/+nWG0GjNNEySpzqrLEtzOL5/N0M4
M6yPcOsvXUr8p19XWKhMcLVoRGJSdSwD4smfWGEBgPz7GcKw2WD5TDKkEoDCzTPG78zCggMELCoo
NmOK5M5P6i+uMPCgrdlp2joVTHX9vRnFNmDoZ8JNfuilNFmm6teymk48kMRGH8RVCRrCuqmYULEV
gpMmP1tqYNeBnXYbc6Dm2aaUF7Npa1LFTWchifo9IPkXepROMDjTheNTGTfSHpQ4yE2161OCXSQL
2xyRi4PyiSIkHGPcKVJXFefJwdlbBDze6xYhiCc14jhvAEYGgrT5VL+WvuGuxaQjJXN5WvI9X7HS
g/XqxcrMEGH9PPhKM9BQIevlvhy9VdRPS60frr2R3QV6sI30wVsNpfmRta63iH0BEnjmWQ9ULch4
enL7JF1PqvsRsL1fFo7x4pgRaAVN24JBepStWOIkXJl9/elF0bGtmuNYy8/G0zaRE16rgO46pZXz
cDJek4x0Y+YtA6VdDEfcOjv/6ADDdUxgT3S3v8Zj759FZzxjXIrgKXGBLKrco8+ZJ71ovJdY8557
bslpWwE7M+wDdaCsJ6wIyzuYyKtS1TtFjpRjYwzEfVD9VEwcg6JqLdAyWnsxE3rC8cnHZvGqyLQe
EUrmXHfte6OoRvpCe0W+Sn1NVbNNHYoUqsrbdr06T7C3Iz/4pp7VWfg1FaJKsXZn1AQtQI25JNUb
WfYFotjSDoPHZJLPZUOBhx0hhXj4SSy5xeG81XqGhsKuj0S1+JMGbyMhwyRWBsZF0FcXus8ZdeSB
TT+Ai6839va5j6FSxM66TUpeznA3jqXi1loedJZhLJ2O8EI/EfcfG606l4774Gf0kvbxurKnQ5y0
d2WZ00enG/skkRd0V4S+otuOFsaFvJW7cswvxQDDr7TR+br0GRjxgaNsOhMTXGcQ9pALznzStZVd
lddRi/07UwQZDdpuuMkoDkVitL6Arx2ykgblnH5GzMPvtRRPrhatfSMCe+6C2SYVqvL23oH2kdb+
LufaLS39JnKohZrYl834xmbvMU3Tw0hlaJhGuJrMVRl07zR5L10tP7rUizpR89BRNxpm8ZdH/ajG
DVOI9MoHeKGoJi0rNiQZIw8Vr0tzMDaitC8GdjzPjPQdPpLgzSj3UmZk18xH0+oeS8pPRdTvSj3e
DZSiWvTYWwwrQ+qWW+WZ1J0a7X0AHm1pVsmtCAd741OyqtdWvQ+oXWXFeaWWam+hPNG185XM/awp
wOvcVB9iaEwqzEsk5PGhCWnclKagkXuKCN9S3LASefE8txqCZvthhPI5rOJnUOFqXVeYsBMY2ViX
p42VF4+dbw57VuR4/8KB5XkAhHZwu5s0m6sPj9ypyi8398+RzW9KPwXgh/gM5zarUw/zBh7w6YIr
mQytRUa1pn0Q3lDwkMY99JZ8vHp1uK6oKHfJ5o5mTWWrz6kPY51fvi6US7Md7nwtAbnjPrh1izWl
RDSveaTa7OYtte7YRJPnPkYGrvFRbloMrPtJ6u9I+qwnxcZwshuIViQ5CIJJrJ8jM/ymfOfLGMpw
/e8Nwf/ymOde/i+O+Y9cFf/BMy7Kg+KP1gR89W9HPH2zHmcUrhBEoN+1QbkwyFybRuwZ8zWf8Jz+
vx7x3l9cQGKOZjIdziaTv1kTWJrGYGBTefiLtPUnTvg/ylhBsubPYVzA2jD/dL8/4P0hMwp+imZt
bd1Xaz3s1MHfxrt6SUL8r+umf5oCorPqH6YJ6q3gJc/fjO3IP4QSO1fg4hPN2nGKm2FiKDc1R7J8
rPaiTV69kgO6GRP+TTXuDltcxoVXZ+PpDEBn+qo/6JWPQq8fGr989iedimiLXFCz8wV3eOzWxymM
+kM0JuqxwfhYOgmWDZM8N7tFe0SqnztoGj2iPZV2vhg2Y3nr41m4qd+GlOJE27+fAqdjy8HGurW3
Y4jZ27AfLRpvuDEcVM/2terc01RV/royM2cDovu90tN06da2tpf5uPdAClpo/nT7PhRz105M6U47
de9BYX9T9rszzNFdBxlsh86pnlqdIHdFdY/TEeuo8ktHpU9UtS8aFT9pHu46z36pczo/eDWiVU89
3ZHnnvaidYVa4X676Gkp12QtkkOUUivdNCAHa+9BNOXN5mG7CAJclUFMgw0FlTsj7CzuWvEWn85z
kHVbbepOeepcCWfViwBcgq8bW8ae18JMzgOGxhzIg8m9dVM2w50YkvuulgsL4GhiDEcfJ6HTGZz/
SqPyIRSXxrX77RjUUHQqKj54xeos29ay3GisQDK0v8aJX/WyvM+b9jnTNI5Z89I39tllgbFIRHNT
k/3oxxqX1cR4TdtsnhTgXXGwPxh1/Y4yCYZJFo9arF0xLH9I6Z61WF4mZi/XLH9URP2I+WR3ccNg
Cuj40JjhfV+aP0amPDGy9VA0DrK0FTXPYP8Zce2AU3dP1XK8zutSLm1BktrMZycwWJK21W+ekT36
IiZbaegvmeZunFB/oUrsOTC5Cksx7CC/bhOrv1H9TknZ9NOMk30jgzdPyz7sriQjkxQ0ChUgm2Ru
UQcuBwVCy3imIfBmpkBSBI4QMcT7YIrvG2iyiwHaaVpNP9TsOwrU3psXDbFpjfh82HEHZXL2S0rH
NPcWpQR1lGlXqzae90SF+7PIaGhvjPbdKuyTh17iR+zCKhwiy6lxHlzWS/Mmi5u4+WB1qAqjXpOD
Cqae0A3rBNuI242dcRdlm2hgkKcXvjKs6VL4uk6oYtRXyNzdQY2RthoM8ap0Qx0zLx5x7oq3YTYg
9b9YkWZTkprtSa4pvrXZsKTP1iUqd/a2M8GeYCM4YG6CMki1MwchricX9xPfkeUUfigM7ReG7OPs
ZVqKJnyfcE5psHGMwbpM+YZEXe83pz50vno3pTMyNMGw1NXGZGBadA3JJOlRnll4tKTRy3YquKKT
tIK2M9hEEVsMXSnGrjQFGefHPiyp2fXlyf7TmH1gLgEmhIFwE80eMS2dDq4TfNuzewz6AZ8r/GSR
jsYQzx4zObvNhtl3BjXgZ8KfAuyFq4g+u9PI7bIBIL1YGvjWDIJ9GNnUmJYLk0Wei8UtaayHSmrP
7ex9c9P4qoNLLh2TSpLAXiej9iU749V0G7gnOOjUvJ6bLFYDY5Tcwtlm1wXyM8Z314fDvaea19Lh
Vyu1s3EVD/oWqMU7LsdwFQZNvYp1C3OvU24nDHsi8K9yyl4q1LYipbXNy6lOc/TeWrBX4jeyV9bR
S01SGE5MYjM11uNkt1vXHx8Go4ZgV5VqW8XlMc+8O3o8+UsbYb/UUhTkxH0zRqKbmRZ/jJnOek3w
gintrQgA/vXxSyaTD9USv6JH1uPJD6RVRq/WMJPKXNqojYTGLeHQ5N0k7Uuoxy9u3byxcBpXZaKz
621K1MxmNFn1QFVI4tpahhMQDuqSUnYm7MmiBvN8YxerMnPPEZ3hWVPQCChI6cEMy6owfoNzXLL9
pQU1yrN6H5NF5T4ZWdGLP7JemZTZn2oTR5qX6u45Q8V1+tj5/Pf09T9PX65rG/Mk9K+nr4gi478b
vH79wt/0GZvRiiPd5DZLPxejza+7lRmA782FB8Y8kf1S3PXr4EVDp83/S6jUdenummPgv+5W/L9o
hgYTFvuQZvmeZv+Z3YoF0OHvgtgE9k16PhGaQcrCFvvb0auyi6iPi56m97LTyJWWitJL/mHPm/di
3sHnVky3ZTvq68Emt6BprbOyMzru4efPHVh4aU0K9zBDlOus7A9OhpCiIombjU56z+/vgfQENAUm
tA/NS8V4KKj3oMu+cauGZCECvZyL7u3ahIY4J4UUXOyHTAeN34aOfkwl2dc8dLnbgDTSJJm3zuxv
ZZh9mqVBVWgu7wtfdCttjiEXTQpuL9xXozP36014a6Jq10+oQaI69iKnPlLA7mFd45fjsi2gbLHF
PAdCNAt4aWopNDJVHdNZ2VoXuyxOGbTAXIpzGiO0ZzB0cJnQaJyEKAhtWt1ys3gPdPvaEdw0cxI+
c6vnRFKvwAmq67PDwtrJNNqKAIekNLRrpexjQSRtoVXxXoC39NLoxJr6yQ8htDqKO3YT3ZuStW5F
dq6dEMtLruSuEtGM4h9IjAMFhzEfRlwPwd1ggTbTi/IQz/NePrgJ/EOlmw66Q8x1XtEx2MbUkaX1
gxeKvRaZm17N4lWH+FzNGkfe2+Um1LwfmoQh61Z8f5DWLBQQoxw7zPZBC7PHTXX8DirblzSSs1E2
8nYzKOfQOv6H3wTXsQlz0mmmwIlA8/NoAXTFRBk5w09MSd/U83yWMbT4lvooN3hoU+uh6OS5y+KT
lxh3bkKa0a/2cs52mM49suEq90yy0z6g/V+avl91Ee+czGCAD89NTBI2Yp4r1Z1s3Buga1zjotmC
V5gWuEPotCqBihfllvEap5MG7zWOwAIZnFq57Z2ond3b2fCR9sDsm/Ygg2Fj6MyrmDtWtTaeXB9i
e5Y2wzWI9PoViA9yZDw8ySl9iFLnZhRTuaono19N2qRD9qIGShbiucnUTrl8RiU5Gj2TL0PoVACS
UhdnDxWkQH9ujRpuOqfFosfujdM0f5oG1a0pBPW3ODqo2YLrQy4oU6dwpCGl7/ynsSFiyS43WJoN
7iVttLPlqHOa1KQFIAyU1ygC1+kPIIvx+zyqsv8uW5MAaziEG1wV99TaSYL1do4v30Am8o9DrgG9
h3iL5lgGOU1Q9M+T84pYt7Z3iUFYtrH1H0ZNPr1TdHhTmkCM1SXe7LLkkWOyB9VhAX/LA4Dqzqln
47bKowIRxAutRS8yqMJ4qwh4MYi3Iy5zXFhEkvES8iMjXox7zTQfAtmezL65emW/wnb/FM1YJMvv
YlZzJD3ZoGZJelBZ9RI7Dbn41q7EWkQw5fCi9XjSyIN9+aa0zvGYP8ciuOhOe+qsAjRC+GGO/qHE
Cpc4wY/O1N9q7HJWI0+5wXamDrWHGmudr/XAEPsjqawHiQ2vTNyjKEySyGQU/aZVW5+ara30+0Pl
OBPiY3GpJJw3MmZPsccOrqqyHwkXDI80zbbCcmgqzSBxhqwFWM2ERlpcI6yLummuW2XdeQ6Pnwob
S9nwRBQqRlj25c4oyzlQIOS69Z2KiQFvTagxqjg5bsSargGgvg6/fUTCqj54GlP/EtBTujMZDgk2
V6++HXwgoiVr3jIoZuWcVsDm0ftJMt9xsZ4ldo+a7e2mYuh/Nq47bpoeEkQoUpxYPNErmRI6YjW/
AdTHEzFFaaO8DBAKLXuIxoSAZ2yW15GHHJKMx1Uervow28RV+cClPuTpK61jVrjNymgLc8FbTkec
vW6K/MZTIoewD9TNTdXKlNN18scDRdDvHuvMxtW+8hBObzanyHtdvROkYw/PJaZU6yAJvz3NPzUd
fvoSmKLyq3xJo+9JWOOd57MTMzuKf32DmPKE+ynEn+VkxTH2+45ft5y2e3nvdNjHyELkpdwUWX0Y
LQeAcnp2Ja819by86dHBqPgMKuC2+OEuScjOnZwBdcSCZzxQRmG956I9xqV6btPkZ8qamasnvhxY
cw0w3VoU+6b1bgYWpEXrhm+Z453wCBirOvF+Fr6zzSt2pzMV2nK//BppQINqI5tzgqlIKyhscJr3
rqXCODIBxwUG5CSIRRjVwxpHZVMG30qAUfYiSi1MPU/gd5s9XL/8kPXGe1HxEuRdh6U29t/nKVSq
eq1gvGQw+zI3OUWe/TRYDglSozzGgVoX3FOWllSkgGsm56TFDasqT19ps/KtzRp4MavhJrK4Np8d
wayUj7NmDjmgvYSzjp7PivpEpA1KCEdrMOvt+qy8p0jw9qzF54jywazO127KanxW7FsHWFw7q/i9
gUbjmb0NdI1KMOxM2NbGvmaExwDw7yH3fx5y50TarOj98yGX5trm+7/+T1H/x6Vov/8Iejt//W+z
rkHsDEGQRz2BsL+REe25hALkzl8Xhih8v426OsYlk8UktbIEZH+bdNk+Yv2lb/avnFxaoP7EjpFy
o3+cdHG+ulSyzT8FLN2/nXQt3W+GrswB66PWb3SRPHpSPrSCTFIDPUdvrPXImqEP0h3bp6059nvY
MzuLBFFdmd8y9I52QJ6ki+nAqQecx814yh22ehRBAYShA1NWMQ15brcB87sjHMvFX51kLz9LqwPf
2GrQDvXPGh6hrp4GVRyChNCH3iYnrzKeUue7c/JDYTeXpAJLHRXbKOMuHffLzKSstCafj/eX8vYe
1qD7xT6V9SRPCc84A9VhCCwf6cBdhgpItQKKzUW/g7LD6sBt2R9NZ6vHsOi+Ooj0tVMddRb5mFKp
tH9Noq8Cc6LrvVvDxYi/0tE7B2BoYodYAHhqWu/xeVo/wk4AQBGbfHjWTKih2irUp2XEfsXt/Y3R
vU8EyGHS76vyp96dI2Q7s7k0WDWHfjUWBPH6h1KCl6fS1/mmfHdV+B8WukZTDmwC8eJYHqjWSx2/
qrhaZdgqjLZdy/K9A8xBjRLwA2MX8361mOGFPZvlGfPK94QGV9+vF3b2GPg+30ox+DLkgLaU+xjX
dG/ifG+itY4+ogKQbD3P8zhfU0W6pvYGzQl9t8fA3NBWa6UYtILmjR6gAyCL5Rxpxol5ceKOjNZ4
nFgNQRdeN9X0GLnYVckxNK6gZp75gitO6QYbP+iW9OqsPA49DzGHIuJjP9QXicDjTVSpUvY6OgYD
wHuguRg0pzs2tAwI9CI7jxZmaUie+DZCTnmaEYEPJJraFCAee8Tv0gOYhTW3SdOdj6+NxoTV/F2H
6dHURj6NDnAYfdPZ5O+MbtlaP1yRgXtVG6d0V6mgb4rw91DhZQM65fc/x0Csa9lvDOCPLVKXGT7J
yn3x2bXUYIcqg5ZmAG8SsZAeWFpnmIKKU0dZlLDiI77XZygbL72ij50OgWrK2DMXzyKnVdnO7zHJ
rPPmZwCWVkdjIlCza7hvRqXzky3sFtnxGlb5HoGKK+V3U32UcwLUuRBuvboCLhEZBjFkZ4u2sNQL
TiGgGF98FrwvWH74YExkDk5j/CkhpoMhbV0To6CKFnnEhsjrNn3IqRmjqQrOrH2TdeGTYp4ZYxf7
nrEtS2ehgHzY2meQ4qLxsgf62xaOeiQ+s80GShbhRcWipUmAwaCnZ5emdQ9twPbaD9mZjP3do4le
tijIr9SRum8NrFjKIgMSncMJzI5TXkaploXn3PUT17FAh9lKmZyU71FeHHtw3Mth4o/NTNvYwqja
JkAnNEkngQ4FaNR4DVoGooWHh46GbEUnBcyurv/QMmITweQfZ0oDmaJDXfO2ddJ5Koqae/joXUoP
9R/95zNt0vexYsdKzuy5z6qA4l1n2ycxksNE0+5wSHXKMTULmzmO5CGsiNXEw71tFhcjKu8AHBNr
p+dCz3Z2q7/rTPzQpXJWXTP/1RK4r/EQhZLMCAUxj+Nor+QE77fhr+s4/JvWccXT+W1Rnf7e2upY
UPsp/IA+7AB0M80aTBZ+rtjdQn/FmunONJIiOBkO+1obzHRc6AcaSxejnawk3AZN086Dc8vnQIvp
n6iixi968MzvqrtURgDRv9+JutrGof3leuLgBvG+HLjsxnLdDW/OSJVXzIZ+YGtXlAjBXbmrgl4j
ETR89F43rVScsmfvbiIKz3XdezvNi17dNLzUZrVtxfDTjsqnGP+VYZSncfKvXtGtR5WNfKrae+pT
T4PlfRC/Eusu7iE+wtjqM+c4BUa0rh0Q5pniviocaMSR7u5t9sRx+WCkIMFRm6AQnZoxhgRSnLym
B87RrDlX1qlgV26HW70rHljn3vXG8K6BDnAjDzFnVLt4cNbcGz847iZGQ++djNNitmf6hnpJE/hV
4Mmm8YfjpUSb7PMQBRYjvHVn8/D31fQ6Drz2NuSVoKbzhpxMTuNCCJfOHL7CjCeYMt7rJv2/7J3H
bhzZesdfRbj7EiqHxTXgzmymZuZoU2gGVezK+W289MILw48wL+bfYZCYRM64BZiL24sLXEnTp+vU
CV/4hz1SYzCbUrdMaaS7KL1oRgBMsdaXqZ+vurbY/VfE9hcjNgKXdyO26vbLKl5X6xeVybtoj//2
Z0sYbJbl4IYqYN7KU+Ki/BUyo01HWARkIpR7Fq7Jiq47wmWTvqhJJPdYmQQ5bgkzR0VR7hmPfyde
0+zX+p74ExCsGTLQNCqk/IinTWGI+H1kytzU2sB6pXOyH9Gf41hZbujXZXlxVCabS8SVDmStOscN
eZbUyVyvuctVOn6SmZxKA3CXJC0vXO7sqtPDsemb/ajr0mVIz9Dzo7GFaEnRb45yeoqI4NUz3c33
6flNE7qOVV5dYnk4l1wNt0YivaLcnNS94DyGe+kmPYmrdFYNiJWxn6F3BcUOdjYGQCGhx68UZzoO
MnUQ4NHYmJduZkE8yjf1zOnzg0G0TU3RQG1EKxVlZmMWySYhVwBwR0dNklm+NLHLW2pZHF+pQ6PM
aTS2K0pe1MHk/Bwl52o8uEIASEexjIR+rjXdWgmLCxsZeMNK4Lw58IXaqPueBVE+o6sCM18iaZQ3
nKUbI3fGRgNX0lI49hq1XAN2asfoMs76rgfPqdkn+iAORZTK05JHU2V8MpUSyhbJetqSESbeEXgV
THuAb7eGZFBHiUEPZ426sBJpRc68Z5gbc15k0rBTx+UZef1pBOPfTcsj1BXCqW5FN7lpLxCnTcet
tpl1Gjh2hzd42TVqvIdykE69oacI5fsymOoEYfFh8KRJ0AFps0qMdoLgti5gvBBKrbClGKaeo5xZ
7nCxaeHNIQUnOxNfitoZ3gBnuGYd1xGsebfJoAoifnAYRn43adq0OW5RRlpkNkXeunKjSdpR2xrQ
tZnVQtGl65KWm5vYjiokN6rnyjOazNUxpPJmUsXxzPHlUxDozDOFpElnmGQciQ1fvYRxFlB4SUJs
M5yUV23n1W3d2d/8Aa68mlgnaaZd9kmPPJfgG5jGsFARmIL5Jkkjxe7riQesb6R52VmSmPGyQJd+
5Jvet4pdgBSGBfkpQ/AiJvoLbOmwVIdZoFlXrpqDuQoofaRXQ6tPkN5H9c856el5zc3BnyXAAlOL
YMXTrFtTIAY3TntaucUsKtzvgQAV1h05yMZT132AEY4ke/PUjA5lCHAYKaLUxh8GggKfgDo20I0r
Ek/AFwteEr1u6s+XroA4WmkHbllprengQQEVQEi5ACHpCnCkbDrHkYg/MxJ+LRcsADdM91WBqMyH
aLqhZl+BRdo1BOpSGqzToUE0KHCI9C2gmaWKiFftFHsIUV24ZrLjlaA4O4HnVFq0IXWB8WRvNTMK
mf0EEiRatymcElNHAK4W8FAVnKgrBRIcumEPIaaVj6I97Nvo2hfg0iINySbaS2pMGCc0jYtiuqti
oJIi+ZZ3YyPDZS5r1VMbNt3IhJwwQV4BioXruRN1U3t78PVObaFpARQEUWiYJuNO1Ngcq1RvTdQw
6mTzPYPyMyXCwp0T6az9lpZ2KXrbjuhy+6LfjaeaNs4zKdyTAbNTllSVGYStg5g1gztmPduIxnkg
WuidaKYnft3PNPyxKPPbx4HqpWOjbsqxRTeemG2voDsvokE6Pek3+LTNqOkwBi43i67GphaFZBau
45yBKl9JabQvSfRQIgEAcAQUYCMXE5Cc11rqTLQB/oHUE1BK+OEJKEHRG4sWbEFl6+eVABtg3wmY
0UBXERXflWNT/YnLEhWLTbbGYeoP3vgOyKTvsKbnIUgGRQkh+2EQPmRzX1VJu9HIz9RlUGsXMRAI
KRsubIGJsABHVIAkwGuuUis8jEJvFlN3Hm0EmKIXsAqE8HYoEixt8BapAF4YfkVYiXHvSI4Qot0o
+jT1zT2nUJcKXlBw2vuzwIGKYQLpaNgTuLwe1LqzHxrWegD60bT1NxVJHlpD6TdJb497r8NRMASI
wjde2gJBUgIlAXR09q8o6C9GQTQyfx0FLdYg4/bXfVq8FQTxn/4MgmhTKprtWGjoy3dSSQ/tWQT0
kV9AM0F2DPjrd+WsJzUr/gToG96dsvEyCIJzByhOVpBnwqf87wRBAOleFq1UIO+2rBuOahCkqSDw
ngZBGzco5MKuS4DEmj3tNTWgwuHgXWLa7UEeyN00RX2Zs+10k9WzQkXpd0janSior4OI9mIj8AaZ
CZ/L9b9jiKEialhceMFwq0hcUaEVXyHle9hk8dKNsRs3JGm/KrRFaMrVVFeCXVtpMEjCGqf/lujS
kWlp6KEqHA8YOp75ybAD+3wZKcjUbLz9PPWwbYp3NRejm8FAkIAkiD5RBfbUAQwhd/Fc4dbYUGxU
PHOZBwPsN2MGxPsEA5vdqDHA+Bc7TWFN6gDR/pD7bpTpBogkY9TUDnY+fYEEcNTC9XW981Qd4MAF
NkWbbOZm+srKut06UXatJoOj73Rn/RByGBlyMMqdEofsUP6WNBHaCDZyjV2IFUu3Z8L7HiW9dqTI
KDsYmXppkGcvBp9CStRVnL8JBT699cn4U/vEdI0dMLvStLXd89pFe5gWHIyroXVXCMWhbOyhHgzd
faKgSjOvnDpatjIO2npMSbC35HK8Kfsrw9pICOC0Z5Uhw2OMMXkuFGhanIa4dijFMgjRl9BjCgKB
1SzAhd/qSbAYYnMPQT6k38rwog+1kOJN8l3dWDixwOFyeyvbSVIbNrUnpZOwdb0FIkGYFdUoVksV
5b1ClvbbVt+p8pYOnGpJC6r9CQmqEnyvnBgAuyL5F06C9KHWfVf08jBQZSHSZe3DVEhHYSYtN4Xt
TSKtPxr8/NRFjKAYqgO9RMKd9YAEU3wmVfCBusLcLTzlCK2fPToqVz6SlNRO9Wy3RUWTN4o2YVWi
d9cPM7qsUDFNpHuKXJ7HnbpbuBpVBRdPR7/qnRlK5cgGYLCMV8Jwyt23G9osBkvrd5y2CxdGVYTz
TYuuT5TwqvrSvQniHlhVf1z0dbtnD4pwapZO+qxRdmu5zKeJ2eRTQwGFIAVAjrAH3dQV8jy+fz7Y
xQKblJ1Q1Acd7UIJvEmiludNN2DelVDQqWqL4qpSjWk3TjddN4thV4zlgj7T0DvxWO/sQ2oHFxHR
iQrjGxvoKY6589qV6Vh5+0gSXXWGtBd66hGNt9O2M77nenqobpqlXNb7JvrUoyyJ0L5NDv2w3KnN
eKWmGAAYBupI+Swskx0KBrM6RDxUommnpEhDSsseUOgQRAtJxfIK5YysRUfQ9Y8qW4ivJpT5/AMa
dsDzm2XgtAutHGgC0/TdpCu0lm4R5loQ5LE126lLJ7WmKproLd7eAzZG+Rg8ySXC0AeugSC8SkG4
4tqsMmAhnXWMWP2OF/a7ednu9GaGDgSAiiqaVF5xW8vIXyvVXimXNxSxMGzY7KZSuge0bI5A97gK
1Nsg9W5pTx/Jm+RCS6GApsITWEVKPllZLsIrQXakYCIUDvlhXYGFRR4rA3thpeWO7tS7MjID2IBD
MfZmkdOildTvZAhz9RhEyFFlniAJk2k4BxO6YFp87lbJt8hvsfW8SxRMUgbJVs5MkUMQYa4qkVUY
pBeJyDN8Eo6+V8zFpiak76iyGHd5SS1SlFYkK5BTkstWJDANmUwoUpqM3MYgx6kszDOLRDoluzhS
A3mvLax9+oCncjl4c9upszlUgZWDAZsLYRAVnPpWBxkzDoIAvbgyWQ0kW3jzKpMKBhCd7qlGOtb2
JnlZWqB2g64zovOHGAewckjimtyFVRTla6Rs8zE1ZA5zF/RA4/sXTQDEoIQBUzqHhd8vdF1adQpC
VJZ1wTkxQejtW1rQV+36xSZ1zrFPOghoiU61Ap0BctYrOweSV/vJeRtQdwwsEiq/ctZ5EM1bzSAe
hC/so3UDn/AstPu5VFSQTEN5HqbDQmvNcwQxv7Hz5lxmFnsG5rDm7de9hZSHdJLZCGU7MjLQ5aa4
qZSKFr0a1N+Bjg6TMgJAUQILbLhmbETjIEfipYDGAWKsJKGowsna6RDqiHoEDbKbVM7GQyWkUV0U
+30CxpmDHNfE1yG21obC1QDjZtSSu45V4Xj2JPx4w4vlVfNJoLh0A8i50F40lRdeLGkEBDWuGgCl
uQWPvQDLnRFRQyq5TMPsyKELNqFFdvP+qIroab109YD7TxVFtSFTKSK8eMKcc9BJkqUNdiL6vNqJ
J+EsmG921Im8sHbeH0kV1Zj3RnoB4bexXSyhq2L1408kbE4Xw8KeWOEYW4opmIJmlI3GSMHuAl5Y
VAebCShPkvWL938Fxaf3fsTLaAlXgE5NIFXjne0BVZZOG80+fH8Impivh7AJBDTkDBxge89nVEd1
tQFGh7kQbYsM0rNERSXpjt4f5e7FvJrOn8NYgsTw5MX5kQXNNsNBNtkDqkTMla2SSTxM9IkXjJqp
PEErGTuhK2lVLz5aq2/EnBaR8OMjWmKWn4xd6zySk2CTkqAuPR4BawrG0ez9B/xgGi1R/HsyBnxO
8teSaeywe6t9eNauPQrR6Ht/mDe23dNHsV+Ez0gcwGrOeJQSoc+FMwUesfQXmw/WxOtKpf5slBeV
yixpMGyUeBjoB83J1OpH2fL953hrusCQGthyIeIGmPT5dPXIjAZJz3PQhBIqYFUDJrj4YPeob50W
T0d58eIDfL/N0nPQ1txMnVF2Ey2uqkNMC+bmXn5pH2rj7mAZLtSRvEjmzuT9J3xrDp+O/eL8gE7b
JIOKwJM3oNx6feB4MwQA3h/jrdXwZAzrxWrAplPx2shGeNYHYD1SjvURQdVh+8E8Km8wjIAZ/Hhb
1ov1YGpN2VQWz1JNkKvYw2XV3RkYLN+RT4txu0A9e7sHe7GbgPvJveQyoNHhyO7f9tJJjtBbna4l
2IsxRJv3x/tgOVovXpbslZ1fmSxHpVrSTx8n5mWuRx+siDcHMTWd9Jq7E6bZ8zXv1qpW0PvipAWT
NBxndFGN1fvPoYgV/fKY5T7+McaLiYttPMTQ0hRWcdbInJM9x/HZBrrw2NXGSTCuT6sz54/ogwXy
0agv7pCNHgdRpTMqNvKjATGtDtHB95/szfv46ZO9eEV2bIRSLqH/oc6biU/KtKNOi0MjGJHrzMw/
RuXEPx8n0/ykPG1viuNoFs7f/wXvPySqps9fHzTUfOOj4QOs69gCEq2r1QfP+GZ08/MZNfnFqViE
HJRxzjyqZJkVjU65n2pKsIqz7xn2z4VEZKdWSx2VufefzXp32Whg8J/dXopqt2EvDkrZ2q38Axh0
oX+k7OfqB9fXB+uTftvzgXT4d3DJmESI7SiTBKPiVB9jxzWVxtT6Jw6+W3gXvv9wb+47m6qTqiIr
bsgvTkkZQLuNYAfXfz334ELqxm20udxujBcnZErAOmg2Y9CXph+CMvNNZn6wud98STjaocwKqxT9
0+dz5yNblpkd4sc2Cjw+kn6xvwLQmEj2eJPsvP88by72J2OJ3/IknClUVK173CioJazMIBoJD9+7
Ef6lmf+P9Q0E5klQkkhfV2+Uaw229a8rvXcyaWn5539+ubn9cnidrn/xDT8xipqO5+nP3vZPPo78
1bRNE4SgZcO7cQQL+bHgCxSR/y9UfB1bpFPsw59db5CDFIIJ+lX8Upy/pZcG25mV8uxG0sBkGpbC
N9maTgH6+UpKWrRM0DJvpnpbQO8Lpmnn4isIXCeiioTMrZOrU/i/4xKYoE5hJ4zSma7nQi5zohgl
augQI9Aja3JpZlLoSapynlkWnudnOkgzIxsLS7AOdFGxQYPaPU77YdRHf9jKZtcEamTxHW51YkFn
q4qJ76vTyEOuI1rZMH36+grf67mW7aTNmZ9e5Tr2x3ECZWCNots0oA1tWy6u2e6ylhFATxF6UhN1
dyNn+waMD6NtuFZD9FH9dNfrMrQ6+9POk2em3SxCXUUAGG1iMpsSg3hgMsh1LhLFWCjYquk01UAa
KxSwEv28qDS0S+WpjQFKsinH1XCy8YVQGRTjKDvymmsd7GXZIGEMY1dOhD0R5lRogij0gOI8PO7z
EsQ6AOvCnEtZM3fjRWlBwnYHVFSaeeT3c5xegB+aEw0BpEryzkGPTnLc0jQ5mm3a/V7BtKTMD/1i
aUWU0OrNqarNMy+elAOyFB5IrfAAvNkYW6KpgINZdTcqA5TPIjjlCj1sFcp7iSubHp3ibj/TqJ8X
uCXl7mVYart9hUd5pqJtYuGQzlvTo3bpltG+hYw7ziWYLp+1HRCjBoSktq8gZePDaEqj7kgDUtXa
0BNp1WnABVSotkYRz+yUEqq/NqknacVaU0/s3AEOeV35xcxB7ULpzJOIIqcWTdpmTTlo7HmgG/Rl
n8AC30D46ghZ8J+XyPMLBEU32J7L6EsNfbyQ5JOcwjz91iMlv8x8CdqE8PgLJ/Qo8SdM9uE78lNq
ROLlGS3jad874JiyHQnxCmGZnVsTuz8D0bQf4JRe90sZ8gbUGFq1ojehUQA6QtV1pbTUEkxz4SCo
nwaweuBHU3Yae1EK9zLeUXKgEPIw9wx9NODKiFfAOKkwvwpOG5i2yB9i9A1WyW0mOirEWg3ECgmS
Vt1T66soKcZgPDwb7kIVLBQVxEWNNT3iZJFymsO3bANjZSMV2uAKUA/WOJPVdWPXe1Hl7g0+Qmfg
ORUH7yOEdUytmA/WuYIyyQhazh5qfnNAFJgROstYtSZhCRZ/wEkzLZaYYUUuavjFDXJIIwQGYf4z
+703Q3V3RkUCQeccZ4fG2JyDmjkM7CqYlqCvBlBYjmXPVVBZkkBngdKqQGtJoLYC0FsDKC4XNJcJ
qsuMzMNewLxc8F7p5tBs04nsNNcNUDDU3lyAYS6AmxigWBGZ37IKioeZ0/dP2gtb4MoUeqIdQDMd
wJkK8GwAgGYMCtYP0JoBpjkA1IDU7EVBsOyqai8ObZx5ckRQj4Wmcwi8zcP0aeQaBtBdgX3TsjaY
dsDhYgGLE/i42hOkFZw+XTufqZUz7c2IDkV5NAhMnQO4bgBk53p47vTeVK/NaVuEqDGHyW5JQC3F
OppBVxlEgaiGW64707QBaY3Hp4fOrxCCrHFOzcwLtBlQPTBRpqXMnx71QXiEb8kocl2e0560Jeq3
3fcEn4EYzKSQl1ELlCBRUNOrmOp/spOCatBpi6APg+ND6iE8ZQVHZR9P5bxYmUVyoSgFjPgsnToy
kGy0Eve1OD3ZtNq4B8XrZQ2eiPh3airihPRt2Bc201xIJTijpTCVyF2MCTt3Dh0cHRdtrjvV1HEw
ltLtVe05+77jjcETjRvXX1RRAGBT8Q5C2Z5HRr9nB8okqJqjoEH9j70iLJoyhYukD/Yd5yCkuRdD
WYZRvMQ4bJJit6locjNOJWNS6y3QpkHoVowKTOX9Rptu3Ap9ArwnUdXOg/MBT1lfmbdtuRcXlBnV
syC7yvKLAHsLcB5zU91L1aumXoPO3sWAFQ8ojn7YQBFavnqGl32LtVGEwFY9hjA9GQCHZrE+FdMM
alkZ1LHnDhyLylTTdJwHwSN2WJr0/UJLMOI15J0eL084LiUckW5fyqsLH2sJK1WOab8haQNUBG1Q
dZRK7T4Z37iTUfUxu3FSGMtKs5a1ahx4kOVVPDE1wFvtjoViqNv2rBOcMDvkcZpgUuTHeq6cNPks
H/IxDJhDqxOuDcTjMV1OknybjYNosiurc7XH0syDs3Sh1sZkMN3LfPgupe5ButnLUN3HGZObbgT7
gYTM/G6G6kpSnWmQVGNypX3YPDskifgv/5FYxa6Btye+WxTXwYQr+Vw1L7seVhxNQMdSZ7jfrVBS
yvALQx2p95YSHQDathuHYBR/TMvt5oPZjEMuXs0Ij0ynmghxfTzSL1od47AMtzbLhI0zjDskCKAq
Q84rzy2oTyWoCMv9ntHK2Gww082LGSSy5VBeWw2y7HE4NeKaM71SRy2KnHqKHLkSX0u9uVSHEGSs
dRD6YDgsJOzVQFtsaDiAnp6ptbOLiugY+qEZUfEJ3TGQ8TlAfZRU8pE3mOiXxLhuwndqzsJmM9Mr
XLk0EFdtPd9Um1Wqbua1dSLXx42tzj2MNcOErrQKtyvPFmmZLO3CCcYhSzrPVagZtPX0eGzjuYfM
XEeb3OY1wPfo/ZUTluNSQjUy4lwuzmTVWmgISzgQjVWtWg1hudab5jSlsZHFyq4rsWsxA63kDbIO
uNlG4RiN7WnVWGPLvoxzbQcKxDjyEKrPg0MN50aX5q0TTwpvEbTebgBYsSzAzum7WZkuE1VBpzJC
G1I5yjP5NDDNpV+gCVtHs8FzdyU3Grf0gmXo17RORkm+mWfYyGnRTd1xmPR4lKnXLcr2UlCeeFHS
jxTlyFVhE+RDJd0nv38rE/n/tQV5+KkTMK7TpMJh4ai+Lfrj27KOq/KRIyT+dpWyY05hFvxf/tH7
X/Tl9u5L78Eq12mdVOIXeEH6TLDZJOl8lrvc/aK7n/veF4DeDar65vaf/1Cg+zuWDpSElDJOE+/h
zyVL/qrJKgRSWQfdzoc0nZGeTM2vHv7957qfxff/zbOf/lH6Jqqsf2UKXnzPsykAAwxGR385BcpX
gDkgN23MUsSHOtrnmgIbHgvcWHQrkXJwUDJ5JSnxi/Xw68mwv6qKjLKmTWL4bD1gNiMrwrZNu58M
stfPNRkPpjuilbXderC/6gbNTDB6P1b+s5mQv1qIbWCfI5zs+NwP+Il2BkUG7lBW89bzAMrMAcL/
5jwAYEOBj90BJfPuQ9Hic64IlvLWM0F9htXPcftsKShfmQHNUmgg3H0+3VJ4dKL6DVNgyybavSr7
/sUUqKplouL3sArul92n2g06CMutd4PzVSXYZQbM+9X+ch7gtBho3VDcu/97Cm+fcje8ImT/H64I
oRtkw8K/X/Qvbwr5q67QogCcev/5dCvi8aagZbTtuWBbpolZ8+OjvtobD6hf2lPi82nXxP1lfi9y
+SOwfR1Gvhc2oHiJQ4jKy356PHBJ4EGn4sHAehGf+4D1Ex0PD4tBAG22WwzOV4HX0S3jYdm/PiBw
S1Go7j/8g8+6LQTlbtuZUNE11XnW+3f++oAALoY0qPrp9oMIqFFttVBv4IgDEyAA89tNBtGko5FH
4NF492GdPd0gmDgiioZurvawQT5rnmX+hjzL1m1MgdCDu/+8mglTh+yAZN39X3/WePKvJt3vnZYE
kxbOnW/foKZQJsHYU0VK+e7zWcNKgRPbbndwaFqQhKkxvLkmuD6IIwAJEHfefT7diQF6CBvy3xBJ
IEKjgupS3zwyWRGOpemGhbzA3efT7Q1yTjDEW58RnJamgqE7Wefd58VpyXoAhqOg9fOwXj7denhM
uLaOqKyvQnyTq+hh5b8MJ5SvhBKqBWX1fsV82pnY+gYVZ4Q4IURx69nVKRINUETy46b5dJvicTFs
HVtSlbOwaxIYxRczgP2dTAHw8x6PoFkEG2Hba4K0mpKbkLd9MQEmS8PQsLq++3zW6Mm4X5tbZFjU
H+5leR/zi+czIU5GaKZ4Kz7cEJ810TLuD6otZoI7QkEIRGPZ331epxcIhBDGf8ao6VG+edvtwAVI
uk2s/LjqX+0KqjOq9VC5/YwzIeRiXtmM/e1aFOUFlP9MS6i7vJgC0k/NovZwP0WfbjuIgMnavhjn
fIUbwnYQDJdnE6B81XSZYoR6f/h+voqLkALfdhsIUxmLstN9sPjyclC+igkQyMkf24QBP99MmFvP
BIZ4dOd0ROB/FTaDOUV/wHqYic96IJhbB4ukzswCp+OLUIn7kR43sFfj52L5lIvhFRz5b5+J6GRR
h5RRIf2x7J+dDPJXzBips1Cwvft82rD5d2STXJI4HfzEMDydCVFdoC6H7MXDPfo3cqi/cIr8gIrA
GY9v7kAiwW35FpbkV//gESbx+u8fIBI7N//8B+WoZ/9OQEbuh/4JIfm3Z7WouyPwyV8+Hol3wzz8
5w/P93rkZ2M9PtTjHy6C22JdXPv93V/0D7/yYL0BagKSvhKGFl+O05viz//y6ue+oT/uw58/7J8v
sfs/rosPxvmyur0pUoHY319fpwxWPkXt/yhVbDvSClgQOjCvxPAY4D7p2XaAe9YCQxysr0H+rJ8J
JDPKfZd/21H21rySzTpZP5+kh7rWtt8+qddFdfviq+8bstt+9fk6bm6Lm2df/phyc6Vu+/ViwX7o
f/cEpfVsjz2JbT5arMt6/QzU9fgI5DW/4RG+LP8Ke+U3PMa4gGPz5/9cPV+ljw/D0br1w/xV2+Gt
H4bN8Od/PP5gccY+PgVX5bZPsbgtxF4rv+wHxfoXk0UUtO0wKw7iJni2pR8fgoRg+2+/uS04j26f
HayPAxCHbzsAwvAfyYxu+ZbvR7hbtMHj733yqkW76zc8xF9Rt9/2QdZccOsvp0WQBDfrmy8nD9vk
8fc/fSji/m0fitvi/NZ7a2GJxvFv+PZ/j6u1V3DhvTkGYf22Y3ws3rblG5mW2TqIQZg+/tanr+A3
7L5p/OXkNrh6aQ12J8D7G/beNGY9lV9WwZ///dYrsH7D1TpZh+urP//nrWtP4Hm3fcOjdVrU12/N
j9BK2Pbb/32o35yX37C5HmPkxx/5sHAeq4bb/vLRulj7xJFfVkXaBMn1s8jpTTDxtiPuJDe32S3/
k7CffznsK8jF+8O+lZv8qOu8zlgeIedv/WfPszHxL67j23Xxb/8LAAD//w==</cx:binary>
              </cx:geoCache>
            </cx:geography>
          </cx:layoutPr>
        </cx:series>
      </cx:plotAreaRegion>
    </cx:plotArea>
  </cx:chart>
  <cx:spPr>
    <a:noFill/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iagrams/_rels/data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svg"/><Relationship Id="rId1" Type="http://schemas.openxmlformats.org/officeDocument/2006/relationships/image" Target="../media/image7.png"/><Relationship Id="rId6" Type="http://schemas.openxmlformats.org/officeDocument/2006/relationships/image" Target="../media/image12.svg"/><Relationship Id="rId5" Type="http://schemas.openxmlformats.org/officeDocument/2006/relationships/image" Target="../media/image11.png"/><Relationship Id="rId4" Type="http://schemas.openxmlformats.org/officeDocument/2006/relationships/image" Target="../media/image10.svg"/></Relationships>
</file>

<file path=xl/diagrams/_rels/data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sv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svg"/><Relationship Id="rId1" Type="http://schemas.openxmlformats.org/officeDocument/2006/relationships/image" Target="../media/image13.png"/><Relationship Id="rId6" Type="http://schemas.openxmlformats.org/officeDocument/2006/relationships/image" Target="../media/image18.svg"/><Relationship Id="rId5" Type="http://schemas.openxmlformats.org/officeDocument/2006/relationships/image" Target="../media/image17.png"/><Relationship Id="rId4" Type="http://schemas.openxmlformats.org/officeDocument/2006/relationships/image" Target="../media/image16.svg"/></Relationships>
</file>

<file path=xl/diagram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svg"/><Relationship Id="rId1" Type="http://schemas.openxmlformats.org/officeDocument/2006/relationships/image" Target="../media/image7.png"/><Relationship Id="rId6" Type="http://schemas.openxmlformats.org/officeDocument/2006/relationships/image" Target="../media/image12.svg"/><Relationship Id="rId5" Type="http://schemas.openxmlformats.org/officeDocument/2006/relationships/image" Target="../media/image11.png"/><Relationship Id="rId4" Type="http://schemas.openxmlformats.org/officeDocument/2006/relationships/image" Target="../media/image10.svg"/></Relationships>
</file>

<file path=xl/diagram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sv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svg"/><Relationship Id="rId1" Type="http://schemas.openxmlformats.org/officeDocument/2006/relationships/image" Target="../media/image13.png"/><Relationship Id="rId6" Type="http://schemas.openxmlformats.org/officeDocument/2006/relationships/image" Target="../media/image18.svg"/><Relationship Id="rId5" Type="http://schemas.openxmlformats.org/officeDocument/2006/relationships/image" Target="../media/image17.png"/><Relationship Id="rId4" Type="http://schemas.openxmlformats.org/officeDocument/2006/relationships/image" Target="../media/image16.svg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accent5_3">
  <dgm:title val=""/>
  <dgm:desc val=""/>
  <dgm:catLst>
    <dgm:cat type="accent5" pri="11300"/>
  </dgm:catLst>
  <dgm:styleLbl name="node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5">
        <a:shade val="80000"/>
      </a:schemeClr>
      <a:schemeClr val="accent5">
        <a:tint val="7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/>
    <dgm:txEffectClrLst/>
  </dgm:styleLbl>
  <dgm:styleLbl name="lnNode1">
    <dgm:fillClrLst>
      <a:schemeClr val="accent5">
        <a:shade val="80000"/>
      </a:schemeClr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5">
        <a:shade val="80000"/>
        <a:alpha val="50000"/>
      </a:schemeClr>
      <a:schemeClr val="accent5">
        <a:tint val="70000"/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5">
        <a:tint val="50000"/>
      </a:schemeClr>
      <a:schemeClr val="accent5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/>
    <dgm:txEffectClrLst/>
  </dgm:styleLbl>
  <dgm:styleLbl name="f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lt1"/>
    </dgm:txFillClrLst>
    <dgm:txEffectClrLst/>
  </dgm:styleLbl>
  <dgm:styleLbl name="sibTrans1D1">
    <dgm:fillClrLst>
      <a:schemeClr val="accent5">
        <a:shade val="90000"/>
      </a:schemeClr>
      <a:schemeClr val="accent5">
        <a:tint val="70000"/>
      </a:schemeClr>
    </dgm:fillClrLst>
    <dgm:linClrLst>
      <a:schemeClr val="accent5">
        <a:shade val="90000"/>
      </a:schemeClr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5"/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5">
        <a:shade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2">
    <dgm:fillClrLst>
      <a:schemeClr val="accent5">
        <a:tint val="99000"/>
      </a:schemeClr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>
        <a:tint val="80000"/>
      </a:schemeClr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5">
        <a:tint val="70000"/>
      </a:schemeClr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5">
        <a:tint val="60000"/>
      </a:schemeClr>
    </dgm:fillClrLst>
    <dgm:linClrLst meth="repeat">
      <a:schemeClr val="accent5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5">
        <a:tint val="90000"/>
      </a:schemeClr>
    </dgm:fillClrLst>
    <dgm:linClrLst meth="repeat">
      <a:schemeClr val="accent5">
        <a:tint val="90000"/>
      </a:schemeClr>
    </dgm:linClrLst>
    <dgm:effectClrLst/>
    <dgm:txLinClrLst/>
    <dgm:txFillClrLst/>
    <dgm:txEffectClrLst/>
  </dgm:styleLbl>
  <dgm:styleLbl name="parChTrans2D3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/>
    <dgm:txEffectClrLst/>
  </dgm:styleLbl>
  <dgm:styleLbl name="parChTrans2D4">
    <dgm:fillClrLst meth="repeat">
      <a:schemeClr val="accent5">
        <a:tint val="50000"/>
      </a:schemeClr>
    </dgm:fillClrLst>
    <dgm:linClrLst meth="repeat">
      <a:schemeClr val="accent5">
        <a:tint val="50000"/>
      </a:schemeClr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5">
        <a:shade val="8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5">
        <a:tint val="99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5">
        <a:tint val="8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5">
        <a:tint val="7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5">
        <a:shade val="80000"/>
      </a:schemeClr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5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5">
        <a:alpha val="90000"/>
        <a:tint val="40000"/>
      </a:schemeClr>
    </dgm:fillClrLst>
    <dgm:linClrLst meth="repeat">
      <a:schemeClr val="accent5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5">
        <a:alpha val="90000"/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5">
        <a:shade val="80000"/>
      </a:schemeClr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5">
        <a:tint val="99000"/>
      </a:schemeClr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5">
        <a:tint val="80000"/>
      </a:schemeClr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5">
        <a:tint val="70000"/>
      </a:schemeClr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5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5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5">
        <a:tint val="50000"/>
        <a:alpha val="40000"/>
      </a:schemeClr>
    </dgm:fillClrLst>
    <dgm:linClrLst meth="repeat">
      <a:schemeClr val="accent5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5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3234E378-0E11-4BAF-AF0A-DA6DCE10CA3E}" type="doc">
      <dgm:prSet loTypeId="urn:microsoft.com/office/officeart/2005/8/layout/hList7" loCatId="process" qsTypeId="urn:microsoft.com/office/officeart/2005/8/quickstyle/simple5" qsCatId="simple" csTypeId="urn:microsoft.com/office/officeart/2005/8/colors/accent1_2" csCatId="accent1" phldr="1"/>
      <dgm:spPr/>
    </dgm:pt>
    <dgm:pt modelId="{A9A38606-CBFC-43D1-923C-50BE567DE108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Dirección Central Del Servicio Nacional de Salud</a:t>
          </a:r>
        </a:p>
      </dgm:t>
    </dgm:pt>
    <dgm:pt modelId="{53CD17ED-72E4-405F-8C9E-9D9E66BB2CE9}" type="parTrans" cxnId="{4AF3BCA3-AD41-4410-924E-3B24B76C6661}">
      <dgm:prSet/>
      <dgm:spPr/>
      <dgm:t>
        <a:bodyPr/>
        <a:lstStyle/>
        <a:p>
          <a:endParaRPr lang="es-DO"/>
        </a:p>
      </dgm:t>
    </dgm:pt>
    <dgm:pt modelId="{1206B95A-106E-4D1A-82C1-86D37A0B6065}" type="sibTrans" cxnId="{4AF3BCA3-AD41-4410-924E-3B24B76C6661}">
      <dgm:prSet/>
      <dgm:spPr/>
      <dgm:t>
        <a:bodyPr/>
        <a:lstStyle/>
        <a:p>
          <a:endParaRPr lang="es-DO"/>
        </a:p>
      </dgm:t>
    </dgm:pt>
    <dgm:pt modelId="{EB81BDFD-8059-4CBC-AE6A-CA229B580157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Aliméntate</a:t>
          </a:r>
          <a:endParaRPr lang="es-DO" sz="1600"/>
        </a:p>
      </dgm:t>
    </dgm:pt>
    <dgm:pt modelId="{3629F1EA-4768-43FD-A0BB-F417F5AFF83A}" type="parTrans" cxnId="{4952BD80-4604-4CB2-A0C8-86A79531831C}">
      <dgm:prSet/>
      <dgm:spPr/>
      <dgm:t>
        <a:bodyPr/>
        <a:lstStyle/>
        <a:p>
          <a:endParaRPr lang="es-DO"/>
        </a:p>
      </dgm:t>
    </dgm:pt>
    <dgm:pt modelId="{62B59EB9-BB94-4F12-BF07-DF75EDBE30DF}" type="sibTrans" cxnId="{4952BD80-4604-4CB2-A0C8-86A79531831C}">
      <dgm:prSet/>
      <dgm:spPr/>
      <dgm:t>
        <a:bodyPr/>
        <a:lstStyle/>
        <a:p>
          <a:endParaRPr lang="es-DO"/>
        </a:p>
      </dgm:t>
    </dgm:pt>
    <dgm:pt modelId="{171A9628-D6E3-4EFE-A554-5AFC32CB2A01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Este (EDEESTE)</a:t>
          </a:r>
        </a:p>
      </dgm:t>
    </dgm:pt>
    <dgm:pt modelId="{604BCC79-9DA9-4AE2-A0A0-06901593BCE4}" type="parTrans" cxnId="{FCE97B51-D0E9-442B-B656-BEDFDB985FA1}">
      <dgm:prSet/>
      <dgm:spPr/>
      <dgm:t>
        <a:bodyPr/>
        <a:lstStyle/>
        <a:p>
          <a:endParaRPr lang="es-DO"/>
        </a:p>
      </dgm:t>
    </dgm:pt>
    <dgm:pt modelId="{79B993E7-A202-4EDF-9A97-D04E1CC93C24}" type="sibTrans" cxnId="{FCE97B51-D0E9-442B-B656-BEDFDB985FA1}">
      <dgm:prSet/>
      <dgm:spPr/>
      <dgm:t>
        <a:bodyPr/>
        <a:lstStyle/>
        <a:p>
          <a:endParaRPr lang="es-DO"/>
        </a:p>
      </dgm:t>
    </dgm:pt>
    <dgm:pt modelId="{97C8E97E-3EC7-435A-B661-D91D98035F69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Sur (EDESUR)</a:t>
          </a:r>
        </a:p>
      </dgm:t>
    </dgm:pt>
    <dgm:pt modelId="{2E5D72CA-A19D-45B2-9D70-017AF86F8BA8}" type="parTrans" cxnId="{000A9668-4C99-4841-A039-692A4D4B22DC}">
      <dgm:prSet/>
      <dgm:spPr/>
      <dgm:t>
        <a:bodyPr/>
        <a:lstStyle/>
        <a:p>
          <a:endParaRPr lang="es-DO"/>
        </a:p>
      </dgm:t>
    </dgm:pt>
    <dgm:pt modelId="{19BA5149-B13D-4B0F-9C95-1FAA558565BE}" type="sibTrans" cxnId="{000A9668-4C99-4841-A039-692A4D4B22DC}">
      <dgm:prSet/>
      <dgm:spPr/>
      <dgm:t>
        <a:bodyPr/>
        <a:lstStyle/>
        <a:p>
          <a:endParaRPr lang="es-DO"/>
        </a:p>
      </dgm:t>
    </dgm:pt>
    <dgm:pt modelId="{B248D314-9D63-42E9-8895-376BFDBC46E7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Eléctrica del Norte (EDENORTE)</a:t>
          </a:r>
        </a:p>
      </dgm:t>
    </dgm:pt>
    <dgm:pt modelId="{18B95A9F-7B0B-454F-9747-8EFED997BA0D}" type="parTrans" cxnId="{D7671E8B-3B5A-44AE-846E-41871D3605B3}">
      <dgm:prSet/>
      <dgm:spPr/>
      <dgm:t>
        <a:bodyPr/>
        <a:lstStyle/>
        <a:p>
          <a:endParaRPr lang="es-DO"/>
        </a:p>
      </dgm:t>
    </dgm:pt>
    <dgm:pt modelId="{9ED94B96-B2B5-47B1-ABFF-655E45D2564E}" type="sibTrans" cxnId="{D7671E8B-3B5A-44AE-846E-41871D3605B3}">
      <dgm:prSet/>
      <dgm:spPr/>
      <dgm:t>
        <a:bodyPr/>
        <a:lstStyle/>
        <a:p>
          <a:endParaRPr lang="es-DO"/>
        </a:p>
      </dgm:t>
    </dgm:pt>
    <dgm:pt modelId="{F10CEB1A-991C-4480-94AA-AA36974A12D9}" type="pres">
      <dgm:prSet presAssocID="{3234E378-0E11-4BAF-AF0A-DA6DCE10CA3E}" presName="Name0" presStyleCnt="0">
        <dgm:presLayoutVars>
          <dgm:dir/>
          <dgm:resizeHandles val="exact"/>
        </dgm:presLayoutVars>
      </dgm:prSet>
      <dgm:spPr/>
    </dgm:pt>
    <dgm:pt modelId="{A6FD8408-1597-43C7-A257-1B7FA05E0116}" type="pres">
      <dgm:prSet presAssocID="{3234E378-0E11-4BAF-AF0A-DA6DCE10CA3E}" presName="fgShape" presStyleLbl="fgShp" presStyleIdx="0" presStyleCnt="1" custScaleX="3915" custScaleY="3915"/>
      <dgm:spPr>
        <a:noFill/>
        <a:ln>
          <a:noFill/>
        </a:ln>
      </dgm:spPr>
    </dgm:pt>
    <dgm:pt modelId="{6DE64C80-1C37-411F-8CB4-46467367086E}" type="pres">
      <dgm:prSet presAssocID="{3234E378-0E11-4BAF-AF0A-DA6DCE10CA3E}" presName="linComp" presStyleCnt="0"/>
      <dgm:spPr/>
    </dgm:pt>
    <dgm:pt modelId="{540C32B8-58F5-4A24-9088-5445E17EA0AD}" type="pres">
      <dgm:prSet presAssocID="{A9A38606-CBFC-43D1-923C-50BE567DE108}" presName="compNode" presStyleCnt="0"/>
      <dgm:spPr/>
    </dgm:pt>
    <dgm:pt modelId="{609A2AC9-DDC8-4C86-AA97-4FED86B43C76}" type="pres">
      <dgm:prSet presAssocID="{A9A38606-CBFC-43D1-923C-50BE567DE108}" presName="bkgdShape" presStyleLbl="node1" presStyleIdx="0" presStyleCnt="5"/>
      <dgm:spPr/>
    </dgm:pt>
    <dgm:pt modelId="{2E2050FD-952C-4602-90D6-1346266BA9B9}" type="pres">
      <dgm:prSet presAssocID="{A9A38606-CBFC-43D1-923C-50BE567DE108}" presName="nodeTx" presStyleLbl="node1" presStyleIdx="0" presStyleCnt="5">
        <dgm:presLayoutVars>
          <dgm:bulletEnabled val="1"/>
        </dgm:presLayoutVars>
      </dgm:prSet>
      <dgm:spPr/>
    </dgm:pt>
    <dgm:pt modelId="{F14E42BB-5308-40A2-9E3A-0959B3D763F9}" type="pres">
      <dgm:prSet presAssocID="{A9A38606-CBFC-43D1-923C-50BE567DE108}" presName="invisiNode" presStyleLbl="node1" presStyleIdx="0" presStyleCnt="5"/>
      <dgm:spPr/>
    </dgm:pt>
    <dgm:pt modelId="{7E7AEBDF-0A9E-4E49-9FE8-2E5003B363FC}" type="pres">
      <dgm:prSet presAssocID="{A9A38606-CBFC-43D1-923C-50BE567DE108}" presName="imagNode" presStyleLbl="fgImgPlace1" presStyleIdx="0" presStyleCnt="5"/>
      <dgm:spPr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Médico con relleno sólido"/>
        </a:ext>
      </dgm:extLst>
    </dgm:pt>
    <dgm:pt modelId="{A95C541A-20FD-4EC0-9223-6FFCDA5707FC}" type="pres">
      <dgm:prSet presAssocID="{1206B95A-106E-4D1A-82C1-86D37A0B6065}" presName="sibTrans" presStyleLbl="sibTrans2D1" presStyleIdx="0" presStyleCnt="0"/>
      <dgm:spPr/>
    </dgm:pt>
    <dgm:pt modelId="{EA40E33B-800E-4CD7-A543-D325479C9DAD}" type="pres">
      <dgm:prSet presAssocID="{EB81BDFD-8059-4CBC-AE6A-CA229B580157}" presName="compNode" presStyleCnt="0"/>
      <dgm:spPr/>
    </dgm:pt>
    <dgm:pt modelId="{5DC523C8-73C1-490F-B0BF-82B6DE3E7651}" type="pres">
      <dgm:prSet presAssocID="{EB81BDFD-8059-4CBC-AE6A-CA229B580157}" presName="bkgdShape" presStyleLbl="node1" presStyleIdx="1" presStyleCnt="5" custLinFactX="3291" custLinFactNeighborX="100000" custLinFactNeighborY="796"/>
      <dgm:spPr/>
    </dgm:pt>
    <dgm:pt modelId="{E5CB99A9-9C0A-4172-859E-5BEC7C9A71D1}" type="pres">
      <dgm:prSet presAssocID="{EB81BDFD-8059-4CBC-AE6A-CA229B580157}" presName="nodeTx" presStyleLbl="node1" presStyleIdx="1" presStyleCnt="5">
        <dgm:presLayoutVars>
          <dgm:bulletEnabled val="1"/>
        </dgm:presLayoutVars>
      </dgm:prSet>
      <dgm:spPr/>
    </dgm:pt>
    <dgm:pt modelId="{18E7C9B0-8E18-4608-B1C3-E98BB5E55CC6}" type="pres">
      <dgm:prSet presAssocID="{EB81BDFD-8059-4CBC-AE6A-CA229B580157}" presName="invisiNode" presStyleLbl="node1" presStyleIdx="1" presStyleCnt="5"/>
      <dgm:spPr/>
    </dgm:pt>
    <dgm:pt modelId="{DB8131AA-BFF4-4812-9B20-EBF8AC4E17E6}" type="pres">
      <dgm:prSet presAssocID="{EB81BDFD-8059-4CBC-AE6A-CA229B580157}" presName="imagNode" presStyleLbl="fgImgPlace1" presStyleIdx="1" presStyleCnt="5" custLinFactX="64134" custLinFactNeighborX="100000" custLinFactNeighborY="5577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Grocery bag with solid fill"/>
        </a:ext>
      </dgm:extLst>
    </dgm:pt>
    <dgm:pt modelId="{9CE81C1E-A889-4256-8C55-AE5E7EAEF578}" type="pres">
      <dgm:prSet presAssocID="{62B59EB9-BB94-4F12-BF07-DF75EDBE30DF}" presName="sibTrans" presStyleLbl="sibTrans2D1" presStyleIdx="0" presStyleCnt="0"/>
      <dgm:spPr/>
    </dgm:pt>
    <dgm:pt modelId="{70D54939-C85D-4F98-B031-6A1BB2A5718C}" type="pres">
      <dgm:prSet presAssocID="{171A9628-D6E3-4EFE-A554-5AFC32CB2A01}" presName="compNode" presStyleCnt="0"/>
      <dgm:spPr/>
    </dgm:pt>
    <dgm:pt modelId="{28CBBB36-9C32-426B-AE1C-3C3EEE5B0F23}" type="pres">
      <dgm:prSet presAssocID="{171A9628-D6E3-4EFE-A554-5AFC32CB2A01}" presName="bkgdShape" presStyleLbl="node1" presStyleIdx="2" presStyleCnt="5" custLinFactX="-3292" custLinFactNeighborX="-100000" custLinFactNeighborY="265"/>
      <dgm:spPr/>
    </dgm:pt>
    <dgm:pt modelId="{418C1919-403E-4112-BEF8-E6F8AB49342E}" type="pres">
      <dgm:prSet presAssocID="{171A9628-D6E3-4EFE-A554-5AFC32CB2A01}" presName="nodeTx" presStyleLbl="node1" presStyleIdx="2" presStyleCnt="5">
        <dgm:presLayoutVars>
          <dgm:bulletEnabled val="1"/>
        </dgm:presLayoutVars>
      </dgm:prSet>
      <dgm:spPr/>
    </dgm:pt>
    <dgm:pt modelId="{D73C0BF3-E274-4FB7-AFBD-9459AEB9E54C}" type="pres">
      <dgm:prSet presAssocID="{171A9628-D6E3-4EFE-A554-5AFC32CB2A01}" presName="invisiNode" presStyleLbl="node1" presStyleIdx="2" presStyleCnt="5"/>
      <dgm:spPr/>
    </dgm:pt>
    <dgm:pt modelId="{D5CBD846-53BB-497F-9338-688BA43CA8B2}" type="pres">
      <dgm:prSet presAssocID="{171A9628-D6E3-4EFE-A554-5AFC32CB2A01}" presName="imagNode" presStyleLbl="fgImgPlace1" presStyleIdx="2" presStyleCnt="5" custLinFactX="-64134" custLinFactNeighborX="-100000" custLinFactNeighborY="3187"/>
      <dgm:spPr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ombilla fluorescente con relleno sólido"/>
        </a:ext>
      </dgm:extLst>
    </dgm:pt>
    <dgm:pt modelId="{412B3767-43A7-450E-9DA6-5BD74BD0BAD3}" type="pres">
      <dgm:prSet presAssocID="{79B993E7-A202-4EDF-9A97-D04E1CC93C24}" presName="sibTrans" presStyleLbl="sibTrans2D1" presStyleIdx="0" presStyleCnt="0"/>
      <dgm:spPr/>
    </dgm:pt>
    <dgm:pt modelId="{8676D3F5-643C-403F-A6E9-B581A913CD30}" type="pres">
      <dgm:prSet presAssocID="{97C8E97E-3EC7-435A-B661-D91D98035F69}" presName="compNode" presStyleCnt="0"/>
      <dgm:spPr/>
    </dgm:pt>
    <dgm:pt modelId="{1F9E73DD-0AAE-40E1-BEAC-15496BFE5CD6}" type="pres">
      <dgm:prSet presAssocID="{97C8E97E-3EC7-435A-B661-D91D98035F69}" presName="bkgdShape" presStyleLbl="node1" presStyleIdx="3" presStyleCnt="5"/>
      <dgm:spPr/>
    </dgm:pt>
    <dgm:pt modelId="{5D9F826A-1552-4F6F-B8DC-CD8AD77ACC51}" type="pres">
      <dgm:prSet presAssocID="{97C8E97E-3EC7-435A-B661-D91D98035F69}" presName="nodeTx" presStyleLbl="node1" presStyleIdx="3" presStyleCnt="5">
        <dgm:presLayoutVars>
          <dgm:bulletEnabled val="1"/>
        </dgm:presLayoutVars>
      </dgm:prSet>
      <dgm:spPr/>
    </dgm:pt>
    <dgm:pt modelId="{7BFBCBAF-B702-4948-BB32-83E298A2AC7A}" type="pres">
      <dgm:prSet presAssocID="{97C8E97E-3EC7-435A-B661-D91D98035F69}" presName="invisiNode" presStyleLbl="node1" presStyleIdx="3" presStyleCnt="5"/>
      <dgm:spPr/>
    </dgm:pt>
    <dgm:pt modelId="{32F4D7D2-FE0D-4FF0-9260-ACD051D413FC}" type="pres">
      <dgm:prSet presAssocID="{97C8E97E-3EC7-435A-B661-D91D98035F69}" presName="imagNode" presStyleLbl="fgImgPlace1" presStyleIdx="3" presStyleCnt="5"/>
      <dgm:spPr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ombilla fluorescente con relleno sólido"/>
        </a:ext>
      </dgm:extLst>
    </dgm:pt>
    <dgm:pt modelId="{DFE4955E-8869-4B7A-8C72-AF6705EC33D4}" type="pres">
      <dgm:prSet presAssocID="{19BA5149-B13D-4B0F-9C95-1FAA558565BE}" presName="sibTrans" presStyleLbl="sibTrans2D1" presStyleIdx="0" presStyleCnt="0"/>
      <dgm:spPr/>
    </dgm:pt>
    <dgm:pt modelId="{C36A0AE1-71C5-4C74-A089-509F983DECCE}" type="pres">
      <dgm:prSet presAssocID="{B248D314-9D63-42E9-8895-376BFDBC46E7}" presName="compNode" presStyleCnt="0"/>
      <dgm:spPr/>
    </dgm:pt>
    <dgm:pt modelId="{827811BD-2E59-4162-A303-91FA7ACE75F6}" type="pres">
      <dgm:prSet presAssocID="{B248D314-9D63-42E9-8895-376BFDBC46E7}" presName="bkgdShape" presStyleLbl="node1" presStyleIdx="4" presStyleCnt="5"/>
      <dgm:spPr/>
    </dgm:pt>
    <dgm:pt modelId="{46D11202-CBCB-4AA5-BBD0-665BD9D3FFE2}" type="pres">
      <dgm:prSet presAssocID="{B248D314-9D63-42E9-8895-376BFDBC46E7}" presName="nodeTx" presStyleLbl="node1" presStyleIdx="4" presStyleCnt="5">
        <dgm:presLayoutVars>
          <dgm:bulletEnabled val="1"/>
        </dgm:presLayoutVars>
      </dgm:prSet>
      <dgm:spPr/>
    </dgm:pt>
    <dgm:pt modelId="{679D6BA7-EDCE-42ED-90F4-D3E55096BF0F}" type="pres">
      <dgm:prSet presAssocID="{B248D314-9D63-42E9-8895-376BFDBC46E7}" presName="invisiNode" presStyleLbl="node1" presStyleIdx="4" presStyleCnt="5"/>
      <dgm:spPr/>
    </dgm:pt>
    <dgm:pt modelId="{4D4571EB-A97E-4D85-AD91-90EA8950D7FD}" type="pres">
      <dgm:prSet presAssocID="{B248D314-9D63-42E9-8895-376BFDBC46E7}" presName="imagNode" presStyleLbl="fgImgPlace1" presStyleIdx="4" presStyleCnt="5"/>
      <dgm:spPr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</dgm:pt>
  </dgm:ptLst>
  <dgm:cxnLst>
    <dgm:cxn modelId="{132DC20D-878F-4654-80E2-67C6E194B2DE}" type="presOf" srcId="{EB81BDFD-8059-4CBC-AE6A-CA229B580157}" destId="{E5CB99A9-9C0A-4172-859E-5BEC7C9A71D1}" srcOrd="1" destOrd="0" presId="urn:microsoft.com/office/officeart/2005/8/layout/hList7"/>
    <dgm:cxn modelId="{7B963E62-FB50-4509-B25A-E1571A0ECF21}" type="presOf" srcId="{3234E378-0E11-4BAF-AF0A-DA6DCE10CA3E}" destId="{F10CEB1A-991C-4480-94AA-AA36974A12D9}" srcOrd="0" destOrd="0" presId="urn:microsoft.com/office/officeart/2005/8/layout/hList7"/>
    <dgm:cxn modelId="{000A9668-4C99-4841-A039-692A4D4B22DC}" srcId="{3234E378-0E11-4BAF-AF0A-DA6DCE10CA3E}" destId="{97C8E97E-3EC7-435A-B661-D91D98035F69}" srcOrd="3" destOrd="0" parTransId="{2E5D72CA-A19D-45B2-9D70-017AF86F8BA8}" sibTransId="{19BA5149-B13D-4B0F-9C95-1FAA558565BE}"/>
    <dgm:cxn modelId="{28DE036A-4240-4EBF-8EF2-22EC6C0A3CAC}" type="presOf" srcId="{B248D314-9D63-42E9-8895-376BFDBC46E7}" destId="{46D11202-CBCB-4AA5-BBD0-665BD9D3FFE2}" srcOrd="1" destOrd="0" presId="urn:microsoft.com/office/officeart/2005/8/layout/hList7"/>
    <dgm:cxn modelId="{8CFE3A4A-08DC-4C69-98A5-13C87F71A060}" type="presOf" srcId="{19BA5149-B13D-4B0F-9C95-1FAA558565BE}" destId="{DFE4955E-8869-4B7A-8C72-AF6705EC33D4}" srcOrd="0" destOrd="0" presId="urn:microsoft.com/office/officeart/2005/8/layout/hList7"/>
    <dgm:cxn modelId="{FCE97B51-D0E9-442B-B656-BEDFDB985FA1}" srcId="{3234E378-0E11-4BAF-AF0A-DA6DCE10CA3E}" destId="{171A9628-D6E3-4EFE-A554-5AFC32CB2A01}" srcOrd="2" destOrd="0" parTransId="{604BCC79-9DA9-4AE2-A0A0-06901593BCE4}" sibTransId="{79B993E7-A202-4EDF-9A97-D04E1CC93C24}"/>
    <dgm:cxn modelId="{C53F1854-7C9E-4F6B-8605-7AB06F32469E}" type="presOf" srcId="{1206B95A-106E-4D1A-82C1-86D37A0B6065}" destId="{A95C541A-20FD-4EC0-9223-6FFCDA5707FC}" srcOrd="0" destOrd="0" presId="urn:microsoft.com/office/officeart/2005/8/layout/hList7"/>
    <dgm:cxn modelId="{A6E18678-C6D4-428A-AEC7-FE6F0413EE77}" type="presOf" srcId="{62B59EB9-BB94-4F12-BF07-DF75EDBE30DF}" destId="{9CE81C1E-A889-4256-8C55-AE5E7EAEF578}" srcOrd="0" destOrd="0" presId="urn:microsoft.com/office/officeart/2005/8/layout/hList7"/>
    <dgm:cxn modelId="{D9107C7C-2621-4705-9475-5E44BABF4617}" type="presOf" srcId="{171A9628-D6E3-4EFE-A554-5AFC32CB2A01}" destId="{28CBBB36-9C32-426B-AE1C-3C3EEE5B0F23}" srcOrd="0" destOrd="0" presId="urn:microsoft.com/office/officeart/2005/8/layout/hList7"/>
    <dgm:cxn modelId="{4952BD80-4604-4CB2-A0C8-86A79531831C}" srcId="{3234E378-0E11-4BAF-AF0A-DA6DCE10CA3E}" destId="{EB81BDFD-8059-4CBC-AE6A-CA229B580157}" srcOrd="1" destOrd="0" parTransId="{3629F1EA-4768-43FD-A0BB-F417F5AFF83A}" sibTransId="{62B59EB9-BB94-4F12-BF07-DF75EDBE30DF}"/>
    <dgm:cxn modelId="{15393884-5876-43D8-93A6-7D0BB8DD445C}" type="presOf" srcId="{A9A38606-CBFC-43D1-923C-50BE567DE108}" destId="{609A2AC9-DDC8-4C86-AA97-4FED86B43C76}" srcOrd="0" destOrd="0" presId="urn:microsoft.com/office/officeart/2005/8/layout/hList7"/>
    <dgm:cxn modelId="{40B0B185-5589-47B5-9EAE-7B503CCF17D0}" type="presOf" srcId="{B248D314-9D63-42E9-8895-376BFDBC46E7}" destId="{827811BD-2E59-4162-A303-91FA7ACE75F6}" srcOrd="0" destOrd="0" presId="urn:microsoft.com/office/officeart/2005/8/layout/hList7"/>
    <dgm:cxn modelId="{D7671E8B-3B5A-44AE-846E-41871D3605B3}" srcId="{3234E378-0E11-4BAF-AF0A-DA6DCE10CA3E}" destId="{B248D314-9D63-42E9-8895-376BFDBC46E7}" srcOrd="4" destOrd="0" parTransId="{18B95A9F-7B0B-454F-9747-8EFED997BA0D}" sibTransId="{9ED94B96-B2B5-47B1-ABFF-655E45D2564E}"/>
    <dgm:cxn modelId="{9C36BC8C-EC15-4786-A208-B0007612613E}" type="presOf" srcId="{79B993E7-A202-4EDF-9A97-D04E1CC93C24}" destId="{412B3767-43A7-450E-9DA6-5BD74BD0BAD3}" srcOrd="0" destOrd="0" presId="urn:microsoft.com/office/officeart/2005/8/layout/hList7"/>
    <dgm:cxn modelId="{34455895-7F4D-4F92-964E-3609AA3866A8}" type="presOf" srcId="{97C8E97E-3EC7-435A-B661-D91D98035F69}" destId="{1F9E73DD-0AAE-40E1-BEAC-15496BFE5CD6}" srcOrd="0" destOrd="0" presId="urn:microsoft.com/office/officeart/2005/8/layout/hList7"/>
    <dgm:cxn modelId="{4AF3BCA3-AD41-4410-924E-3B24B76C6661}" srcId="{3234E378-0E11-4BAF-AF0A-DA6DCE10CA3E}" destId="{A9A38606-CBFC-43D1-923C-50BE567DE108}" srcOrd="0" destOrd="0" parTransId="{53CD17ED-72E4-405F-8C9E-9D9E66BB2CE9}" sibTransId="{1206B95A-106E-4D1A-82C1-86D37A0B6065}"/>
    <dgm:cxn modelId="{BB9A0FAB-8BB4-48BC-8F6E-90AB5DA2424E}" type="presOf" srcId="{EB81BDFD-8059-4CBC-AE6A-CA229B580157}" destId="{5DC523C8-73C1-490F-B0BF-82B6DE3E7651}" srcOrd="0" destOrd="0" presId="urn:microsoft.com/office/officeart/2005/8/layout/hList7"/>
    <dgm:cxn modelId="{778094CF-F44F-4A6A-98E9-9B2246ACB678}" type="presOf" srcId="{A9A38606-CBFC-43D1-923C-50BE567DE108}" destId="{2E2050FD-952C-4602-90D6-1346266BA9B9}" srcOrd="1" destOrd="0" presId="urn:microsoft.com/office/officeart/2005/8/layout/hList7"/>
    <dgm:cxn modelId="{6682CCD1-D347-447B-A974-A28DACF54DB7}" type="presOf" srcId="{97C8E97E-3EC7-435A-B661-D91D98035F69}" destId="{5D9F826A-1552-4F6F-B8DC-CD8AD77ACC51}" srcOrd="1" destOrd="0" presId="urn:microsoft.com/office/officeart/2005/8/layout/hList7"/>
    <dgm:cxn modelId="{CA224AD3-B4E5-442E-A20E-0E33B23C890F}" type="presOf" srcId="{171A9628-D6E3-4EFE-A554-5AFC32CB2A01}" destId="{418C1919-403E-4112-BEF8-E6F8AB49342E}" srcOrd="1" destOrd="0" presId="urn:microsoft.com/office/officeart/2005/8/layout/hList7"/>
    <dgm:cxn modelId="{A7C11818-B47F-4722-A3C2-A65795407092}" type="presParOf" srcId="{F10CEB1A-991C-4480-94AA-AA36974A12D9}" destId="{A6FD8408-1597-43C7-A257-1B7FA05E0116}" srcOrd="0" destOrd="0" presId="urn:microsoft.com/office/officeart/2005/8/layout/hList7"/>
    <dgm:cxn modelId="{7691419F-DFC3-458C-9085-9F7123211117}" type="presParOf" srcId="{F10CEB1A-991C-4480-94AA-AA36974A12D9}" destId="{6DE64C80-1C37-411F-8CB4-46467367086E}" srcOrd="1" destOrd="0" presId="urn:microsoft.com/office/officeart/2005/8/layout/hList7"/>
    <dgm:cxn modelId="{B8483782-54C7-49BE-B117-83DC96522153}" type="presParOf" srcId="{6DE64C80-1C37-411F-8CB4-46467367086E}" destId="{540C32B8-58F5-4A24-9088-5445E17EA0AD}" srcOrd="0" destOrd="0" presId="urn:microsoft.com/office/officeart/2005/8/layout/hList7"/>
    <dgm:cxn modelId="{25E6B295-2D05-42F3-B99A-62F23C728128}" type="presParOf" srcId="{540C32B8-58F5-4A24-9088-5445E17EA0AD}" destId="{609A2AC9-DDC8-4C86-AA97-4FED86B43C76}" srcOrd="0" destOrd="0" presId="urn:microsoft.com/office/officeart/2005/8/layout/hList7"/>
    <dgm:cxn modelId="{68E11EC7-4B14-4BE9-86CC-1464D0B26407}" type="presParOf" srcId="{540C32B8-58F5-4A24-9088-5445E17EA0AD}" destId="{2E2050FD-952C-4602-90D6-1346266BA9B9}" srcOrd="1" destOrd="0" presId="urn:microsoft.com/office/officeart/2005/8/layout/hList7"/>
    <dgm:cxn modelId="{6315B0A5-E438-4093-99B8-5C7D64D2A3A5}" type="presParOf" srcId="{540C32B8-58F5-4A24-9088-5445E17EA0AD}" destId="{F14E42BB-5308-40A2-9E3A-0959B3D763F9}" srcOrd="2" destOrd="0" presId="urn:microsoft.com/office/officeart/2005/8/layout/hList7"/>
    <dgm:cxn modelId="{52A106B6-7F4C-4DE6-9F07-49023F1EECA2}" type="presParOf" srcId="{540C32B8-58F5-4A24-9088-5445E17EA0AD}" destId="{7E7AEBDF-0A9E-4E49-9FE8-2E5003B363FC}" srcOrd="3" destOrd="0" presId="urn:microsoft.com/office/officeart/2005/8/layout/hList7"/>
    <dgm:cxn modelId="{C45E69A8-438F-4615-B6CF-1EBCA046AAF2}" type="presParOf" srcId="{6DE64C80-1C37-411F-8CB4-46467367086E}" destId="{A95C541A-20FD-4EC0-9223-6FFCDA5707FC}" srcOrd="1" destOrd="0" presId="urn:microsoft.com/office/officeart/2005/8/layout/hList7"/>
    <dgm:cxn modelId="{942F5BD9-A044-4103-9E41-6B79F0B58238}" type="presParOf" srcId="{6DE64C80-1C37-411F-8CB4-46467367086E}" destId="{EA40E33B-800E-4CD7-A543-D325479C9DAD}" srcOrd="2" destOrd="0" presId="urn:microsoft.com/office/officeart/2005/8/layout/hList7"/>
    <dgm:cxn modelId="{ECA62CA3-9B64-4E78-8914-DA5B9AEB0309}" type="presParOf" srcId="{EA40E33B-800E-4CD7-A543-D325479C9DAD}" destId="{5DC523C8-73C1-490F-B0BF-82B6DE3E7651}" srcOrd="0" destOrd="0" presId="urn:microsoft.com/office/officeart/2005/8/layout/hList7"/>
    <dgm:cxn modelId="{E571225B-C4DB-4E62-B3C6-2BAE2DF11534}" type="presParOf" srcId="{EA40E33B-800E-4CD7-A543-D325479C9DAD}" destId="{E5CB99A9-9C0A-4172-859E-5BEC7C9A71D1}" srcOrd="1" destOrd="0" presId="urn:microsoft.com/office/officeart/2005/8/layout/hList7"/>
    <dgm:cxn modelId="{F2E4FEB8-408A-4142-8F17-0A79EF39E864}" type="presParOf" srcId="{EA40E33B-800E-4CD7-A543-D325479C9DAD}" destId="{18E7C9B0-8E18-4608-B1C3-E98BB5E55CC6}" srcOrd="2" destOrd="0" presId="urn:microsoft.com/office/officeart/2005/8/layout/hList7"/>
    <dgm:cxn modelId="{EEC4CF84-6BF9-4BC1-9775-E32A72FD28F2}" type="presParOf" srcId="{EA40E33B-800E-4CD7-A543-D325479C9DAD}" destId="{DB8131AA-BFF4-4812-9B20-EBF8AC4E17E6}" srcOrd="3" destOrd="0" presId="urn:microsoft.com/office/officeart/2005/8/layout/hList7"/>
    <dgm:cxn modelId="{DE1DB5E2-1A30-49AA-A7B0-6E20701C7F7E}" type="presParOf" srcId="{6DE64C80-1C37-411F-8CB4-46467367086E}" destId="{9CE81C1E-A889-4256-8C55-AE5E7EAEF578}" srcOrd="3" destOrd="0" presId="urn:microsoft.com/office/officeart/2005/8/layout/hList7"/>
    <dgm:cxn modelId="{94392CBB-7E68-413E-8E91-6E5084F7AEF7}" type="presParOf" srcId="{6DE64C80-1C37-411F-8CB4-46467367086E}" destId="{70D54939-C85D-4F98-B031-6A1BB2A5718C}" srcOrd="4" destOrd="0" presId="urn:microsoft.com/office/officeart/2005/8/layout/hList7"/>
    <dgm:cxn modelId="{40232AE3-6176-4E93-A0B7-CEC90104356B}" type="presParOf" srcId="{70D54939-C85D-4F98-B031-6A1BB2A5718C}" destId="{28CBBB36-9C32-426B-AE1C-3C3EEE5B0F23}" srcOrd="0" destOrd="0" presId="urn:microsoft.com/office/officeart/2005/8/layout/hList7"/>
    <dgm:cxn modelId="{D8AD0D1B-A8C7-4629-851D-BA28D39103C3}" type="presParOf" srcId="{70D54939-C85D-4F98-B031-6A1BB2A5718C}" destId="{418C1919-403E-4112-BEF8-E6F8AB49342E}" srcOrd="1" destOrd="0" presId="urn:microsoft.com/office/officeart/2005/8/layout/hList7"/>
    <dgm:cxn modelId="{98F61457-87D5-4117-98A9-6AFD12E80418}" type="presParOf" srcId="{70D54939-C85D-4F98-B031-6A1BB2A5718C}" destId="{D73C0BF3-E274-4FB7-AFBD-9459AEB9E54C}" srcOrd="2" destOrd="0" presId="urn:microsoft.com/office/officeart/2005/8/layout/hList7"/>
    <dgm:cxn modelId="{EB22285C-B351-4CFB-8906-B215CF36E9DA}" type="presParOf" srcId="{70D54939-C85D-4F98-B031-6A1BB2A5718C}" destId="{D5CBD846-53BB-497F-9338-688BA43CA8B2}" srcOrd="3" destOrd="0" presId="urn:microsoft.com/office/officeart/2005/8/layout/hList7"/>
    <dgm:cxn modelId="{AF577FF3-498A-4BC5-A60C-0F104EED9620}" type="presParOf" srcId="{6DE64C80-1C37-411F-8CB4-46467367086E}" destId="{412B3767-43A7-450E-9DA6-5BD74BD0BAD3}" srcOrd="5" destOrd="0" presId="urn:microsoft.com/office/officeart/2005/8/layout/hList7"/>
    <dgm:cxn modelId="{EF60A6B1-3BB6-4DA7-B84C-E8E2A27D4E44}" type="presParOf" srcId="{6DE64C80-1C37-411F-8CB4-46467367086E}" destId="{8676D3F5-643C-403F-A6E9-B581A913CD30}" srcOrd="6" destOrd="0" presId="urn:microsoft.com/office/officeart/2005/8/layout/hList7"/>
    <dgm:cxn modelId="{0ED7C7EA-E8FD-4977-BAB7-5E90AC718270}" type="presParOf" srcId="{8676D3F5-643C-403F-A6E9-B581A913CD30}" destId="{1F9E73DD-0AAE-40E1-BEAC-15496BFE5CD6}" srcOrd="0" destOrd="0" presId="urn:microsoft.com/office/officeart/2005/8/layout/hList7"/>
    <dgm:cxn modelId="{452AE0ED-AE79-43CC-B192-94B877AF2DC5}" type="presParOf" srcId="{8676D3F5-643C-403F-A6E9-B581A913CD30}" destId="{5D9F826A-1552-4F6F-B8DC-CD8AD77ACC51}" srcOrd="1" destOrd="0" presId="urn:microsoft.com/office/officeart/2005/8/layout/hList7"/>
    <dgm:cxn modelId="{32723E8A-AFE4-4A6F-9902-E374B96BB1B6}" type="presParOf" srcId="{8676D3F5-643C-403F-A6E9-B581A913CD30}" destId="{7BFBCBAF-B702-4948-BB32-83E298A2AC7A}" srcOrd="2" destOrd="0" presId="urn:microsoft.com/office/officeart/2005/8/layout/hList7"/>
    <dgm:cxn modelId="{9FD40C30-247C-446E-9A7D-86EB368B2E01}" type="presParOf" srcId="{8676D3F5-643C-403F-A6E9-B581A913CD30}" destId="{32F4D7D2-FE0D-4FF0-9260-ACD051D413FC}" srcOrd="3" destOrd="0" presId="urn:microsoft.com/office/officeart/2005/8/layout/hList7"/>
    <dgm:cxn modelId="{E05C688A-3D15-4669-BC3F-0685AF988BF7}" type="presParOf" srcId="{6DE64C80-1C37-411F-8CB4-46467367086E}" destId="{DFE4955E-8869-4B7A-8C72-AF6705EC33D4}" srcOrd="7" destOrd="0" presId="urn:microsoft.com/office/officeart/2005/8/layout/hList7"/>
    <dgm:cxn modelId="{04EB4008-28EA-44D9-8D73-88F1FD51CA41}" type="presParOf" srcId="{6DE64C80-1C37-411F-8CB4-46467367086E}" destId="{C36A0AE1-71C5-4C74-A089-509F983DECCE}" srcOrd="8" destOrd="0" presId="urn:microsoft.com/office/officeart/2005/8/layout/hList7"/>
    <dgm:cxn modelId="{05D567F5-07F8-4551-8D72-1A7863C1076F}" type="presParOf" srcId="{C36A0AE1-71C5-4C74-A089-509F983DECCE}" destId="{827811BD-2E59-4162-A303-91FA7ACE75F6}" srcOrd="0" destOrd="0" presId="urn:microsoft.com/office/officeart/2005/8/layout/hList7"/>
    <dgm:cxn modelId="{D21A3E80-5740-4ED9-9113-4DC72493844B}" type="presParOf" srcId="{C36A0AE1-71C5-4C74-A089-509F983DECCE}" destId="{46D11202-CBCB-4AA5-BBD0-665BD9D3FFE2}" srcOrd="1" destOrd="0" presId="urn:microsoft.com/office/officeart/2005/8/layout/hList7"/>
    <dgm:cxn modelId="{35A0ABBD-0818-4069-95E7-8315FF1D03E9}" type="presParOf" srcId="{C36A0AE1-71C5-4C74-A089-509F983DECCE}" destId="{679D6BA7-EDCE-42ED-90F4-D3E55096BF0F}" srcOrd="2" destOrd="0" presId="urn:microsoft.com/office/officeart/2005/8/layout/hList7"/>
    <dgm:cxn modelId="{7B523356-1A61-4A09-B3AA-7FE8955861FB}" type="presParOf" srcId="{C36A0AE1-71C5-4C74-A089-509F983DECCE}" destId="{4D4571EB-A97E-4D85-AD91-90EA8950D7FD}" srcOrd="3" destOrd="0" presId="urn:microsoft.com/office/officeart/2005/8/layout/hList7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3234E378-0E11-4BAF-AF0A-DA6DCE10CA3E}" type="doc">
      <dgm:prSet loTypeId="urn:microsoft.com/office/officeart/2005/8/layout/hList7" loCatId="process" qsTypeId="urn:microsoft.com/office/officeart/2005/8/quickstyle/simple5" qsCatId="simple" csTypeId="urn:microsoft.com/office/officeart/2005/8/colors/accent1_2" csCatId="accent1" phldr="1"/>
      <dgm:spPr/>
    </dgm:pt>
    <dgm:pt modelId="{A9A38606-CBFC-43D1-923C-50BE567DE108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Corporación del Acueducto y Alcantarillado de Santo Domingo (CAASD)</a:t>
          </a:r>
        </a:p>
      </dgm:t>
    </dgm:pt>
    <dgm:pt modelId="{53CD17ED-72E4-405F-8C9E-9D9E66BB2CE9}" type="parTrans" cxnId="{4AF3BCA3-AD41-4410-924E-3B24B76C6661}">
      <dgm:prSet/>
      <dgm:spPr/>
      <dgm:t>
        <a:bodyPr/>
        <a:lstStyle/>
        <a:p>
          <a:endParaRPr lang="es-DO"/>
        </a:p>
      </dgm:t>
    </dgm:pt>
    <dgm:pt modelId="{1206B95A-106E-4D1A-82C1-86D37A0B6065}" type="sibTrans" cxnId="{4AF3BCA3-AD41-4410-924E-3B24B76C6661}">
      <dgm:prSet/>
      <dgm:spPr/>
      <dgm:t>
        <a:bodyPr/>
        <a:lstStyle/>
        <a:p>
          <a:endParaRPr lang="es-DO"/>
        </a:p>
      </dgm:t>
    </dgm:pt>
    <dgm:pt modelId="{171A9628-D6E3-4EFE-A554-5AFC32CB2A01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Empresa de Transmisión Eléctrica Dominicana</a:t>
          </a:r>
        </a:p>
      </dgm:t>
    </dgm:pt>
    <dgm:pt modelId="{604BCC79-9DA9-4AE2-A0A0-06901593BCE4}" type="parTrans" cxnId="{FCE97B51-D0E9-442B-B656-BEDFDB985FA1}">
      <dgm:prSet/>
      <dgm:spPr/>
      <dgm:t>
        <a:bodyPr/>
        <a:lstStyle/>
        <a:p>
          <a:endParaRPr lang="es-DO"/>
        </a:p>
      </dgm:t>
    </dgm:pt>
    <dgm:pt modelId="{79B993E7-A202-4EDF-9A97-D04E1CC93C24}" type="sibTrans" cxnId="{FCE97B51-D0E9-442B-B656-BEDFDB985FA1}">
      <dgm:prSet/>
      <dgm:spPr/>
      <dgm:t>
        <a:bodyPr/>
        <a:lstStyle/>
        <a:p>
          <a:endParaRPr lang="es-DO"/>
        </a:p>
      </dgm:t>
    </dgm:pt>
    <dgm:pt modelId="{97C8E97E-3EC7-435A-B661-D91D98035F69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Ayuntamiento del Distrito Nacional</a:t>
          </a:r>
        </a:p>
      </dgm:t>
    </dgm:pt>
    <dgm:pt modelId="{2E5D72CA-A19D-45B2-9D70-017AF86F8BA8}" type="parTrans" cxnId="{000A9668-4C99-4841-A039-692A4D4B22DC}">
      <dgm:prSet/>
      <dgm:spPr/>
      <dgm:t>
        <a:bodyPr/>
        <a:lstStyle/>
        <a:p>
          <a:endParaRPr lang="es-DO"/>
        </a:p>
      </dgm:t>
    </dgm:pt>
    <dgm:pt modelId="{19BA5149-B13D-4B0F-9C95-1FAA558565BE}" type="sibTrans" cxnId="{000A9668-4C99-4841-A039-692A4D4B22DC}">
      <dgm:prSet/>
      <dgm:spPr/>
      <dgm:t>
        <a:bodyPr/>
        <a:lstStyle/>
        <a:p>
          <a:endParaRPr lang="es-DO"/>
        </a:p>
      </dgm:t>
    </dgm:pt>
    <dgm:pt modelId="{B248D314-9D63-42E9-8895-376BFDBC46E7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Instituto Nacional de Aguas Potables y Alcantarillados</a:t>
          </a:r>
        </a:p>
      </dgm:t>
    </dgm:pt>
    <dgm:pt modelId="{18B95A9F-7B0B-454F-9747-8EFED997BA0D}" type="parTrans" cxnId="{D7671E8B-3B5A-44AE-846E-41871D3605B3}">
      <dgm:prSet/>
      <dgm:spPr/>
      <dgm:t>
        <a:bodyPr/>
        <a:lstStyle/>
        <a:p>
          <a:endParaRPr lang="es-DO"/>
        </a:p>
      </dgm:t>
    </dgm:pt>
    <dgm:pt modelId="{9ED94B96-B2B5-47B1-ABFF-655E45D2564E}" type="sibTrans" cxnId="{D7671E8B-3B5A-44AE-846E-41871D3605B3}">
      <dgm:prSet/>
      <dgm:spPr/>
      <dgm:t>
        <a:bodyPr/>
        <a:lstStyle/>
        <a:p>
          <a:endParaRPr lang="es-DO"/>
        </a:p>
      </dgm:t>
    </dgm:pt>
    <dgm:pt modelId="{EB81BDFD-8059-4CBC-AE6A-CA229B580157}">
      <dgm:prSet phldrT="[Texto]" custT="1"/>
      <dgm:spPr>
        <a:solidFill>
          <a:schemeClr val="accent5">
            <a:lumMod val="75000"/>
          </a:schemeClr>
        </a:solidFill>
      </dgm:spPr>
      <dgm:t>
        <a:bodyPr/>
        <a:lstStyle/>
        <a:p>
          <a:r>
            <a:rPr lang="es-DO" sz="1600">
              <a:latin typeface="Avenir Next LT Pro" panose="020B0504020202020204" pitchFamily="34" charset="0"/>
            </a:rPr>
            <a:t>Instituto Nacional de Recursos Hidráulicos (INDRHI)</a:t>
          </a:r>
        </a:p>
      </dgm:t>
    </dgm:pt>
    <dgm:pt modelId="{62B59EB9-BB94-4F12-BF07-DF75EDBE30DF}" type="sibTrans" cxnId="{4952BD80-4604-4CB2-A0C8-86A79531831C}">
      <dgm:prSet/>
      <dgm:spPr/>
      <dgm:t>
        <a:bodyPr/>
        <a:lstStyle/>
        <a:p>
          <a:endParaRPr lang="es-DO"/>
        </a:p>
      </dgm:t>
    </dgm:pt>
    <dgm:pt modelId="{3629F1EA-4768-43FD-A0BB-F417F5AFF83A}" type="parTrans" cxnId="{4952BD80-4604-4CB2-A0C8-86A79531831C}">
      <dgm:prSet/>
      <dgm:spPr/>
      <dgm:t>
        <a:bodyPr/>
        <a:lstStyle/>
        <a:p>
          <a:endParaRPr lang="es-DO"/>
        </a:p>
      </dgm:t>
    </dgm:pt>
    <dgm:pt modelId="{F10CEB1A-991C-4480-94AA-AA36974A12D9}" type="pres">
      <dgm:prSet presAssocID="{3234E378-0E11-4BAF-AF0A-DA6DCE10CA3E}" presName="Name0" presStyleCnt="0">
        <dgm:presLayoutVars>
          <dgm:dir/>
          <dgm:resizeHandles val="exact"/>
        </dgm:presLayoutVars>
      </dgm:prSet>
      <dgm:spPr/>
    </dgm:pt>
    <dgm:pt modelId="{A6FD8408-1597-43C7-A257-1B7FA05E0116}" type="pres">
      <dgm:prSet presAssocID="{3234E378-0E11-4BAF-AF0A-DA6DCE10CA3E}" presName="fgShape" presStyleLbl="fgShp" presStyleIdx="0" presStyleCnt="1" custScaleX="3915" custScaleY="3915"/>
      <dgm:spPr>
        <a:noFill/>
        <a:ln>
          <a:noFill/>
        </a:ln>
      </dgm:spPr>
    </dgm:pt>
    <dgm:pt modelId="{6DE64C80-1C37-411F-8CB4-46467367086E}" type="pres">
      <dgm:prSet presAssocID="{3234E378-0E11-4BAF-AF0A-DA6DCE10CA3E}" presName="linComp" presStyleCnt="0"/>
      <dgm:spPr/>
    </dgm:pt>
    <dgm:pt modelId="{70D54939-C85D-4F98-B031-6A1BB2A5718C}" type="pres">
      <dgm:prSet presAssocID="{171A9628-D6E3-4EFE-A554-5AFC32CB2A01}" presName="compNode" presStyleCnt="0"/>
      <dgm:spPr/>
    </dgm:pt>
    <dgm:pt modelId="{28CBBB36-9C32-426B-AE1C-3C3EEE5B0F23}" type="pres">
      <dgm:prSet presAssocID="{171A9628-D6E3-4EFE-A554-5AFC32CB2A01}" presName="bkgdShape" presStyleLbl="node1" presStyleIdx="0" presStyleCnt="5"/>
      <dgm:spPr/>
    </dgm:pt>
    <dgm:pt modelId="{418C1919-403E-4112-BEF8-E6F8AB49342E}" type="pres">
      <dgm:prSet presAssocID="{171A9628-D6E3-4EFE-A554-5AFC32CB2A01}" presName="nodeTx" presStyleLbl="node1" presStyleIdx="0" presStyleCnt="5">
        <dgm:presLayoutVars>
          <dgm:bulletEnabled val="1"/>
        </dgm:presLayoutVars>
      </dgm:prSet>
      <dgm:spPr/>
    </dgm:pt>
    <dgm:pt modelId="{D73C0BF3-E274-4FB7-AFBD-9459AEB9E54C}" type="pres">
      <dgm:prSet presAssocID="{171A9628-D6E3-4EFE-A554-5AFC32CB2A01}" presName="invisiNode" presStyleLbl="node1" presStyleIdx="0" presStyleCnt="5"/>
      <dgm:spPr/>
    </dgm:pt>
    <dgm:pt modelId="{D5CBD846-53BB-497F-9338-688BA43CA8B2}" type="pres">
      <dgm:prSet presAssocID="{171A9628-D6E3-4EFE-A554-5AFC32CB2A01}" presName="imagNode" presStyleLbl="fgImgPlace1" presStyleIdx="0" presStyleCnt="5"/>
      <dgm:spPr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Electric Tower with solid fill"/>
        </a:ext>
      </dgm:extLst>
    </dgm:pt>
    <dgm:pt modelId="{412B3767-43A7-450E-9DA6-5BD74BD0BAD3}" type="pres">
      <dgm:prSet presAssocID="{79B993E7-A202-4EDF-9A97-D04E1CC93C24}" presName="sibTrans" presStyleLbl="sibTrans2D1" presStyleIdx="0" presStyleCnt="0"/>
      <dgm:spPr/>
    </dgm:pt>
    <dgm:pt modelId="{C36A0AE1-71C5-4C74-A089-509F983DECCE}" type="pres">
      <dgm:prSet presAssocID="{B248D314-9D63-42E9-8895-376BFDBC46E7}" presName="compNode" presStyleCnt="0"/>
      <dgm:spPr/>
    </dgm:pt>
    <dgm:pt modelId="{827811BD-2E59-4162-A303-91FA7ACE75F6}" type="pres">
      <dgm:prSet presAssocID="{B248D314-9D63-42E9-8895-376BFDBC46E7}" presName="bkgdShape" presStyleLbl="node1" presStyleIdx="1" presStyleCnt="5" custLinFactNeighborX="506" custLinFactNeighborY="1062"/>
      <dgm:spPr/>
    </dgm:pt>
    <dgm:pt modelId="{46D11202-CBCB-4AA5-BBD0-665BD9D3FFE2}" type="pres">
      <dgm:prSet presAssocID="{B248D314-9D63-42E9-8895-376BFDBC46E7}" presName="nodeTx" presStyleLbl="node1" presStyleIdx="1" presStyleCnt="5">
        <dgm:presLayoutVars>
          <dgm:bulletEnabled val="1"/>
        </dgm:presLayoutVars>
      </dgm:prSet>
      <dgm:spPr/>
    </dgm:pt>
    <dgm:pt modelId="{679D6BA7-EDCE-42ED-90F4-D3E55096BF0F}" type="pres">
      <dgm:prSet presAssocID="{B248D314-9D63-42E9-8895-376BFDBC46E7}" presName="invisiNode" presStyleLbl="node1" presStyleIdx="1" presStyleCnt="5"/>
      <dgm:spPr/>
    </dgm:pt>
    <dgm:pt modelId="{4D4571EB-A97E-4D85-AD91-90EA8950D7FD}" type="pres">
      <dgm:prSet presAssocID="{B248D314-9D63-42E9-8895-376BFDBC46E7}" presName="imagNode" presStyleLbl="fgImgPlace1" presStyleIdx="1" presStyleCnt="5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anco con relleno sólido"/>
        </a:ext>
      </dgm:extLst>
    </dgm:pt>
    <dgm:pt modelId="{564C7B5F-6092-4F8C-B792-8D77A45950A3}" type="pres">
      <dgm:prSet presAssocID="{9ED94B96-B2B5-47B1-ABFF-655E45D2564E}" presName="sibTrans" presStyleLbl="sibTrans2D1" presStyleIdx="0" presStyleCnt="0"/>
      <dgm:spPr/>
    </dgm:pt>
    <dgm:pt modelId="{8676D3F5-643C-403F-A6E9-B581A913CD30}" type="pres">
      <dgm:prSet presAssocID="{97C8E97E-3EC7-435A-B661-D91D98035F69}" presName="compNode" presStyleCnt="0"/>
      <dgm:spPr/>
    </dgm:pt>
    <dgm:pt modelId="{1F9E73DD-0AAE-40E1-BEAC-15496BFE5CD6}" type="pres">
      <dgm:prSet presAssocID="{97C8E97E-3EC7-435A-B661-D91D98035F69}" presName="bkgdShape" presStyleLbl="node1" presStyleIdx="2" presStyleCnt="5"/>
      <dgm:spPr/>
    </dgm:pt>
    <dgm:pt modelId="{5D9F826A-1552-4F6F-B8DC-CD8AD77ACC51}" type="pres">
      <dgm:prSet presAssocID="{97C8E97E-3EC7-435A-B661-D91D98035F69}" presName="nodeTx" presStyleLbl="node1" presStyleIdx="2" presStyleCnt="5">
        <dgm:presLayoutVars>
          <dgm:bulletEnabled val="1"/>
        </dgm:presLayoutVars>
      </dgm:prSet>
      <dgm:spPr/>
    </dgm:pt>
    <dgm:pt modelId="{7BFBCBAF-B702-4948-BB32-83E298A2AC7A}" type="pres">
      <dgm:prSet presAssocID="{97C8E97E-3EC7-435A-B661-D91D98035F69}" presName="invisiNode" presStyleLbl="node1" presStyleIdx="2" presStyleCnt="5"/>
      <dgm:spPr/>
    </dgm:pt>
    <dgm:pt modelId="{32F4D7D2-FE0D-4FF0-9260-ACD051D413FC}" type="pres">
      <dgm:prSet presAssocID="{97C8E97E-3EC7-435A-B661-D91D98035F69}" presName="imagNode" presStyleLbl="fgImgPlace1" presStyleIdx="2" presStyleCnt="5"/>
      <dgm:spPr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Banco con relleno sólido"/>
        </a:ext>
      </dgm:extLst>
    </dgm:pt>
    <dgm:pt modelId="{DFE4955E-8869-4B7A-8C72-AF6705EC33D4}" type="pres">
      <dgm:prSet presAssocID="{19BA5149-B13D-4B0F-9C95-1FAA558565BE}" presName="sibTrans" presStyleLbl="sibTrans2D1" presStyleIdx="0" presStyleCnt="0"/>
      <dgm:spPr/>
    </dgm:pt>
    <dgm:pt modelId="{540C32B8-58F5-4A24-9088-5445E17EA0AD}" type="pres">
      <dgm:prSet presAssocID="{A9A38606-CBFC-43D1-923C-50BE567DE108}" presName="compNode" presStyleCnt="0"/>
      <dgm:spPr/>
    </dgm:pt>
    <dgm:pt modelId="{609A2AC9-DDC8-4C86-AA97-4FED86B43C76}" type="pres">
      <dgm:prSet presAssocID="{A9A38606-CBFC-43D1-923C-50BE567DE108}" presName="bkgdShape" presStyleLbl="node1" presStyleIdx="3" presStyleCnt="5"/>
      <dgm:spPr/>
    </dgm:pt>
    <dgm:pt modelId="{2E2050FD-952C-4602-90D6-1346266BA9B9}" type="pres">
      <dgm:prSet presAssocID="{A9A38606-CBFC-43D1-923C-50BE567DE108}" presName="nodeTx" presStyleLbl="node1" presStyleIdx="3" presStyleCnt="5">
        <dgm:presLayoutVars>
          <dgm:bulletEnabled val="1"/>
        </dgm:presLayoutVars>
      </dgm:prSet>
      <dgm:spPr/>
    </dgm:pt>
    <dgm:pt modelId="{F14E42BB-5308-40A2-9E3A-0959B3D763F9}" type="pres">
      <dgm:prSet presAssocID="{A9A38606-CBFC-43D1-923C-50BE567DE108}" presName="invisiNode" presStyleLbl="node1" presStyleIdx="3" presStyleCnt="5"/>
      <dgm:spPr/>
    </dgm:pt>
    <dgm:pt modelId="{7E7AEBDF-0A9E-4E49-9FE8-2E5003B363FC}" type="pres">
      <dgm:prSet presAssocID="{A9A38606-CBFC-43D1-923C-50BE567DE108}" presName="imagNode" presStyleLbl="fgImgPlace1" presStyleIdx="3" presStyleCnt="5"/>
      <dgm:spPr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Lavado de manos con relleno sólido"/>
        </a:ext>
      </dgm:extLst>
    </dgm:pt>
    <dgm:pt modelId="{A95C541A-20FD-4EC0-9223-6FFCDA5707FC}" type="pres">
      <dgm:prSet presAssocID="{1206B95A-106E-4D1A-82C1-86D37A0B6065}" presName="sibTrans" presStyleLbl="sibTrans2D1" presStyleIdx="0" presStyleCnt="0"/>
      <dgm:spPr/>
    </dgm:pt>
    <dgm:pt modelId="{EA40E33B-800E-4CD7-A543-D325479C9DAD}" type="pres">
      <dgm:prSet presAssocID="{EB81BDFD-8059-4CBC-AE6A-CA229B580157}" presName="compNode" presStyleCnt="0"/>
      <dgm:spPr/>
    </dgm:pt>
    <dgm:pt modelId="{5DC523C8-73C1-490F-B0BF-82B6DE3E7651}" type="pres">
      <dgm:prSet presAssocID="{EB81BDFD-8059-4CBC-AE6A-CA229B580157}" presName="bkgdShape" presStyleLbl="node1" presStyleIdx="4" presStyleCnt="5"/>
      <dgm:spPr/>
    </dgm:pt>
    <dgm:pt modelId="{E5CB99A9-9C0A-4172-859E-5BEC7C9A71D1}" type="pres">
      <dgm:prSet presAssocID="{EB81BDFD-8059-4CBC-AE6A-CA229B580157}" presName="nodeTx" presStyleLbl="node1" presStyleIdx="4" presStyleCnt="5">
        <dgm:presLayoutVars>
          <dgm:bulletEnabled val="1"/>
        </dgm:presLayoutVars>
      </dgm:prSet>
      <dgm:spPr/>
    </dgm:pt>
    <dgm:pt modelId="{18E7C9B0-8E18-4608-B1C3-E98BB5E55CC6}" type="pres">
      <dgm:prSet presAssocID="{EB81BDFD-8059-4CBC-AE6A-CA229B580157}" presName="invisiNode" presStyleLbl="node1" presStyleIdx="4" presStyleCnt="5"/>
      <dgm:spPr/>
    </dgm:pt>
    <dgm:pt modelId="{DB8131AA-BFF4-4812-9B20-EBF8AC4E17E6}" type="pres">
      <dgm:prSet presAssocID="{EB81BDFD-8059-4CBC-AE6A-CA229B580157}" presName="imagNode" presStyleLbl="fgImgPlace1" presStyleIdx="4" presStyleCnt="5"/>
      <dgm:spPr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</dgm:spPr>
      <dgm:extLst>
        <a:ext uri="{E40237B7-FDA0-4F09-8148-C483321AD2D9}">
          <dgm14:cNvPr xmlns:dgm14="http://schemas.microsoft.com/office/drawing/2010/diagram" id="0" name="" descr="Agua con relleno sólido"/>
        </a:ext>
      </dgm:extLst>
    </dgm:pt>
  </dgm:ptLst>
  <dgm:cxnLst>
    <dgm:cxn modelId="{F8A6EF00-8F5B-4EC4-B66D-E4D7BDF07929}" type="presOf" srcId="{171A9628-D6E3-4EFE-A554-5AFC32CB2A01}" destId="{418C1919-403E-4112-BEF8-E6F8AB49342E}" srcOrd="1" destOrd="0" presId="urn:microsoft.com/office/officeart/2005/8/layout/hList7"/>
    <dgm:cxn modelId="{65937805-7684-45BE-A65B-3140B34E5570}" type="presOf" srcId="{A9A38606-CBFC-43D1-923C-50BE567DE108}" destId="{2E2050FD-952C-4602-90D6-1346266BA9B9}" srcOrd="1" destOrd="0" presId="urn:microsoft.com/office/officeart/2005/8/layout/hList7"/>
    <dgm:cxn modelId="{B3EACF3A-C1BA-40BB-8F38-8CAB795E28F2}" type="presOf" srcId="{171A9628-D6E3-4EFE-A554-5AFC32CB2A01}" destId="{28CBBB36-9C32-426B-AE1C-3C3EEE5B0F23}" srcOrd="0" destOrd="0" presId="urn:microsoft.com/office/officeart/2005/8/layout/hList7"/>
    <dgm:cxn modelId="{7B963E62-FB50-4509-B25A-E1571A0ECF21}" type="presOf" srcId="{3234E378-0E11-4BAF-AF0A-DA6DCE10CA3E}" destId="{F10CEB1A-991C-4480-94AA-AA36974A12D9}" srcOrd="0" destOrd="0" presId="urn:microsoft.com/office/officeart/2005/8/layout/hList7"/>
    <dgm:cxn modelId="{C1E75765-4A82-4403-9C42-1E407517CDEE}" type="presOf" srcId="{B248D314-9D63-42E9-8895-376BFDBC46E7}" destId="{46D11202-CBCB-4AA5-BBD0-665BD9D3FFE2}" srcOrd="1" destOrd="0" presId="urn:microsoft.com/office/officeart/2005/8/layout/hList7"/>
    <dgm:cxn modelId="{000A9668-4C99-4841-A039-692A4D4B22DC}" srcId="{3234E378-0E11-4BAF-AF0A-DA6DCE10CA3E}" destId="{97C8E97E-3EC7-435A-B661-D91D98035F69}" srcOrd="2" destOrd="0" parTransId="{2E5D72CA-A19D-45B2-9D70-017AF86F8BA8}" sibTransId="{19BA5149-B13D-4B0F-9C95-1FAA558565BE}"/>
    <dgm:cxn modelId="{8239784A-D142-4702-9550-E719E5D1D649}" type="presOf" srcId="{19BA5149-B13D-4B0F-9C95-1FAA558565BE}" destId="{DFE4955E-8869-4B7A-8C72-AF6705EC33D4}" srcOrd="0" destOrd="0" presId="urn:microsoft.com/office/officeart/2005/8/layout/hList7"/>
    <dgm:cxn modelId="{FCE97B51-D0E9-442B-B656-BEDFDB985FA1}" srcId="{3234E378-0E11-4BAF-AF0A-DA6DCE10CA3E}" destId="{171A9628-D6E3-4EFE-A554-5AFC32CB2A01}" srcOrd="0" destOrd="0" parTransId="{604BCC79-9DA9-4AE2-A0A0-06901593BCE4}" sibTransId="{79B993E7-A202-4EDF-9A97-D04E1CC93C24}"/>
    <dgm:cxn modelId="{D36B8A7A-8CB3-4A1F-9C52-78B54E2117E0}" type="presOf" srcId="{EB81BDFD-8059-4CBC-AE6A-CA229B580157}" destId="{5DC523C8-73C1-490F-B0BF-82B6DE3E7651}" srcOrd="0" destOrd="0" presId="urn:microsoft.com/office/officeart/2005/8/layout/hList7"/>
    <dgm:cxn modelId="{F5AB0E7E-2A74-4F78-8631-10891A2E63EB}" type="presOf" srcId="{97C8E97E-3EC7-435A-B661-D91D98035F69}" destId="{5D9F826A-1552-4F6F-B8DC-CD8AD77ACC51}" srcOrd="1" destOrd="0" presId="urn:microsoft.com/office/officeart/2005/8/layout/hList7"/>
    <dgm:cxn modelId="{4952BD80-4604-4CB2-A0C8-86A79531831C}" srcId="{3234E378-0E11-4BAF-AF0A-DA6DCE10CA3E}" destId="{EB81BDFD-8059-4CBC-AE6A-CA229B580157}" srcOrd="4" destOrd="0" parTransId="{3629F1EA-4768-43FD-A0BB-F417F5AFF83A}" sibTransId="{62B59EB9-BB94-4F12-BF07-DF75EDBE30DF}"/>
    <dgm:cxn modelId="{52E5B88A-3595-450A-A414-602F7E02DB11}" type="presOf" srcId="{B248D314-9D63-42E9-8895-376BFDBC46E7}" destId="{827811BD-2E59-4162-A303-91FA7ACE75F6}" srcOrd="0" destOrd="0" presId="urn:microsoft.com/office/officeart/2005/8/layout/hList7"/>
    <dgm:cxn modelId="{D7671E8B-3B5A-44AE-846E-41871D3605B3}" srcId="{3234E378-0E11-4BAF-AF0A-DA6DCE10CA3E}" destId="{B248D314-9D63-42E9-8895-376BFDBC46E7}" srcOrd="1" destOrd="0" parTransId="{18B95A9F-7B0B-454F-9747-8EFED997BA0D}" sibTransId="{9ED94B96-B2B5-47B1-ABFF-655E45D2564E}"/>
    <dgm:cxn modelId="{9CACEF92-A46F-4B48-B911-AD2933564811}" type="presOf" srcId="{EB81BDFD-8059-4CBC-AE6A-CA229B580157}" destId="{E5CB99A9-9C0A-4172-859E-5BEC7C9A71D1}" srcOrd="1" destOrd="0" presId="urn:microsoft.com/office/officeart/2005/8/layout/hList7"/>
    <dgm:cxn modelId="{E888EF93-20A8-47E4-A1F6-54AA436486EF}" type="presOf" srcId="{9ED94B96-B2B5-47B1-ABFF-655E45D2564E}" destId="{564C7B5F-6092-4F8C-B792-8D77A45950A3}" srcOrd="0" destOrd="0" presId="urn:microsoft.com/office/officeart/2005/8/layout/hList7"/>
    <dgm:cxn modelId="{331F9294-26B1-4565-AD99-6D34BD31E017}" type="presOf" srcId="{97C8E97E-3EC7-435A-B661-D91D98035F69}" destId="{1F9E73DD-0AAE-40E1-BEAC-15496BFE5CD6}" srcOrd="0" destOrd="0" presId="urn:microsoft.com/office/officeart/2005/8/layout/hList7"/>
    <dgm:cxn modelId="{4AF3BCA3-AD41-4410-924E-3B24B76C6661}" srcId="{3234E378-0E11-4BAF-AF0A-DA6DCE10CA3E}" destId="{A9A38606-CBFC-43D1-923C-50BE567DE108}" srcOrd="3" destOrd="0" parTransId="{53CD17ED-72E4-405F-8C9E-9D9E66BB2CE9}" sibTransId="{1206B95A-106E-4D1A-82C1-86D37A0B6065}"/>
    <dgm:cxn modelId="{07E6A6B4-7641-4023-B350-4817C3307A83}" type="presOf" srcId="{A9A38606-CBFC-43D1-923C-50BE567DE108}" destId="{609A2AC9-DDC8-4C86-AA97-4FED86B43C76}" srcOrd="0" destOrd="0" presId="urn:microsoft.com/office/officeart/2005/8/layout/hList7"/>
    <dgm:cxn modelId="{DE64C8B8-0F55-466B-92C6-D689DEC87F72}" type="presOf" srcId="{1206B95A-106E-4D1A-82C1-86D37A0B6065}" destId="{A95C541A-20FD-4EC0-9223-6FFCDA5707FC}" srcOrd="0" destOrd="0" presId="urn:microsoft.com/office/officeart/2005/8/layout/hList7"/>
    <dgm:cxn modelId="{3A8FC8F9-65A3-43E3-933D-B9E0B54DEE61}" type="presOf" srcId="{79B993E7-A202-4EDF-9A97-D04E1CC93C24}" destId="{412B3767-43A7-450E-9DA6-5BD74BD0BAD3}" srcOrd="0" destOrd="0" presId="urn:microsoft.com/office/officeart/2005/8/layout/hList7"/>
    <dgm:cxn modelId="{C9C2DB58-710F-4AB7-96A1-7E3D6FF10632}" type="presParOf" srcId="{F10CEB1A-991C-4480-94AA-AA36974A12D9}" destId="{A6FD8408-1597-43C7-A257-1B7FA05E0116}" srcOrd="0" destOrd="0" presId="urn:microsoft.com/office/officeart/2005/8/layout/hList7"/>
    <dgm:cxn modelId="{8A6CDC47-BD76-4911-8D79-DAD7242C02A3}" type="presParOf" srcId="{F10CEB1A-991C-4480-94AA-AA36974A12D9}" destId="{6DE64C80-1C37-411F-8CB4-46467367086E}" srcOrd="1" destOrd="0" presId="urn:microsoft.com/office/officeart/2005/8/layout/hList7"/>
    <dgm:cxn modelId="{7AE1794D-C6C8-40D8-B28A-39FBE8D03382}" type="presParOf" srcId="{6DE64C80-1C37-411F-8CB4-46467367086E}" destId="{70D54939-C85D-4F98-B031-6A1BB2A5718C}" srcOrd="0" destOrd="0" presId="urn:microsoft.com/office/officeart/2005/8/layout/hList7"/>
    <dgm:cxn modelId="{193D1FC6-B7E4-407A-BB45-39707A28743B}" type="presParOf" srcId="{70D54939-C85D-4F98-B031-6A1BB2A5718C}" destId="{28CBBB36-9C32-426B-AE1C-3C3EEE5B0F23}" srcOrd="0" destOrd="0" presId="urn:microsoft.com/office/officeart/2005/8/layout/hList7"/>
    <dgm:cxn modelId="{700D22CC-2EF9-4F8C-BC32-ADAEC67048FC}" type="presParOf" srcId="{70D54939-C85D-4F98-B031-6A1BB2A5718C}" destId="{418C1919-403E-4112-BEF8-E6F8AB49342E}" srcOrd="1" destOrd="0" presId="urn:microsoft.com/office/officeart/2005/8/layout/hList7"/>
    <dgm:cxn modelId="{BFC53D2B-684D-423A-A4D2-E0D8D3163E81}" type="presParOf" srcId="{70D54939-C85D-4F98-B031-6A1BB2A5718C}" destId="{D73C0BF3-E274-4FB7-AFBD-9459AEB9E54C}" srcOrd="2" destOrd="0" presId="urn:microsoft.com/office/officeart/2005/8/layout/hList7"/>
    <dgm:cxn modelId="{63922E3B-2A1D-44D4-986B-79FF04011CF1}" type="presParOf" srcId="{70D54939-C85D-4F98-B031-6A1BB2A5718C}" destId="{D5CBD846-53BB-497F-9338-688BA43CA8B2}" srcOrd="3" destOrd="0" presId="urn:microsoft.com/office/officeart/2005/8/layout/hList7"/>
    <dgm:cxn modelId="{56BC0A45-EBA8-49A0-9894-D19DBA0C452A}" type="presParOf" srcId="{6DE64C80-1C37-411F-8CB4-46467367086E}" destId="{412B3767-43A7-450E-9DA6-5BD74BD0BAD3}" srcOrd="1" destOrd="0" presId="urn:microsoft.com/office/officeart/2005/8/layout/hList7"/>
    <dgm:cxn modelId="{56FB252F-D90C-4360-8CC6-97F51BFD0E7E}" type="presParOf" srcId="{6DE64C80-1C37-411F-8CB4-46467367086E}" destId="{C36A0AE1-71C5-4C74-A089-509F983DECCE}" srcOrd="2" destOrd="0" presId="urn:microsoft.com/office/officeart/2005/8/layout/hList7"/>
    <dgm:cxn modelId="{57738C3A-52B1-4A61-91FA-07914F481EFA}" type="presParOf" srcId="{C36A0AE1-71C5-4C74-A089-509F983DECCE}" destId="{827811BD-2E59-4162-A303-91FA7ACE75F6}" srcOrd="0" destOrd="0" presId="urn:microsoft.com/office/officeart/2005/8/layout/hList7"/>
    <dgm:cxn modelId="{FA3B8E3F-B8B9-416D-981A-897ABDF12854}" type="presParOf" srcId="{C36A0AE1-71C5-4C74-A089-509F983DECCE}" destId="{46D11202-CBCB-4AA5-BBD0-665BD9D3FFE2}" srcOrd="1" destOrd="0" presId="urn:microsoft.com/office/officeart/2005/8/layout/hList7"/>
    <dgm:cxn modelId="{345321C4-B2B8-4947-8C59-96E7DC2D2D1E}" type="presParOf" srcId="{C36A0AE1-71C5-4C74-A089-509F983DECCE}" destId="{679D6BA7-EDCE-42ED-90F4-D3E55096BF0F}" srcOrd="2" destOrd="0" presId="urn:microsoft.com/office/officeart/2005/8/layout/hList7"/>
    <dgm:cxn modelId="{EA9E1FA7-0435-424F-A082-B039B740ED85}" type="presParOf" srcId="{C36A0AE1-71C5-4C74-A089-509F983DECCE}" destId="{4D4571EB-A97E-4D85-AD91-90EA8950D7FD}" srcOrd="3" destOrd="0" presId="urn:microsoft.com/office/officeart/2005/8/layout/hList7"/>
    <dgm:cxn modelId="{DA762E03-BA3B-46F4-90B5-3DD0D1EBF545}" type="presParOf" srcId="{6DE64C80-1C37-411F-8CB4-46467367086E}" destId="{564C7B5F-6092-4F8C-B792-8D77A45950A3}" srcOrd="3" destOrd="0" presId="urn:microsoft.com/office/officeart/2005/8/layout/hList7"/>
    <dgm:cxn modelId="{C3C68E5E-E56A-4D87-BA6E-82E4431F62FB}" type="presParOf" srcId="{6DE64C80-1C37-411F-8CB4-46467367086E}" destId="{8676D3F5-643C-403F-A6E9-B581A913CD30}" srcOrd="4" destOrd="0" presId="urn:microsoft.com/office/officeart/2005/8/layout/hList7"/>
    <dgm:cxn modelId="{3733373C-C31D-4803-8719-371C8A4D7FE8}" type="presParOf" srcId="{8676D3F5-643C-403F-A6E9-B581A913CD30}" destId="{1F9E73DD-0AAE-40E1-BEAC-15496BFE5CD6}" srcOrd="0" destOrd="0" presId="urn:microsoft.com/office/officeart/2005/8/layout/hList7"/>
    <dgm:cxn modelId="{9E390856-4DCB-4FF9-A659-1696DC5522DD}" type="presParOf" srcId="{8676D3F5-643C-403F-A6E9-B581A913CD30}" destId="{5D9F826A-1552-4F6F-B8DC-CD8AD77ACC51}" srcOrd="1" destOrd="0" presId="urn:microsoft.com/office/officeart/2005/8/layout/hList7"/>
    <dgm:cxn modelId="{24583867-49D7-48ED-9B8C-6900124F98DC}" type="presParOf" srcId="{8676D3F5-643C-403F-A6E9-B581A913CD30}" destId="{7BFBCBAF-B702-4948-BB32-83E298A2AC7A}" srcOrd="2" destOrd="0" presId="urn:microsoft.com/office/officeart/2005/8/layout/hList7"/>
    <dgm:cxn modelId="{7D8123BF-A28B-4AD0-B01A-28E6FF6B4476}" type="presParOf" srcId="{8676D3F5-643C-403F-A6E9-B581A913CD30}" destId="{32F4D7D2-FE0D-4FF0-9260-ACD051D413FC}" srcOrd="3" destOrd="0" presId="urn:microsoft.com/office/officeart/2005/8/layout/hList7"/>
    <dgm:cxn modelId="{004AA207-0C08-41E0-BD4C-530DEE1A9CE1}" type="presParOf" srcId="{6DE64C80-1C37-411F-8CB4-46467367086E}" destId="{DFE4955E-8869-4B7A-8C72-AF6705EC33D4}" srcOrd="5" destOrd="0" presId="urn:microsoft.com/office/officeart/2005/8/layout/hList7"/>
    <dgm:cxn modelId="{EC5CF1DE-43CC-4959-A477-64DD652C8FA4}" type="presParOf" srcId="{6DE64C80-1C37-411F-8CB4-46467367086E}" destId="{540C32B8-58F5-4A24-9088-5445E17EA0AD}" srcOrd="6" destOrd="0" presId="urn:microsoft.com/office/officeart/2005/8/layout/hList7"/>
    <dgm:cxn modelId="{23B00603-2CEB-4E5B-A92A-E47442E9A833}" type="presParOf" srcId="{540C32B8-58F5-4A24-9088-5445E17EA0AD}" destId="{609A2AC9-DDC8-4C86-AA97-4FED86B43C76}" srcOrd="0" destOrd="0" presId="urn:microsoft.com/office/officeart/2005/8/layout/hList7"/>
    <dgm:cxn modelId="{6459896E-C6C2-4379-87DF-B35A90DF5987}" type="presParOf" srcId="{540C32B8-58F5-4A24-9088-5445E17EA0AD}" destId="{2E2050FD-952C-4602-90D6-1346266BA9B9}" srcOrd="1" destOrd="0" presId="urn:microsoft.com/office/officeart/2005/8/layout/hList7"/>
    <dgm:cxn modelId="{8BA129AE-E650-4B09-91D0-A1E1E7D85266}" type="presParOf" srcId="{540C32B8-58F5-4A24-9088-5445E17EA0AD}" destId="{F14E42BB-5308-40A2-9E3A-0959B3D763F9}" srcOrd="2" destOrd="0" presId="urn:microsoft.com/office/officeart/2005/8/layout/hList7"/>
    <dgm:cxn modelId="{827C76B8-BA2D-4BE8-87A8-C9D3FFD4873D}" type="presParOf" srcId="{540C32B8-58F5-4A24-9088-5445E17EA0AD}" destId="{7E7AEBDF-0A9E-4E49-9FE8-2E5003B363FC}" srcOrd="3" destOrd="0" presId="urn:microsoft.com/office/officeart/2005/8/layout/hList7"/>
    <dgm:cxn modelId="{6DF55C5F-CEEA-43B9-A3B3-D3F7CA77AC26}" type="presParOf" srcId="{6DE64C80-1C37-411F-8CB4-46467367086E}" destId="{A95C541A-20FD-4EC0-9223-6FFCDA5707FC}" srcOrd="7" destOrd="0" presId="urn:microsoft.com/office/officeart/2005/8/layout/hList7"/>
    <dgm:cxn modelId="{060D3A4F-2C41-4EEF-8C55-B1D8DC588B10}" type="presParOf" srcId="{6DE64C80-1C37-411F-8CB4-46467367086E}" destId="{EA40E33B-800E-4CD7-A543-D325479C9DAD}" srcOrd="8" destOrd="0" presId="urn:microsoft.com/office/officeart/2005/8/layout/hList7"/>
    <dgm:cxn modelId="{0B91D2C5-5449-4D6C-8636-C9E9E19C5791}" type="presParOf" srcId="{EA40E33B-800E-4CD7-A543-D325479C9DAD}" destId="{5DC523C8-73C1-490F-B0BF-82B6DE3E7651}" srcOrd="0" destOrd="0" presId="urn:microsoft.com/office/officeart/2005/8/layout/hList7"/>
    <dgm:cxn modelId="{B2228651-E811-40DA-A178-4808AC34D1E4}" type="presParOf" srcId="{EA40E33B-800E-4CD7-A543-D325479C9DAD}" destId="{E5CB99A9-9C0A-4172-859E-5BEC7C9A71D1}" srcOrd="1" destOrd="0" presId="urn:microsoft.com/office/officeart/2005/8/layout/hList7"/>
    <dgm:cxn modelId="{0CA43406-7EA5-4675-B866-7F34BAA74963}" type="presParOf" srcId="{EA40E33B-800E-4CD7-A543-D325479C9DAD}" destId="{18E7C9B0-8E18-4608-B1C3-E98BB5E55CC6}" srcOrd="2" destOrd="0" presId="urn:microsoft.com/office/officeart/2005/8/layout/hList7"/>
    <dgm:cxn modelId="{45CCD7D5-0790-4D98-9967-E333487900B8}" type="presParOf" srcId="{EA40E33B-800E-4CD7-A543-D325479C9DAD}" destId="{DB8131AA-BFF4-4812-9B20-EBF8AC4E17E6}" srcOrd="3" destOrd="0" presId="urn:microsoft.com/office/officeart/2005/8/layout/hList7"/>
  </dgm:cxnLst>
  <dgm:bg/>
  <dgm:whole/>
  <dgm:extLst>
    <a:ext uri="http://schemas.microsoft.com/office/drawing/2008/diagram">
      <dsp:dataModelExt xmlns:dsp="http://schemas.microsoft.com/office/drawing/2008/diagram" relId="rId8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B8B68FE2-670D-468F-9A18-5D37ED20E1A1}" type="doc">
      <dgm:prSet loTypeId="urn:microsoft.com/office/officeart/2005/8/layout/chevron2" loCatId="list" qsTypeId="urn:microsoft.com/office/officeart/2005/8/quickstyle/simple1" qsCatId="simple" csTypeId="urn:microsoft.com/office/officeart/2005/8/colors/accent5_3" csCatId="accent5" phldr="1"/>
      <dgm:spPr/>
      <dgm:t>
        <a:bodyPr/>
        <a:lstStyle/>
        <a:p>
          <a:endParaRPr lang="es-DO"/>
        </a:p>
      </dgm:t>
    </dgm:pt>
    <dgm:pt modelId="{39369702-325F-4C27-85D2-9CBF82C54164}">
      <dgm:prSet phldrT="[Texto]"/>
      <dgm:spPr/>
      <dgm:t>
        <a:bodyPr/>
        <a:lstStyle/>
        <a:p>
          <a:r>
            <a:rPr lang="es-DO" b="1"/>
            <a:t>48.3%</a:t>
          </a:r>
        </a:p>
      </dgm:t>
    </dgm:pt>
    <dgm:pt modelId="{1618E1AB-F48B-4512-BDBF-BAA041EF141E}" type="parTrans" cxnId="{8B4D99D1-5650-4370-B299-D625694AB089}">
      <dgm:prSet/>
      <dgm:spPr/>
      <dgm:t>
        <a:bodyPr/>
        <a:lstStyle/>
        <a:p>
          <a:endParaRPr lang="es-DO"/>
        </a:p>
      </dgm:t>
    </dgm:pt>
    <dgm:pt modelId="{971ACE17-1993-485D-BAAF-4D49ED56370E}" type="sibTrans" cxnId="{8B4D99D1-5650-4370-B299-D625694AB089}">
      <dgm:prSet/>
      <dgm:spPr/>
      <dgm:t>
        <a:bodyPr/>
        <a:lstStyle/>
        <a:p>
          <a:endParaRPr lang="es-DO"/>
        </a:p>
      </dgm:t>
    </dgm:pt>
    <dgm:pt modelId="{750BB932-1B4D-4FDE-9EF0-3C44D344A613}">
      <dgm:prSet phldrT="[Texto]"/>
      <dgm:spPr/>
      <dgm:t>
        <a:bodyPr/>
        <a:lstStyle/>
        <a:p>
          <a:pPr>
            <a:buFont typeface="Wingdings" panose="05000000000000000000" pitchFamily="2" charset="2"/>
            <a:buChar char="v"/>
          </a:pPr>
          <a:r>
            <a:rPr lang="es-DO">
              <a:effectLst>
                <a:outerShdw blurRad="50800" dist="50800" dir="2700000" algn="tl" rotWithShape="0">
                  <a:prstClr val="black">
                    <a:alpha val="20000"/>
                  </a:prstClr>
                </a:outerShdw>
              </a:effectLst>
            </a:rPr>
            <a:t>Servicios Sociales</a:t>
          </a:r>
        </a:p>
      </dgm:t>
    </dgm:pt>
    <dgm:pt modelId="{3DD82F8A-5FF0-43C3-936E-B3E4AFB00CE5}" type="parTrans" cxnId="{12716D83-295D-4015-8141-C23C88770032}">
      <dgm:prSet/>
      <dgm:spPr/>
      <dgm:t>
        <a:bodyPr/>
        <a:lstStyle/>
        <a:p>
          <a:endParaRPr lang="es-DO"/>
        </a:p>
      </dgm:t>
    </dgm:pt>
    <dgm:pt modelId="{FFD3D4BF-ED86-45BC-B7DD-D66DC1D996C8}" type="sibTrans" cxnId="{12716D83-295D-4015-8141-C23C88770032}">
      <dgm:prSet/>
      <dgm:spPr/>
      <dgm:t>
        <a:bodyPr/>
        <a:lstStyle/>
        <a:p>
          <a:endParaRPr lang="es-DO"/>
        </a:p>
      </dgm:t>
    </dgm:pt>
    <dgm:pt modelId="{8CF4ECAB-DD31-4CEE-AFF3-457C9D803F87}">
      <dgm:prSet phldrT="[Texto]"/>
      <dgm:spPr/>
      <dgm:t>
        <a:bodyPr/>
        <a:lstStyle/>
        <a:p>
          <a:r>
            <a:rPr lang="es-DO" b="1"/>
            <a:t>18.5%</a:t>
          </a:r>
        </a:p>
      </dgm:t>
    </dgm:pt>
    <dgm:pt modelId="{79EFDB3D-5479-45DC-A756-A0BE14F26D0F}" type="parTrans" cxnId="{6644EC8C-F969-45DE-AE8F-660364849701}">
      <dgm:prSet/>
      <dgm:spPr/>
      <dgm:t>
        <a:bodyPr/>
        <a:lstStyle/>
        <a:p>
          <a:endParaRPr lang="es-DO"/>
        </a:p>
      </dgm:t>
    </dgm:pt>
    <dgm:pt modelId="{F13AF7C2-E678-4485-A1EA-269C6440FB22}" type="sibTrans" cxnId="{6644EC8C-F969-45DE-AE8F-660364849701}">
      <dgm:prSet/>
      <dgm:spPr/>
      <dgm:t>
        <a:bodyPr/>
        <a:lstStyle/>
        <a:p>
          <a:endParaRPr lang="es-DO"/>
        </a:p>
      </dgm:t>
    </dgm:pt>
    <dgm:pt modelId="{5E68A98A-3B96-4D79-8897-5BEF2689F715}">
      <dgm:prSet phldrT="[Texto]"/>
      <dgm:spPr/>
      <dgm:t>
        <a:bodyPr/>
        <a:lstStyle/>
        <a:p>
          <a:pPr>
            <a:buFont typeface="Wingdings" panose="05000000000000000000" pitchFamily="2" charset="2"/>
            <a:buChar char="v"/>
          </a:pPr>
          <a:r>
            <a:rPr lang="es-DO">
              <a:effectLst>
                <a:outerShdw blurRad="50800" dist="63500" dir="2700000" algn="tl" rotWithShape="0">
                  <a:prstClr val="black">
                    <a:alpha val="20000"/>
                  </a:prstClr>
                </a:outerShdw>
              </a:effectLst>
            </a:rPr>
            <a:t>Servicios Económicos</a:t>
          </a:r>
        </a:p>
      </dgm:t>
    </dgm:pt>
    <dgm:pt modelId="{E4F4AF91-39D4-4A48-98F2-51ED1E8DB420}" type="parTrans" cxnId="{6446424C-5992-4ED6-9455-8774D6C4A8E9}">
      <dgm:prSet/>
      <dgm:spPr/>
      <dgm:t>
        <a:bodyPr/>
        <a:lstStyle/>
        <a:p>
          <a:endParaRPr lang="es-DO"/>
        </a:p>
      </dgm:t>
    </dgm:pt>
    <dgm:pt modelId="{301EB832-ADE1-46FD-B46E-B668B5BE6592}" type="sibTrans" cxnId="{6446424C-5992-4ED6-9455-8774D6C4A8E9}">
      <dgm:prSet/>
      <dgm:spPr/>
      <dgm:t>
        <a:bodyPr/>
        <a:lstStyle/>
        <a:p>
          <a:endParaRPr lang="es-DO"/>
        </a:p>
      </dgm:t>
    </dgm:pt>
    <dgm:pt modelId="{B258FA3F-0EB9-4DA2-BB60-E6130DF2AA47}">
      <dgm:prSet phldrT="[Texto]"/>
      <dgm:spPr/>
      <dgm:t>
        <a:bodyPr/>
        <a:lstStyle/>
        <a:p>
          <a:r>
            <a:rPr lang="es-DO" b="1"/>
            <a:t>17.3%</a:t>
          </a:r>
        </a:p>
      </dgm:t>
    </dgm:pt>
    <dgm:pt modelId="{035EB4EE-1DD6-438B-BF8B-DCC9F99D7228}" type="parTrans" cxnId="{74198BB0-1F5F-4A78-AD57-4E7BF451C3BB}">
      <dgm:prSet/>
      <dgm:spPr/>
      <dgm:t>
        <a:bodyPr/>
        <a:lstStyle/>
        <a:p>
          <a:endParaRPr lang="es-DO"/>
        </a:p>
      </dgm:t>
    </dgm:pt>
    <dgm:pt modelId="{54218E42-EC4E-4E7E-B003-C17FF789D08A}" type="sibTrans" cxnId="{74198BB0-1F5F-4A78-AD57-4E7BF451C3BB}">
      <dgm:prSet/>
      <dgm:spPr/>
      <dgm:t>
        <a:bodyPr/>
        <a:lstStyle/>
        <a:p>
          <a:endParaRPr lang="es-DO"/>
        </a:p>
      </dgm:t>
    </dgm:pt>
    <dgm:pt modelId="{A43706AB-6613-40A2-8DCA-3F247EBAE8E4}">
      <dgm:prSet phldrT="[Texto]"/>
      <dgm:spPr/>
      <dgm:t>
        <a:bodyPr/>
        <a:lstStyle/>
        <a:p>
          <a:pPr>
            <a:buFont typeface="Wingdings" panose="05000000000000000000" pitchFamily="2" charset="2"/>
            <a:buChar char="v"/>
          </a:pPr>
          <a:r>
            <a:rPr lang="es-DO">
              <a:effectLst>
                <a:outerShdw blurRad="50800" dist="63500" dir="2700000" algn="tl" rotWithShape="0">
                  <a:prstClr val="black">
                    <a:alpha val="20000"/>
                  </a:prstClr>
                </a:outerShdw>
              </a:effectLst>
            </a:rPr>
            <a:t>Servicios Generales</a:t>
          </a:r>
        </a:p>
      </dgm:t>
    </dgm:pt>
    <dgm:pt modelId="{5AEC12FB-7383-4865-AD73-5DC295FDC7F0}" type="parTrans" cxnId="{FEE89D91-34A4-4ED9-AE57-77785370B5EB}">
      <dgm:prSet/>
      <dgm:spPr/>
      <dgm:t>
        <a:bodyPr/>
        <a:lstStyle/>
        <a:p>
          <a:endParaRPr lang="es-DO"/>
        </a:p>
      </dgm:t>
    </dgm:pt>
    <dgm:pt modelId="{0B99F1D4-4597-4D9F-8063-04D243A76E56}" type="sibTrans" cxnId="{FEE89D91-34A4-4ED9-AE57-77785370B5EB}">
      <dgm:prSet/>
      <dgm:spPr/>
      <dgm:t>
        <a:bodyPr/>
        <a:lstStyle/>
        <a:p>
          <a:endParaRPr lang="es-DO"/>
        </a:p>
      </dgm:t>
    </dgm:pt>
    <dgm:pt modelId="{1C55E535-AB42-4FB1-BF51-35AB73BDC084}">
      <dgm:prSet phldrT="[Texto]"/>
      <dgm:spPr/>
      <dgm:t>
        <a:bodyPr/>
        <a:lstStyle/>
        <a:p>
          <a:r>
            <a:rPr lang="es-DO" b="1"/>
            <a:t>15.2%</a:t>
          </a:r>
        </a:p>
      </dgm:t>
    </dgm:pt>
    <dgm:pt modelId="{B2A417D6-89D4-4D97-BD7D-773087529F89}" type="parTrans" cxnId="{AD7EEDBC-8D11-43EA-8019-D7F9467AEE82}">
      <dgm:prSet/>
      <dgm:spPr/>
      <dgm:t>
        <a:bodyPr/>
        <a:lstStyle/>
        <a:p>
          <a:endParaRPr lang="es-DO"/>
        </a:p>
      </dgm:t>
    </dgm:pt>
    <dgm:pt modelId="{68E96C7D-1DB1-4F07-A7CF-06433E95713D}" type="sibTrans" cxnId="{AD7EEDBC-8D11-43EA-8019-D7F9467AEE82}">
      <dgm:prSet/>
      <dgm:spPr/>
      <dgm:t>
        <a:bodyPr/>
        <a:lstStyle/>
        <a:p>
          <a:endParaRPr lang="es-DO"/>
        </a:p>
      </dgm:t>
    </dgm:pt>
    <dgm:pt modelId="{9C1B753B-A171-4049-BEDD-6467F68F63D5}">
      <dgm:prSet phldrT="[Texto]"/>
      <dgm:spPr/>
      <dgm:t>
        <a:bodyPr/>
        <a:lstStyle/>
        <a:p>
          <a:pPr>
            <a:buFont typeface="Wingdings" panose="05000000000000000000" pitchFamily="2" charset="2"/>
            <a:buChar char="v"/>
          </a:pPr>
          <a:r>
            <a:rPr lang="es-DO">
              <a:effectLst>
                <a:outerShdw blurRad="50800" dist="63500" dir="2700000" algn="tl" rotWithShape="0">
                  <a:prstClr val="black">
                    <a:alpha val="20000"/>
                  </a:prstClr>
                </a:outerShdw>
              </a:effectLst>
            </a:rPr>
            <a:t>Intereses de la Deuda Pública</a:t>
          </a:r>
        </a:p>
      </dgm:t>
    </dgm:pt>
    <dgm:pt modelId="{285EB801-D90D-43A9-B38A-380BEA53E6AD}" type="parTrans" cxnId="{A16DEA2F-E005-4FB6-869F-EE421229CFE1}">
      <dgm:prSet/>
      <dgm:spPr/>
      <dgm:t>
        <a:bodyPr/>
        <a:lstStyle/>
        <a:p>
          <a:endParaRPr lang="es-DO"/>
        </a:p>
      </dgm:t>
    </dgm:pt>
    <dgm:pt modelId="{5FF54BD6-DFC1-48D1-8A1D-23B6FFCEDE9C}" type="sibTrans" cxnId="{A16DEA2F-E005-4FB6-869F-EE421229CFE1}">
      <dgm:prSet/>
      <dgm:spPr/>
      <dgm:t>
        <a:bodyPr/>
        <a:lstStyle/>
        <a:p>
          <a:endParaRPr lang="es-DO"/>
        </a:p>
      </dgm:t>
    </dgm:pt>
    <dgm:pt modelId="{28BB35A9-C8E7-4C04-AEB3-02F4B03EAEF0}">
      <dgm:prSet phldrT="[Texto]"/>
      <dgm:spPr/>
      <dgm:t>
        <a:bodyPr/>
        <a:lstStyle/>
        <a:p>
          <a:r>
            <a:rPr lang="es-DO" b="1"/>
            <a:t>0.7%</a:t>
          </a:r>
        </a:p>
      </dgm:t>
    </dgm:pt>
    <dgm:pt modelId="{30861E24-513B-43E8-87E5-E9F3EA0F2BCD}" type="parTrans" cxnId="{C02D263B-CD4D-40F1-A889-BC303D56340F}">
      <dgm:prSet/>
      <dgm:spPr/>
      <dgm:t>
        <a:bodyPr/>
        <a:lstStyle/>
        <a:p>
          <a:endParaRPr lang="es-DO"/>
        </a:p>
      </dgm:t>
    </dgm:pt>
    <dgm:pt modelId="{CDD91738-DCE1-4239-8751-1CB4E99EE61C}" type="sibTrans" cxnId="{C02D263B-CD4D-40F1-A889-BC303D56340F}">
      <dgm:prSet/>
      <dgm:spPr/>
      <dgm:t>
        <a:bodyPr/>
        <a:lstStyle/>
        <a:p>
          <a:endParaRPr lang="es-DO"/>
        </a:p>
      </dgm:t>
    </dgm:pt>
    <dgm:pt modelId="{6B6A4B6F-F074-4C9B-8EF3-DC19F2685387}">
      <dgm:prSet phldrT="[Texto]"/>
      <dgm:spPr/>
      <dgm:t>
        <a:bodyPr/>
        <a:lstStyle/>
        <a:p>
          <a:pPr>
            <a:buFont typeface="Wingdings" panose="05000000000000000000" pitchFamily="2" charset="2"/>
            <a:buChar char="v"/>
          </a:pPr>
          <a:r>
            <a:rPr lang="es-DO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Protección del Medio </a:t>
          </a:r>
          <a:r>
            <a:rPr lang="es-DO">
              <a:effectLst>
                <a:outerShdw blurRad="50800" dist="63500" dir="2700000" algn="tl" rotWithShape="0">
                  <a:prstClr val="black">
                    <a:alpha val="20000"/>
                  </a:prstClr>
                </a:outerShdw>
              </a:effectLst>
            </a:rPr>
            <a:t>Ambiente</a:t>
          </a:r>
        </a:p>
      </dgm:t>
    </dgm:pt>
    <dgm:pt modelId="{8E41B31C-CB91-43CB-B591-2A77DD33BFC9}" type="parTrans" cxnId="{609EA6EC-C881-44D3-811D-45458A69902E}">
      <dgm:prSet/>
      <dgm:spPr/>
      <dgm:t>
        <a:bodyPr/>
        <a:lstStyle/>
        <a:p>
          <a:endParaRPr lang="es-DO"/>
        </a:p>
      </dgm:t>
    </dgm:pt>
    <dgm:pt modelId="{87740480-2595-4A23-9F53-BBE7BD430D7C}" type="sibTrans" cxnId="{609EA6EC-C881-44D3-811D-45458A69902E}">
      <dgm:prSet/>
      <dgm:spPr/>
      <dgm:t>
        <a:bodyPr/>
        <a:lstStyle/>
        <a:p>
          <a:endParaRPr lang="es-DO"/>
        </a:p>
      </dgm:t>
    </dgm:pt>
    <dgm:pt modelId="{A07459FF-FA8F-453C-B99F-0D276EE542C5}" type="pres">
      <dgm:prSet presAssocID="{B8B68FE2-670D-468F-9A18-5D37ED20E1A1}" presName="linearFlow" presStyleCnt="0">
        <dgm:presLayoutVars>
          <dgm:dir/>
          <dgm:animLvl val="lvl"/>
          <dgm:resizeHandles val="exact"/>
        </dgm:presLayoutVars>
      </dgm:prSet>
      <dgm:spPr/>
    </dgm:pt>
    <dgm:pt modelId="{5B401351-1622-43F1-96A4-498D2255E17C}" type="pres">
      <dgm:prSet presAssocID="{39369702-325F-4C27-85D2-9CBF82C54164}" presName="composite" presStyleCnt="0"/>
      <dgm:spPr/>
    </dgm:pt>
    <dgm:pt modelId="{0D261512-1E7E-428D-A38A-59BA6C196919}" type="pres">
      <dgm:prSet presAssocID="{39369702-325F-4C27-85D2-9CBF82C54164}" presName="parentText" presStyleLbl="alignNode1" presStyleIdx="0" presStyleCnt="5" custScaleX="100000">
        <dgm:presLayoutVars>
          <dgm:chMax val="1"/>
          <dgm:bulletEnabled val="1"/>
        </dgm:presLayoutVars>
      </dgm:prSet>
      <dgm:spPr/>
    </dgm:pt>
    <dgm:pt modelId="{C88EACEF-5938-4ECF-BA4B-E575EF1D0564}" type="pres">
      <dgm:prSet presAssocID="{39369702-325F-4C27-85D2-9CBF82C54164}" presName="descendantText" presStyleLbl="alignAcc1" presStyleIdx="0" presStyleCnt="5">
        <dgm:presLayoutVars>
          <dgm:bulletEnabled val="1"/>
        </dgm:presLayoutVars>
      </dgm:prSet>
      <dgm:spPr/>
    </dgm:pt>
    <dgm:pt modelId="{39168EAD-7F04-4731-AE92-E0281BEB6637}" type="pres">
      <dgm:prSet presAssocID="{971ACE17-1993-485D-BAAF-4D49ED56370E}" presName="sp" presStyleCnt="0"/>
      <dgm:spPr/>
    </dgm:pt>
    <dgm:pt modelId="{1519A48F-066F-4BB7-969B-B72D8E8B23EE}" type="pres">
      <dgm:prSet presAssocID="{8CF4ECAB-DD31-4CEE-AFF3-457C9D803F87}" presName="composite" presStyleCnt="0"/>
      <dgm:spPr/>
    </dgm:pt>
    <dgm:pt modelId="{985325C3-13B6-4F5E-9B17-A7E0B6C44EA5}" type="pres">
      <dgm:prSet presAssocID="{8CF4ECAB-DD31-4CEE-AFF3-457C9D803F87}" presName="parentText" presStyleLbl="alignNode1" presStyleIdx="1" presStyleCnt="5">
        <dgm:presLayoutVars>
          <dgm:chMax val="1"/>
          <dgm:bulletEnabled val="1"/>
        </dgm:presLayoutVars>
      </dgm:prSet>
      <dgm:spPr/>
    </dgm:pt>
    <dgm:pt modelId="{54D0E490-4E18-4C77-9076-15B102545A81}" type="pres">
      <dgm:prSet presAssocID="{8CF4ECAB-DD31-4CEE-AFF3-457C9D803F87}" presName="descendantText" presStyleLbl="alignAcc1" presStyleIdx="1" presStyleCnt="5">
        <dgm:presLayoutVars>
          <dgm:bulletEnabled val="1"/>
        </dgm:presLayoutVars>
      </dgm:prSet>
      <dgm:spPr/>
    </dgm:pt>
    <dgm:pt modelId="{D935E04D-0D99-4AF2-9A40-D2097FDB8937}" type="pres">
      <dgm:prSet presAssocID="{F13AF7C2-E678-4485-A1EA-269C6440FB22}" presName="sp" presStyleCnt="0"/>
      <dgm:spPr/>
    </dgm:pt>
    <dgm:pt modelId="{61524253-71D1-4525-A686-9EBB9A0DD85F}" type="pres">
      <dgm:prSet presAssocID="{B258FA3F-0EB9-4DA2-BB60-E6130DF2AA47}" presName="composite" presStyleCnt="0"/>
      <dgm:spPr/>
    </dgm:pt>
    <dgm:pt modelId="{E86FEA41-0402-49A7-9D90-8E584CB344F1}" type="pres">
      <dgm:prSet presAssocID="{B258FA3F-0EB9-4DA2-BB60-E6130DF2AA47}" presName="parentText" presStyleLbl="alignNode1" presStyleIdx="2" presStyleCnt="5">
        <dgm:presLayoutVars>
          <dgm:chMax val="1"/>
          <dgm:bulletEnabled val="1"/>
        </dgm:presLayoutVars>
      </dgm:prSet>
      <dgm:spPr/>
    </dgm:pt>
    <dgm:pt modelId="{9A8A7082-E217-4CA5-B31E-B841767FB96B}" type="pres">
      <dgm:prSet presAssocID="{B258FA3F-0EB9-4DA2-BB60-E6130DF2AA47}" presName="descendantText" presStyleLbl="alignAcc1" presStyleIdx="2" presStyleCnt="5">
        <dgm:presLayoutVars>
          <dgm:bulletEnabled val="1"/>
        </dgm:presLayoutVars>
      </dgm:prSet>
      <dgm:spPr/>
    </dgm:pt>
    <dgm:pt modelId="{E78146D2-9442-4F02-BD83-1A0F7E935A30}" type="pres">
      <dgm:prSet presAssocID="{54218E42-EC4E-4E7E-B003-C17FF789D08A}" presName="sp" presStyleCnt="0"/>
      <dgm:spPr/>
    </dgm:pt>
    <dgm:pt modelId="{1CD1BADD-0CB4-4C5C-B327-035AD1E585C3}" type="pres">
      <dgm:prSet presAssocID="{1C55E535-AB42-4FB1-BF51-35AB73BDC084}" presName="composite" presStyleCnt="0"/>
      <dgm:spPr/>
    </dgm:pt>
    <dgm:pt modelId="{A82A07B5-69A7-4C9B-ACC0-49CABAAC966A}" type="pres">
      <dgm:prSet presAssocID="{1C55E535-AB42-4FB1-BF51-35AB73BDC084}" presName="parentText" presStyleLbl="alignNode1" presStyleIdx="3" presStyleCnt="5">
        <dgm:presLayoutVars>
          <dgm:chMax val="1"/>
          <dgm:bulletEnabled val="1"/>
        </dgm:presLayoutVars>
      </dgm:prSet>
      <dgm:spPr/>
    </dgm:pt>
    <dgm:pt modelId="{D19C55E4-4285-479C-9AAC-B2FDE01123BB}" type="pres">
      <dgm:prSet presAssocID="{1C55E535-AB42-4FB1-BF51-35AB73BDC084}" presName="descendantText" presStyleLbl="alignAcc1" presStyleIdx="3" presStyleCnt="5">
        <dgm:presLayoutVars>
          <dgm:bulletEnabled val="1"/>
        </dgm:presLayoutVars>
      </dgm:prSet>
      <dgm:spPr/>
    </dgm:pt>
    <dgm:pt modelId="{412F0AD9-232B-4662-A916-05196916CF71}" type="pres">
      <dgm:prSet presAssocID="{68E96C7D-1DB1-4F07-A7CF-06433E95713D}" presName="sp" presStyleCnt="0"/>
      <dgm:spPr/>
    </dgm:pt>
    <dgm:pt modelId="{FC5A009E-80B0-44FB-BC49-62C04496436B}" type="pres">
      <dgm:prSet presAssocID="{28BB35A9-C8E7-4C04-AEB3-02F4B03EAEF0}" presName="composite" presStyleCnt="0"/>
      <dgm:spPr/>
    </dgm:pt>
    <dgm:pt modelId="{A06670DC-EAB4-4B45-913E-76C1AD8E44B0}" type="pres">
      <dgm:prSet presAssocID="{28BB35A9-C8E7-4C04-AEB3-02F4B03EAEF0}" presName="parentText" presStyleLbl="alignNode1" presStyleIdx="4" presStyleCnt="5">
        <dgm:presLayoutVars>
          <dgm:chMax val="1"/>
          <dgm:bulletEnabled val="1"/>
        </dgm:presLayoutVars>
      </dgm:prSet>
      <dgm:spPr/>
    </dgm:pt>
    <dgm:pt modelId="{43A7D3FA-7205-4F59-9F28-7B82C6192139}" type="pres">
      <dgm:prSet presAssocID="{28BB35A9-C8E7-4C04-AEB3-02F4B03EAEF0}" presName="descendantText" presStyleLbl="alignAcc1" presStyleIdx="4" presStyleCnt="5">
        <dgm:presLayoutVars>
          <dgm:bulletEnabled val="1"/>
        </dgm:presLayoutVars>
      </dgm:prSet>
      <dgm:spPr/>
    </dgm:pt>
  </dgm:ptLst>
  <dgm:cxnLst>
    <dgm:cxn modelId="{2E6DAB06-064A-4575-AA7D-17AEEFA72FBF}" type="presOf" srcId="{B258FA3F-0EB9-4DA2-BB60-E6130DF2AA47}" destId="{E86FEA41-0402-49A7-9D90-8E584CB344F1}" srcOrd="0" destOrd="0" presId="urn:microsoft.com/office/officeart/2005/8/layout/chevron2"/>
    <dgm:cxn modelId="{06419D12-6EBB-4156-BCE1-233ADC48F334}" type="presOf" srcId="{B8B68FE2-670D-468F-9A18-5D37ED20E1A1}" destId="{A07459FF-FA8F-453C-B99F-0D276EE542C5}" srcOrd="0" destOrd="0" presId="urn:microsoft.com/office/officeart/2005/8/layout/chevron2"/>
    <dgm:cxn modelId="{280C0E2F-D8A2-417F-99A4-D84B031946A1}" type="presOf" srcId="{1C55E535-AB42-4FB1-BF51-35AB73BDC084}" destId="{A82A07B5-69A7-4C9B-ACC0-49CABAAC966A}" srcOrd="0" destOrd="0" presId="urn:microsoft.com/office/officeart/2005/8/layout/chevron2"/>
    <dgm:cxn modelId="{A16DEA2F-E005-4FB6-869F-EE421229CFE1}" srcId="{1C55E535-AB42-4FB1-BF51-35AB73BDC084}" destId="{9C1B753B-A171-4049-BEDD-6467F68F63D5}" srcOrd="0" destOrd="0" parTransId="{285EB801-D90D-43A9-B38A-380BEA53E6AD}" sibTransId="{5FF54BD6-DFC1-48D1-8A1D-23B6FFCEDE9C}"/>
    <dgm:cxn modelId="{C02D263B-CD4D-40F1-A889-BC303D56340F}" srcId="{B8B68FE2-670D-468F-9A18-5D37ED20E1A1}" destId="{28BB35A9-C8E7-4C04-AEB3-02F4B03EAEF0}" srcOrd="4" destOrd="0" parTransId="{30861E24-513B-43E8-87E5-E9F3EA0F2BCD}" sibTransId="{CDD91738-DCE1-4239-8751-1CB4E99EE61C}"/>
    <dgm:cxn modelId="{F7A10968-20A4-4403-96FD-180143A96467}" type="presOf" srcId="{28BB35A9-C8E7-4C04-AEB3-02F4B03EAEF0}" destId="{A06670DC-EAB4-4B45-913E-76C1AD8E44B0}" srcOrd="0" destOrd="0" presId="urn:microsoft.com/office/officeart/2005/8/layout/chevron2"/>
    <dgm:cxn modelId="{52839B69-2442-4567-8BB4-AE3C0749305C}" type="presOf" srcId="{6B6A4B6F-F074-4C9B-8EF3-DC19F2685387}" destId="{43A7D3FA-7205-4F59-9F28-7B82C6192139}" srcOrd="0" destOrd="0" presId="urn:microsoft.com/office/officeart/2005/8/layout/chevron2"/>
    <dgm:cxn modelId="{6446424C-5992-4ED6-9455-8774D6C4A8E9}" srcId="{8CF4ECAB-DD31-4CEE-AFF3-457C9D803F87}" destId="{5E68A98A-3B96-4D79-8897-5BEF2689F715}" srcOrd="0" destOrd="0" parTransId="{E4F4AF91-39D4-4A48-98F2-51ED1E8DB420}" sibTransId="{301EB832-ADE1-46FD-B46E-B668B5BE6592}"/>
    <dgm:cxn modelId="{0D18E572-631E-4C7B-BC76-9484C651AAD3}" type="presOf" srcId="{750BB932-1B4D-4FDE-9EF0-3C44D344A613}" destId="{C88EACEF-5938-4ECF-BA4B-E575EF1D0564}" srcOrd="0" destOrd="0" presId="urn:microsoft.com/office/officeart/2005/8/layout/chevron2"/>
    <dgm:cxn modelId="{A5AA017D-7370-45DE-A217-51C3C0E04A51}" type="presOf" srcId="{39369702-325F-4C27-85D2-9CBF82C54164}" destId="{0D261512-1E7E-428D-A38A-59BA6C196919}" srcOrd="0" destOrd="0" presId="urn:microsoft.com/office/officeart/2005/8/layout/chevron2"/>
    <dgm:cxn modelId="{12716D83-295D-4015-8141-C23C88770032}" srcId="{39369702-325F-4C27-85D2-9CBF82C54164}" destId="{750BB932-1B4D-4FDE-9EF0-3C44D344A613}" srcOrd="0" destOrd="0" parTransId="{3DD82F8A-5FF0-43C3-936E-B3E4AFB00CE5}" sibTransId="{FFD3D4BF-ED86-45BC-B7DD-D66DC1D996C8}"/>
    <dgm:cxn modelId="{6644EC8C-F969-45DE-AE8F-660364849701}" srcId="{B8B68FE2-670D-468F-9A18-5D37ED20E1A1}" destId="{8CF4ECAB-DD31-4CEE-AFF3-457C9D803F87}" srcOrd="1" destOrd="0" parTransId="{79EFDB3D-5479-45DC-A756-A0BE14F26D0F}" sibTransId="{F13AF7C2-E678-4485-A1EA-269C6440FB22}"/>
    <dgm:cxn modelId="{FEE89D91-34A4-4ED9-AE57-77785370B5EB}" srcId="{B258FA3F-0EB9-4DA2-BB60-E6130DF2AA47}" destId="{A43706AB-6613-40A2-8DCA-3F247EBAE8E4}" srcOrd="0" destOrd="0" parTransId="{5AEC12FB-7383-4865-AD73-5DC295FDC7F0}" sibTransId="{0B99F1D4-4597-4D9F-8063-04D243A76E56}"/>
    <dgm:cxn modelId="{55397897-047A-4585-939F-5C82FE998EE5}" type="presOf" srcId="{8CF4ECAB-DD31-4CEE-AFF3-457C9D803F87}" destId="{985325C3-13B6-4F5E-9B17-A7E0B6C44EA5}" srcOrd="0" destOrd="0" presId="urn:microsoft.com/office/officeart/2005/8/layout/chevron2"/>
    <dgm:cxn modelId="{74198BB0-1F5F-4A78-AD57-4E7BF451C3BB}" srcId="{B8B68FE2-670D-468F-9A18-5D37ED20E1A1}" destId="{B258FA3F-0EB9-4DA2-BB60-E6130DF2AA47}" srcOrd="2" destOrd="0" parTransId="{035EB4EE-1DD6-438B-BF8B-DCC9F99D7228}" sibTransId="{54218E42-EC4E-4E7E-B003-C17FF789D08A}"/>
    <dgm:cxn modelId="{1EBD8CB0-CD48-4011-980A-994254A7B10B}" type="presOf" srcId="{9C1B753B-A171-4049-BEDD-6467F68F63D5}" destId="{D19C55E4-4285-479C-9AAC-B2FDE01123BB}" srcOrd="0" destOrd="0" presId="urn:microsoft.com/office/officeart/2005/8/layout/chevron2"/>
    <dgm:cxn modelId="{AD7EEDBC-8D11-43EA-8019-D7F9467AEE82}" srcId="{B8B68FE2-670D-468F-9A18-5D37ED20E1A1}" destId="{1C55E535-AB42-4FB1-BF51-35AB73BDC084}" srcOrd="3" destOrd="0" parTransId="{B2A417D6-89D4-4D97-BD7D-773087529F89}" sibTransId="{68E96C7D-1DB1-4F07-A7CF-06433E95713D}"/>
    <dgm:cxn modelId="{878F8EC2-DF64-4017-A8D2-1E2A565AE50B}" type="presOf" srcId="{5E68A98A-3B96-4D79-8897-5BEF2689F715}" destId="{54D0E490-4E18-4C77-9076-15B102545A81}" srcOrd="0" destOrd="0" presId="urn:microsoft.com/office/officeart/2005/8/layout/chevron2"/>
    <dgm:cxn modelId="{8B4D99D1-5650-4370-B299-D625694AB089}" srcId="{B8B68FE2-670D-468F-9A18-5D37ED20E1A1}" destId="{39369702-325F-4C27-85D2-9CBF82C54164}" srcOrd="0" destOrd="0" parTransId="{1618E1AB-F48B-4512-BDBF-BAA041EF141E}" sibTransId="{971ACE17-1993-485D-BAAF-4D49ED56370E}"/>
    <dgm:cxn modelId="{381415DA-82FE-4263-9E41-7AE7421D4876}" type="presOf" srcId="{A43706AB-6613-40A2-8DCA-3F247EBAE8E4}" destId="{9A8A7082-E217-4CA5-B31E-B841767FB96B}" srcOrd="0" destOrd="0" presId="urn:microsoft.com/office/officeart/2005/8/layout/chevron2"/>
    <dgm:cxn modelId="{609EA6EC-C881-44D3-811D-45458A69902E}" srcId="{28BB35A9-C8E7-4C04-AEB3-02F4B03EAEF0}" destId="{6B6A4B6F-F074-4C9B-8EF3-DC19F2685387}" srcOrd="0" destOrd="0" parTransId="{8E41B31C-CB91-43CB-B591-2A77DD33BFC9}" sibTransId="{87740480-2595-4A23-9F53-BBE7BD430D7C}"/>
    <dgm:cxn modelId="{D39FCBE2-B566-42F3-A601-3D171D5B1B6B}" type="presParOf" srcId="{A07459FF-FA8F-453C-B99F-0D276EE542C5}" destId="{5B401351-1622-43F1-96A4-498D2255E17C}" srcOrd="0" destOrd="0" presId="urn:microsoft.com/office/officeart/2005/8/layout/chevron2"/>
    <dgm:cxn modelId="{DFD17A36-EC35-48B7-BEEF-E67E004FC858}" type="presParOf" srcId="{5B401351-1622-43F1-96A4-498D2255E17C}" destId="{0D261512-1E7E-428D-A38A-59BA6C196919}" srcOrd="0" destOrd="0" presId="urn:microsoft.com/office/officeart/2005/8/layout/chevron2"/>
    <dgm:cxn modelId="{4AEF9ED3-27B6-4ADC-9497-C7CC198A9123}" type="presParOf" srcId="{5B401351-1622-43F1-96A4-498D2255E17C}" destId="{C88EACEF-5938-4ECF-BA4B-E575EF1D0564}" srcOrd="1" destOrd="0" presId="urn:microsoft.com/office/officeart/2005/8/layout/chevron2"/>
    <dgm:cxn modelId="{22E7852C-14D3-4591-9E62-189CBBA3F51C}" type="presParOf" srcId="{A07459FF-FA8F-453C-B99F-0D276EE542C5}" destId="{39168EAD-7F04-4731-AE92-E0281BEB6637}" srcOrd="1" destOrd="0" presId="urn:microsoft.com/office/officeart/2005/8/layout/chevron2"/>
    <dgm:cxn modelId="{F874BA16-691A-4685-BD45-10270E4BE53B}" type="presParOf" srcId="{A07459FF-FA8F-453C-B99F-0D276EE542C5}" destId="{1519A48F-066F-4BB7-969B-B72D8E8B23EE}" srcOrd="2" destOrd="0" presId="urn:microsoft.com/office/officeart/2005/8/layout/chevron2"/>
    <dgm:cxn modelId="{843C311C-22E4-4E67-8BFD-50674B4C8CDF}" type="presParOf" srcId="{1519A48F-066F-4BB7-969B-B72D8E8B23EE}" destId="{985325C3-13B6-4F5E-9B17-A7E0B6C44EA5}" srcOrd="0" destOrd="0" presId="urn:microsoft.com/office/officeart/2005/8/layout/chevron2"/>
    <dgm:cxn modelId="{F46B103C-5804-4A5E-8DBF-2BC951D4BBFC}" type="presParOf" srcId="{1519A48F-066F-4BB7-969B-B72D8E8B23EE}" destId="{54D0E490-4E18-4C77-9076-15B102545A81}" srcOrd="1" destOrd="0" presId="urn:microsoft.com/office/officeart/2005/8/layout/chevron2"/>
    <dgm:cxn modelId="{B69574E4-6832-4A43-A821-201D39B006B6}" type="presParOf" srcId="{A07459FF-FA8F-453C-B99F-0D276EE542C5}" destId="{D935E04D-0D99-4AF2-9A40-D2097FDB8937}" srcOrd="3" destOrd="0" presId="urn:microsoft.com/office/officeart/2005/8/layout/chevron2"/>
    <dgm:cxn modelId="{D482374F-C5F8-4615-B575-F20AE56BA590}" type="presParOf" srcId="{A07459FF-FA8F-453C-B99F-0D276EE542C5}" destId="{61524253-71D1-4525-A686-9EBB9A0DD85F}" srcOrd="4" destOrd="0" presId="urn:microsoft.com/office/officeart/2005/8/layout/chevron2"/>
    <dgm:cxn modelId="{A773F9DE-87C6-45E1-937A-491F2021B77F}" type="presParOf" srcId="{61524253-71D1-4525-A686-9EBB9A0DD85F}" destId="{E86FEA41-0402-49A7-9D90-8E584CB344F1}" srcOrd="0" destOrd="0" presId="urn:microsoft.com/office/officeart/2005/8/layout/chevron2"/>
    <dgm:cxn modelId="{7DA1BA0A-938A-4E74-8B4C-6D7DF5D5416A}" type="presParOf" srcId="{61524253-71D1-4525-A686-9EBB9A0DD85F}" destId="{9A8A7082-E217-4CA5-B31E-B841767FB96B}" srcOrd="1" destOrd="0" presId="urn:microsoft.com/office/officeart/2005/8/layout/chevron2"/>
    <dgm:cxn modelId="{57473446-473B-440D-BF9A-1D74D1CDC945}" type="presParOf" srcId="{A07459FF-FA8F-453C-B99F-0D276EE542C5}" destId="{E78146D2-9442-4F02-BD83-1A0F7E935A30}" srcOrd="5" destOrd="0" presId="urn:microsoft.com/office/officeart/2005/8/layout/chevron2"/>
    <dgm:cxn modelId="{2E43A485-1C7A-4932-989F-30A72CFCFF31}" type="presParOf" srcId="{A07459FF-FA8F-453C-B99F-0D276EE542C5}" destId="{1CD1BADD-0CB4-4C5C-B327-035AD1E585C3}" srcOrd="6" destOrd="0" presId="urn:microsoft.com/office/officeart/2005/8/layout/chevron2"/>
    <dgm:cxn modelId="{CE03829F-B1D7-472E-B441-61A6F9192910}" type="presParOf" srcId="{1CD1BADD-0CB4-4C5C-B327-035AD1E585C3}" destId="{A82A07B5-69A7-4C9B-ACC0-49CABAAC966A}" srcOrd="0" destOrd="0" presId="urn:microsoft.com/office/officeart/2005/8/layout/chevron2"/>
    <dgm:cxn modelId="{B1AC3F2F-8E3E-4F01-B72B-3156058BC8AC}" type="presParOf" srcId="{1CD1BADD-0CB4-4C5C-B327-035AD1E585C3}" destId="{D19C55E4-4285-479C-9AAC-B2FDE01123BB}" srcOrd="1" destOrd="0" presId="urn:microsoft.com/office/officeart/2005/8/layout/chevron2"/>
    <dgm:cxn modelId="{7B56AE99-CCB1-4053-8926-E88219C220AF}" type="presParOf" srcId="{A07459FF-FA8F-453C-B99F-0D276EE542C5}" destId="{412F0AD9-232B-4662-A916-05196916CF71}" srcOrd="7" destOrd="0" presId="urn:microsoft.com/office/officeart/2005/8/layout/chevron2"/>
    <dgm:cxn modelId="{E584EF09-6600-4D93-869B-9AA7F9BB8F07}" type="presParOf" srcId="{A07459FF-FA8F-453C-B99F-0D276EE542C5}" destId="{FC5A009E-80B0-44FB-BC49-62C04496436B}" srcOrd="8" destOrd="0" presId="urn:microsoft.com/office/officeart/2005/8/layout/chevron2"/>
    <dgm:cxn modelId="{ECFF6E75-C8AF-4A2C-A692-79455BC046A8}" type="presParOf" srcId="{FC5A009E-80B0-44FB-BC49-62C04496436B}" destId="{A06670DC-EAB4-4B45-913E-76C1AD8E44B0}" srcOrd="0" destOrd="0" presId="urn:microsoft.com/office/officeart/2005/8/layout/chevron2"/>
    <dgm:cxn modelId="{B6B94B6C-D85D-4FF9-8C3A-8E50AA2F4350}" type="presParOf" srcId="{FC5A009E-80B0-44FB-BC49-62C04496436B}" destId="{43A7D3FA-7205-4F59-9F28-7B82C6192139}" srcOrd="1" destOrd="0" presId="urn:microsoft.com/office/officeart/2005/8/layout/chevron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609A2AC9-DDC8-4C86-AA97-4FED86B43C76}">
      <dsp:nvSpPr>
        <dsp:cNvPr id="0" name=""/>
        <dsp:cNvSpPr/>
      </dsp:nvSpPr>
      <dsp:spPr>
        <a:xfrm>
          <a:off x="0" y="0"/>
          <a:ext cx="1835087" cy="3770949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Dirección Central Del Servicio Nacional de Salud</a:t>
          </a:r>
        </a:p>
      </dsp:txBody>
      <dsp:txXfrm>
        <a:off x="0" y="1508379"/>
        <a:ext cx="1835087" cy="1508379"/>
      </dsp:txXfrm>
    </dsp:sp>
    <dsp:sp modelId="{7E7AEBDF-0A9E-4E49-9FE8-2E5003B363FC}">
      <dsp:nvSpPr>
        <dsp:cNvPr id="0" name=""/>
        <dsp:cNvSpPr/>
      </dsp:nvSpPr>
      <dsp:spPr>
        <a:xfrm>
          <a:off x="289680" y="226256"/>
          <a:ext cx="1255726" cy="1255726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5DC523C8-73C1-490F-B0BF-82B6DE3E7651}">
      <dsp:nvSpPr>
        <dsp:cNvPr id="0" name=""/>
        <dsp:cNvSpPr/>
      </dsp:nvSpPr>
      <dsp:spPr>
        <a:xfrm>
          <a:off x="3785620" y="0"/>
          <a:ext cx="1835087" cy="3770949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Aliméntate</a:t>
          </a:r>
          <a:endParaRPr lang="es-DO" sz="1600" kern="1200"/>
        </a:p>
      </dsp:txBody>
      <dsp:txXfrm>
        <a:off x="3785620" y="1508379"/>
        <a:ext cx="1835087" cy="1508379"/>
      </dsp:txXfrm>
    </dsp:sp>
    <dsp:sp modelId="{DB8131AA-BFF4-4812-9B20-EBF8AC4E17E6}">
      <dsp:nvSpPr>
        <dsp:cNvPr id="0" name=""/>
        <dsp:cNvSpPr/>
      </dsp:nvSpPr>
      <dsp:spPr>
        <a:xfrm>
          <a:off x="4240894" y="296288"/>
          <a:ext cx="1255726" cy="1255726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28CBBB36-9C32-426B-AE1C-3C3EEE5B0F23}">
      <dsp:nvSpPr>
        <dsp:cNvPr id="0" name=""/>
        <dsp:cNvSpPr/>
      </dsp:nvSpPr>
      <dsp:spPr>
        <a:xfrm>
          <a:off x="1884781" y="0"/>
          <a:ext cx="1835087" cy="3770949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Este (EDEESTE)</a:t>
          </a:r>
        </a:p>
      </dsp:txBody>
      <dsp:txXfrm>
        <a:off x="1884781" y="1508379"/>
        <a:ext cx="1835087" cy="1508379"/>
      </dsp:txXfrm>
    </dsp:sp>
    <dsp:sp modelId="{D5CBD846-53BB-497F-9338-688BA43CA8B2}">
      <dsp:nvSpPr>
        <dsp:cNvPr id="0" name=""/>
        <dsp:cNvSpPr/>
      </dsp:nvSpPr>
      <dsp:spPr>
        <a:xfrm>
          <a:off x="2008887" y="266276"/>
          <a:ext cx="1255726" cy="1255726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1F9E73DD-0AAE-40E1-BEAC-15496BFE5CD6}">
      <dsp:nvSpPr>
        <dsp:cNvPr id="0" name=""/>
        <dsp:cNvSpPr/>
      </dsp:nvSpPr>
      <dsp:spPr>
        <a:xfrm>
          <a:off x="5670420" y="0"/>
          <a:ext cx="1835087" cy="3770949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Sur (EDESUR)</a:t>
          </a:r>
        </a:p>
      </dsp:txBody>
      <dsp:txXfrm>
        <a:off x="5670420" y="1508379"/>
        <a:ext cx="1835087" cy="1508379"/>
      </dsp:txXfrm>
    </dsp:sp>
    <dsp:sp modelId="{32F4D7D2-FE0D-4FF0-9260-ACD051D413FC}">
      <dsp:nvSpPr>
        <dsp:cNvPr id="0" name=""/>
        <dsp:cNvSpPr/>
      </dsp:nvSpPr>
      <dsp:spPr>
        <a:xfrm>
          <a:off x="5960101" y="226256"/>
          <a:ext cx="1255726" cy="1255726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27811BD-2E59-4162-A303-91FA7ACE75F6}">
      <dsp:nvSpPr>
        <dsp:cNvPr id="0" name=""/>
        <dsp:cNvSpPr/>
      </dsp:nvSpPr>
      <dsp:spPr>
        <a:xfrm>
          <a:off x="7560560" y="0"/>
          <a:ext cx="1835087" cy="3770949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Eléctrica del Norte (EDENORTE)</a:t>
          </a:r>
        </a:p>
      </dsp:txBody>
      <dsp:txXfrm>
        <a:off x="7560560" y="1508379"/>
        <a:ext cx="1835087" cy="1508379"/>
      </dsp:txXfrm>
    </dsp:sp>
    <dsp:sp modelId="{4D4571EB-A97E-4D85-AD91-90EA8950D7FD}">
      <dsp:nvSpPr>
        <dsp:cNvPr id="0" name=""/>
        <dsp:cNvSpPr/>
      </dsp:nvSpPr>
      <dsp:spPr>
        <a:xfrm>
          <a:off x="7850241" y="226256"/>
          <a:ext cx="1255726" cy="1255726"/>
        </a:xfrm>
        <a:prstGeom prst="ellipse">
          <a:avLst/>
        </a:prstGeom>
        <a:blipFill rotWithShape="1"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6FD8408-1597-43C7-A257-1B7FA05E0116}">
      <dsp:nvSpPr>
        <dsp:cNvPr id="0" name=""/>
        <dsp:cNvSpPr/>
      </dsp:nvSpPr>
      <dsp:spPr>
        <a:xfrm>
          <a:off x="4528617" y="3288507"/>
          <a:ext cx="338412" cy="22144"/>
        </a:xfrm>
        <a:prstGeom prst="leftRightArrow">
          <a:avLst/>
        </a:prstGeom>
        <a:noFill/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28CBBB36-9C32-426B-AE1C-3C3EEE5B0F23}">
      <dsp:nvSpPr>
        <dsp:cNvPr id="0" name=""/>
        <dsp:cNvSpPr/>
      </dsp:nvSpPr>
      <dsp:spPr>
        <a:xfrm>
          <a:off x="0" y="0"/>
          <a:ext cx="1838027" cy="3774759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Empresa de Transmisión Eléctrica Dominicana</a:t>
          </a:r>
        </a:p>
      </dsp:txBody>
      <dsp:txXfrm>
        <a:off x="0" y="1509903"/>
        <a:ext cx="1838027" cy="1509903"/>
      </dsp:txXfrm>
    </dsp:sp>
    <dsp:sp modelId="{D5CBD846-53BB-497F-9338-688BA43CA8B2}">
      <dsp:nvSpPr>
        <dsp:cNvPr id="0" name=""/>
        <dsp:cNvSpPr/>
      </dsp:nvSpPr>
      <dsp:spPr>
        <a:xfrm>
          <a:off x="290516" y="226485"/>
          <a:ext cx="1256994" cy="1256994"/>
        </a:xfrm>
        <a:prstGeom prst="ellipse">
          <a:avLst/>
        </a:prstGeom>
        <a:blipFill>
          <a:blip xmlns:r="http://schemas.openxmlformats.org/officeDocument/2006/relationships" r:embed="rId1">
            <a:extLst>
              <a:ext uri="{96DAC541-7B7A-43D3-8B79-37D633B846F1}">
                <asvg:svgBlip xmlns:asvg="http://schemas.microsoft.com/office/drawing/2016/SVG/main" r:embed="rId2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827811BD-2E59-4162-A303-91FA7ACE75F6}">
      <dsp:nvSpPr>
        <dsp:cNvPr id="0" name=""/>
        <dsp:cNvSpPr/>
      </dsp:nvSpPr>
      <dsp:spPr>
        <a:xfrm>
          <a:off x="1902468" y="0"/>
          <a:ext cx="1838027" cy="3774759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Instituto Nacional de Aguas Potables y Alcantarillados</a:t>
          </a:r>
        </a:p>
      </dsp:txBody>
      <dsp:txXfrm>
        <a:off x="1902468" y="1509903"/>
        <a:ext cx="1838027" cy="1509903"/>
      </dsp:txXfrm>
    </dsp:sp>
    <dsp:sp modelId="{4D4571EB-A97E-4D85-AD91-90EA8950D7FD}">
      <dsp:nvSpPr>
        <dsp:cNvPr id="0" name=""/>
        <dsp:cNvSpPr/>
      </dsp:nvSpPr>
      <dsp:spPr>
        <a:xfrm>
          <a:off x="2183684" y="226485"/>
          <a:ext cx="1256994" cy="1256994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1F9E73DD-0AAE-40E1-BEAC-15496BFE5CD6}">
      <dsp:nvSpPr>
        <dsp:cNvPr id="0" name=""/>
        <dsp:cNvSpPr/>
      </dsp:nvSpPr>
      <dsp:spPr>
        <a:xfrm>
          <a:off x="3786336" y="0"/>
          <a:ext cx="1838027" cy="3774759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Ayuntamiento del Distrito Nacional</a:t>
          </a:r>
        </a:p>
      </dsp:txBody>
      <dsp:txXfrm>
        <a:off x="3786336" y="1509903"/>
        <a:ext cx="1838027" cy="1509903"/>
      </dsp:txXfrm>
    </dsp:sp>
    <dsp:sp modelId="{32F4D7D2-FE0D-4FF0-9260-ACD051D413FC}">
      <dsp:nvSpPr>
        <dsp:cNvPr id="0" name=""/>
        <dsp:cNvSpPr/>
      </dsp:nvSpPr>
      <dsp:spPr>
        <a:xfrm>
          <a:off x="4076853" y="226485"/>
          <a:ext cx="1256994" cy="1256994"/>
        </a:xfrm>
        <a:prstGeom prst="ellipse">
          <a:avLst/>
        </a:prstGeom>
        <a:blipFill>
          <a:blip xmlns:r="http://schemas.openxmlformats.org/officeDocument/2006/relationships" r:embed="rId3">
            <a:extLst>
              <a:ext uri="{96DAC541-7B7A-43D3-8B79-37D633B846F1}">
                <asvg:svgBlip xmlns:asvg="http://schemas.microsoft.com/office/drawing/2016/SVG/main" r:embed="rId4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609A2AC9-DDC8-4C86-AA97-4FED86B43C76}">
      <dsp:nvSpPr>
        <dsp:cNvPr id="0" name=""/>
        <dsp:cNvSpPr/>
      </dsp:nvSpPr>
      <dsp:spPr>
        <a:xfrm>
          <a:off x="5679505" y="0"/>
          <a:ext cx="1838027" cy="3774759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Corporación del Acueducto y Alcantarillado de Santo Domingo (CAASD)</a:t>
          </a:r>
        </a:p>
      </dsp:txBody>
      <dsp:txXfrm>
        <a:off x="5679505" y="1509903"/>
        <a:ext cx="1838027" cy="1509903"/>
      </dsp:txXfrm>
    </dsp:sp>
    <dsp:sp modelId="{7E7AEBDF-0A9E-4E49-9FE8-2E5003B363FC}">
      <dsp:nvSpPr>
        <dsp:cNvPr id="0" name=""/>
        <dsp:cNvSpPr/>
      </dsp:nvSpPr>
      <dsp:spPr>
        <a:xfrm>
          <a:off x="5970021" y="226485"/>
          <a:ext cx="1256994" cy="1256994"/>
        </a:xfrm>
        <a:prstGeom prst="ellipse">
          <a:avLst/>
        </a:prstGeom>
        <a:blipFill>
          <a:blip xmlns:r="http://schemas.openxmlformats.org/officeDocument/2006/relationships" r:embed="rId5">
            <a:extLst>
              <a:ext uri="{96DAC541-7B7A-43D3-8B79-37D633B846F1}">
                <asvg:svgBlip xmlns:asvg="http://schemas.microsoft.com/office/drawing/2016/SVG/main" r:embed="rId6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5DC523C8-73C1-490F-B0BF-82B6DE3E7651}">
      <dsp:nvSpPr>
        <dsp:cNvPr id="0" name=""/>
        <dsp:cNvSpPr/>
      </dsp:nvSpPr>
      <dsp:spPr>
        <a:xfrm>
          <a:off x="7572673" y="0"/>
          <a:ext cx="1838027" cy="3774759"/>
        </a:xfrm>
        <a:prstGeom prst="roundRect">
          <a:avLst>
            <a:gd name="adj" fmla="val 10000"/>
          </a:avLst>
        </a:prstGeom>
        <a:solidFill>
          <a:schemeClr val="accent5">
            <a:lumMod val="75000"/>
          </a:schemeClr>
        </a:solid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>
          <a:schemeClr val="lt1"/>
        </a:fontRef>
      </dsp:style>
      <dsp:txBody>
        <a:bodyPr spcFirstLastPara="0" vert="horz" wrap="square" lIns="113792" tIns="113792" rIns="113792" bIns="113792" numCol="1" spcCol="1270" anchor="ctr" anchorCtr="0">
          <a:noAutofit/>
        </a:bodyPr>
        <a:lstStyle/>
        <a:p>
          <a:pPr marL="0" lvl="0" indent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600" kern="1200">
              <a:latin typeface="Avenir Next LT Pro" panose="020B0504020202020204" pitchFamily="34" charset="0"/>
            </a:rPr>
            <a:t>Instituto Nacional de Recursos Hidráulicos (INDRHI)</a:t>
          </a:r>
        </a:p>
      </dsp:txBody>
      <dsp:txXfrm>
        <a:off x="7572673" y="1509903"/>
        <a:ext cx="1838027" cy="1509903"/>
      </dsp:txXfrm>
    </dsp:sp>
    <dsp:sp modelId="{DB8131AA-BFF4-4812-9B20-EBF8AC4E17E6}">
      <dsp:nvSpPr>
        <dsp:cNvPr id="0" name=""/>
        <dsp:cNvSpPr/>
      </dsp:nvSpPr>
      <dsp:spPr>
        <a:xfrm>
          <a:off x="7863189" y="226485"/>
          <a:ext cx="1256994" cy="1256994"/>
        </a:xfrm>
        <a:prstGeom prst="ellipse">
          <a:avLst/>
        </a:prstGeom>
        <a:blipFill>
          <a:blip xmlns:r="http://schemas.openxmlformats.org/officeDocument/2006/relationships" r:embed="rId7">
            <a:extLst>
              <a:ext uri="{96DAC541-7B7A-43D3-8B79-37D633B846F1}">
                <asvg:svgBlip xmlns:asvg="http://schemas.microsoft.com/office/drawing/2016/SVG/main" r:embed="rId8"/>
              </a:ext>
            </a:extLst>
          </a:blip>
          <a:srcRect/>
          <a:stretch>
            <a:fillRect/>
          </a:stretch>
        </a:blipFill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1">
          <a:scrgbClr r="0" g="0" b="0"/>
        </a:fillRef>
        <a:effectRef idx="3">
          <a:scrgbClr r="0" g="0" b="0"/>
        </a:effectRef>
        <a:fontRef idx="minor"/>
      </dsp:style>
    </dsp:sp>
    <dsp:sp modelId="{A6FD8408-1597-43C7-A257-1B7FA05E0116}">
      <dsp:nvSpPr>
        <dsp:cNvPr id="0" name=""/>
        <dsp:cNvSpPr/>
      </dsp:nvSpPr>
      <dsp:spPr>
        <a:xfrm>
          <a:off x="4535873" y="3291830"/>
          <a:ext cx="338954" cy="22167"/>
        </a:xfrm>
        <a:prstGeom prst="leftRightArrow">
          <a:avLst/>
        </a:prstGeom>
        <a:noFill/>
        <a:ln>
          <a:noFill/>
        </a:ln>
        <a:effectLst>
          <a:outerShdw blurRad="57150" dist="19050" dir="5400000" algn="ctr" rotWithShape="0">
            <a:srgbClr val="000000">
              <a:alpha val="63000"/>
            </a:srgbClr>
          </a:outerShdw>
        </a:effectLst>
      </dsp:spPr>
      <dsp:style>
        <a:lnRef idx="0">
          <a:scrgbClr r="0" g="0" b="0"/>
        </a:lnRef>
        <a:fillRef idx="3">
          <a:scrgbClr r="0" g="0" b="0"/>
        </a:fillRef>
        <a:effectRef idx="3">
          <a:scrgbClr r="0" g="0" b="0"/>
        </a:effectRef>
        <a:fontRef idx="minor"/>
      </dsp:style>
    </dsp:sp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0D261512-1E7E-428D-A38A-59BA6C196919}">
      <dsp:nvSpPr>
        <dsp:cNvPr id="0" name=""/>
        <dsp:cNvSpPr/>
      </dsp:nvSpPr>
      <dsp:spPr>
        <a:xfrm rot="5400000">
          <a:off x="-143475" y="145003"/>
          <a:ext cx="956505" cy="669553"/>
        </a:xfrm>
        <a:prstGeom prst="chevron">
          <a:avLst/>
        </a:prstGeom>
        <a:solidFill>
          <a:schemeClr val="accent5">
            <a:shade val="8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800" b="1" kern="1200"/>
            <a:t>48.3%</a:t>
          </a:r>
        </a:p>
      </dsp:txBody>
      <dsp:txXfrm rot="-5400000">
        <a:off x="2" y="336304"/>
        <a:ext cx="669553" cy="286952"/>
      </dsp:txXfrm>
    </dsp:sp>
    <dsp:sp modelId="{C88EACEF-5938-4ECF-BA4B-E575EF1D0564}">
      <dsp:nvSpPr>
        <dsp:cNvPr id="0" name=""/>
        <dsp:cNvSpPr/>
      </dsp:nvSpPr>
      <dsp:spPr>
        <a:xfrm rot="5400000">
          <a:off x="3171925" y="-2500843"/>
          <a:ext cx="621728" cy="5626471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3360" tIns="19050" rIns="19050" bIns="19050" numCol="1" spcCol="1270" anchor="ctr" anchorCtr="0">
          <a:noAutofit/>
        </a:bodyPr>
        <a:lstStyle/>
        <a:p>
          <a:pPr marL="285750" lvl="1" indent="-285750" algn="l" defTabSz="1333500">
            <a:lnSpc>
              <a:spcPct val="90000"/>
            </a:lnSpc>
            <a:spcBef>
              <a:spcPct val="0"/>
            </a:spcBef>
            <a:spcAft>
              <a:spcPct val="15000"/>
            </a:spcAft>
            <a:buFont typeface="Wingdings" panose="05000000000000000000" pitchFamily="2" charset="2"/>
            <a:buChar char="v"/>
          </a:pPr>
          <a:r>
            <a:rPr lang="es-DO" sz="3000" kern="1200">
              <a:effectLst>
                <a:outerShdw blurRad="50800" dist="50800" dir="2700000" algn="tl" rotWithShape="0">
                  <a:prstClr val="black">
                    <a:alpha val="20000"/>
                  </a:prstClr>
                </a:outerShdw>
              </a:effectLst>
            </a:rPr>
            <a:t>Servicios Sociales</a:t>
          </a:r>
        </a:p>
      </dsp:txBody>
      <dsp:txXfrm rot="-5400000">
        <a:off x="669554" y="31878"/>
        <a:ext cx="5596121" cy="561028"/>
      </dsp:txXfrm>
    </dsp:sp>
    <dsp:sp modelId="{985325C3-13B6-4F5E-9B17-A7E0B6C44EA5}">
      <dsp:nvSpPr>
        <dsp:cNvPr id="0" name=""/>
        <dsp:cNvSpPr/>
      </dsp:nvSpPr>
      <dsp:spPr>
        <a:xfrm rot="5400000">
          <a:off x="-143475" y="982628"/>
          <a:ext cx="956505" cy="669553"/>
        </a:xfrm>
        <a:prstGeom prst="chevron">
          <a:avLst/>
        </a:prstGeom>
        <a:solidFill>
          <a:schemeClr val="accent5">
            <a:shade val="80000"/>
            <a:hueOff val="87321"/>
            <a:satOff val="-1564"/>
            <a:lumOff val="6646"/>
            <a:alphaOff val="0"/>
          </a:schemeClr>
        </a:solidFill>
        <a:ln w="12700" cap="flat" cmpd="sng" algn="ctr">
          <a:solidFill>
            <a:schemeClr val="accent5">
              <a:shade val="80000"/>
              <a:hueOff val="87321"/>
              <a:satOff val="-1564"/>
              <a:lumOff val="6646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800" b="1" kern="1200"/>
            <a:t>18.5%</a:t>
          </a:r>
        </a:p>
      </dsp:txBody>
      <dsp:txXfrm rot="-5400000">
        <a:off x="2" y="1173929"/>
        <a:ext cx="669553" cy="286952"/>
      </dsp:txXfrm>
    </dsp:sp>
    <dsp:sp modelId="{54D0E490-4E18-4C77-9076-15B102545A81}">
      <dsp:nvSpPr>
        <dsp:cNvPr id="0" name=""/>
        <dsp:cNvSpPr/>
      </dsp:nvSpPr>
      <dsp:spPr>
        <a:xfrm rot="5400000">
          <a:off x="3171925" y="-1663218"/>
          <a:ext cx="621728" cy="5626471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80000"/>
              <a:hueOff val="87321"/>
              <a:satOff val="-1564"/>
              <a:lumOff val="6646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3360" tIns="19050" rIns="19050" bIns="19050" numCol="1" spcCol="1270" anchor="ctr" anchorCtr="0">
          <a:noAutofit/>
        </a:bodyPr>
        <a:lstStyle/>
        <a:p>
          <a:pPr marL="285750" lvl="1" indent="-285750" algn="l" defTabSz="1333500">
            <a:lnSpc>
              <a:spcPct val="90000"/>
            </a:lnSpc>
            <a:spcBef>
              <a:spcPct val="0"/>
            </a:spcBef>
            <a:spcAft>
              <a:spcPct val="15000"/>
            </a:spcAft>
            <a:buFont typeface="Wingdings" panose="05000000000000000000" pitchFamily="2" charset="2"/>
            <a:buChar char="v"/>
          </a:pPr>
          <a:r>
            <a:rPr lang="es-DO" sz="3000" kern="1200">
              <a:effectLst>
                <a:outerShdw blurRad="50800" dist="63500" dir="2700000" algn="tl" rotWithShape="0">
                  <a:prstClr val="black">
                    <a:alpha val="20000"/>
                  </a:prstClr>
                </a:outerShdw>
              </a:effectLst>
            </a:rPr>
            <a:t>Servicios Económicos</a:t>
          </a:r>
        </a:p>
      </dsp:txBody>
      <dsp:txXfrm rot="-5400000">
        <a:off x="669554" y="869503"/>
        <a:ext cx="5596121" cy="561028"/>
      </dsp:txXfrm>
    </dsp:sp>
    <dsp:sp modelId="{E86FEA41-0402-49A7-9D90-8E584CB344F1}">
      <dsp:nvSpPr>
        <dsp:cNvPr id="0" name=""/>
        <dsp:cNvSpPr/>
      </dsp:nvSpPr>
      <dsp:spPr>
        <a:xfrm rot="5400000">
          <a:off x="-143475" y="1820254"/>
          <a:ext cx="956505" cy="669553"/>
        </a:xfrm>
        <a:prstGeom prst="chevron">
          <a:avLst/>
        </a:prstGeom>
        <a:solidFill>
          <a:schemeClr val="accent5">
            <a:shade val="80000"/>
            <a:hueOff val="174641"/>
            <a:satOff val="-3128"/>
            <a:lumOff val="13293"/>
            <a:alphaOff val="0"/>
          </a:schemeClr>
        </a:solidFill>
        <a:ln w="12700" cap="flat" cmpd="sng" algn="ctr">
          <a:solidFill>
            <a:schemeClr val="accent5">
              <a:shade val="80000"/>
              <a:hueOff val="174641"/>
              <a:satOff val="-3128"/>
              <a:lumOff val="13293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800" b="1" kern="1200"/>
            <a:t>17.3%</a:t>
          </a:r>
        </a:p>
      </dsp:txBody>
      <dsp:txXfrm rot="-5400000">
        <a:off x="2" y="2011555"/>
        <a:ext cx="669553" cy="286952"/>
      </dsp:txXfrm>
    </dsp:sp>
    <dsp:sp modelId="{9A8A7082-E217-4CA5-B31E-B841767FB96B}">
      <dsp:nvSpPr>
        <dsp:cNvPr id="0" name=""/>
        <dsp:cNvSpPr/>
      </dsp:nvSpPr>
      <dsp:spPr>
        <a:xfrm rot="5400000">
          <a:off x="3171925" y="-825592"/>
          <a:ext cx="621728" cy="5626471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80000"/>
              <a:hueOff val="174641"/>
              <a:satOff val="-3128"/>
              <a:lumOff val="13293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3360" tIns="19050" rIns="19050" bIns="19050" numCol="1" spcCol="1270" anchor="ctr" anchorCtr="0">
          <a:noAutofit/>
        </a:bodyPr>
        <a:lstStyle/>
        <a:p>
          <a:pPr marL="285750" lvl="1" indent="-285750" algn="l" defTabSz="1333500">
            <a:lnSpc>
              <a:spcPct val="90000"/>
            </a:lnSpc>
            <a:spcBef>
              <a:spcPct val="0"/>
            </a:spcBef>
            <a:spcAft>
              <a:spcPct val="15000"/>
            </a:spcAft>
            <a:buFont typeface="Wingdings" panose="05000000000000000000" pitchFamily="2" charset="2"/>
            <a:buChar char="v"/>
          </a:pPr>
          <a:r>
            <a:rPr lang="es-DO" sz="3000" kern="1200">
              <a:effectLst>
                <a:outerShdw blurRad="50800" dist="63500" dir="2700000" algn="tl" rotWithShape="0">
                  <a:prstClr val="black">
                    <a:alpha val="20000"/>
                  </a:prstClr>
                </a:outerShdw>
              </a:effectLst>
            </a:rPr>
            <a:t>Servicios Generales</a:t>
          </a:r>
        </a:p>
      </dsp:txBody>
      <dsp:txXfrm rot="-5400000">
        <a:off x="669554" y="1707129"/>
        <a:ext cx="5596121" cy="561028"/>
      </dsp:txXfrm>
    </dsp:sp>
    <dsp:sp modelId="{A82A07B5-69A7-4C9B-ACC0-49CABAAC966A}">
      <dsp:nvSpPr>
        <dsp:cNvPr id="0" name=""/>
        <dsp:cNvSpPr/>
      </dsp:nvSpPr>
      <dsp:spPr>
        <a:xfrm rot="5400000">
          <a:off x="-143475" y="2657880"/>
          <a:ext cx="956505" cy="669553"/>
        </a:xfrm>
        <a:prstGeom prst="chevron">
          <a:avLst/>
        </a:prstGeom>
        <a:solidFill>
          <a:schemeClr val="accent5">
            <a:shade val="80000"/>
            <a:hueOff val="261962"/>
            <a:satOff val="-4692"/>
            <a:lumOff val="19939"/>
            <a:alphaOff val="0"/>
          </a:schemeClr>
        </a:solidFill>
        <a:ln w="12700" cap="flat" cmpd="sng" algn="ctr">
          <a:solidFill>
            <a:schemeClr val="accent5">
              <a:shade val="80000"/>
              <a:hueOff val="261962"/>
              <a:satOff val="-4692"/>
              <a:lumOff val="19939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800" b="1" kern="1200"/>
            <a:t>15.2%</a:t>
          </a:r>
        </a:p>
      </dsp:txBody>
      <dsp:txXfrm rot="-5400000">
        <a:off x="2" y="2849181"/>
        <a:ext cx="669553" cy="286952"/>
      </dsp:txXfrm>
    </dsp:sp>
    <dsp:sp modelId="{D19C55E4-4285-479C-9AAC-B2FDE01123BB}">
      <dsp:nvSpPr>
        <dsp:cNvPr id="0" name=""/>
        <dsp:cNvSpPr/>
      </dsp:nvSpPr>
      <dsp:spPr>
        <a:xfrm rot="5400000">
          <a:off x="3171925" y="12033"/>
          <a:ext cx="621728" cy="5626471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80000"/>
              <a:hueOff val="261962"/>
              <a:satOff val="-4692"/>
              <a:lumOff val="19939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3360" tIns="19050" rIns="19050" bIns="19050" numCol="1" spcCol="1270" anchor="ctr" anchorCtr="0">
          <a:noAutofit/>
        </a:bodyPr>
        <a:lstStyle/>
        <a:p>
          <a:pPr marL="285750" lvl="1" indent="-285750" algn="l" defTabSz="1333500">
            <a:lnSpc>
              <a:spcPct val="90000"/>
            </a:lnSpc>
            <a:spcBef>
              <a:spcPct val="0"/>
            </a:spcBef>
            <a:spcAft>
              <a:spcPct val="15000"/>
            </a:spcAft>
            <a:buFont typeface="Wingdings" panose="05000000000000000000" pitchFamily="2" charset="2"/>
            <a:buChar char="v"/>
          </a:pPr>
          <a:r>
            <a:rPr lang="es-DO" sz="3000" kern="1200">
              <a:effectLst>
                <a:outerShdw blurRad="50800" dist="63500" dir="2700000" algn="tl" rotWithShape="0">
                  <a:prstClr val="black">
                    <a:alpha val="20000"/>
                  </a:prstClr>
                </a:outerShdw>
              </a:effectLst>
            </a:rPr>
            <a:t>Intereses de la Deuda Pública</a:t>
          </a:r>
        </a:p>
      </dsp:txBody>
      <dsp:txXfrm rot="-5400000">
        <a:off x="669554" y="2544754"/>
        <a:ext cx="5596121" cy="561028"/>
      </dsp:txXfrm>
    </dsp:sp>
    <dsp:sp modelId="{A06670DC-EAB4-4B45-913E-76C1AD8E44B0}">
      <dsp:nvSpPr>
        <dsp:cNvPr id="0" name=""/>
        <dsp:cNvSpPr/>
      </dsp:nvSpPr>
      <dsp:spPr>
        <a:xfrm rot="5400000">
          <a:off x="-143475" y="3495505"/>
          <a:ext cx="956505" cy="669553"/>
        </a:xfrm>
        <a:prstGeom prst="chevron">
          <a:avLst/>
        </a:prstGeom>
        <a:solidFill>
          <a:schemeClr val="accent5">
            <a:shade val="80000"/>
            <a:hueOff val="349283"/>
            <a:satOff val="-6256"/>
            <a:lumOff val="26585"/>
            <a:alphaOff val="0"/>
          </a:schemeClr>
        </a:solidFill>
        <a:ln w="12700" cap="flat" cmpd="sng" algn="ctr">
          <a:solidFill>
            <a:schemeClr val="accent5">
              <a:shade val="80000"/>
              <a:hueOff val="349283"/>
              <a:satOff val="-6256"/>
              <a:lumOff val="26585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11430" tIns="11430" rIns="11430" bIns="11430" numCol="1" spcCol="1270" anchor="ctr" anchorCtr="0">
          <a:noAutofit/>
        </a:bodyPr>
        <a:lstStyle/>
        <a:p>
          <a:pPr marL="0" lvl="0" indent="0" algn="ctr" defTabSz="8001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s-DO" sz="1800" b="1" kern="1200"/>
            <a:t>0.7%</a:t>
          </a:r>
        </a:p>
      </dsp:txBody>
      <dsp:txXfrm rot="-5400000">
        <a:off x="2" y="3686806"/>
        <a:ext cx="669553" cy="286952"/>
      </dsp:txXfrm>
    </dsp:sp>
    <dsp:sp modelId="{43A7D3FA-7205-4F59-9F28-7B82C6192139}">
      <dsp:nvSpPr>
        <dsp:cNvPr id="0" name=""/>
        <dsp:cNvSpPr/>
      </dsp:nvSpPr>
      <dsp:spPr>
        <a:xfrm rot="5400000">
          <a:off x="3171925" y="849658"/>
          <a:ext cx="621728" cy="5626471"/>
        </a:xfrm>
        <a:prstGeom prst="round2SameRect">
          <a:avLst/>
        </a:prstGeom>
        <a:solidFill>
          <a:schemeClr val="lt1">
            <a:alpha val="90000"/>
            <a:hueOff val="0"/>
            <a:satOff val="0"/>
            <a:lumOff val="0"/>
            <a:alphaOff val="0"/>
          </a:schemeClr>
        </a:solidFill>
        <a:ln w="12700" cap="flat" cmpd="sng" algn="ctr">
          <a:solidFill>
            <a:schemeClr val="accent5">
              <a:shade val="80000"/>
              <a:hueOff val="349283"/>
              <a:satOff val="-6256"/>
              <a:lumOff val="26585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213360" tIns="19050" rIns="19050" bIns="19050" numCol="1" spcCol="1270" anchor="ctr" anchorCtr="0">
          <a:noAutofit/>
        </a:bodyPr>
        <a:lstStyle/>
        <a:p>
          <a:pPr marL="285750" lvl="1" indent="-285750" algn="l" defTabSz="1333500">
            <a:lnSpc>
              <a:spcPct val="90000"/>
            </a:lnSpc>
            <a:spcBef>
              <a:spcPct val="0"/>
            </a:spcBef>
            <a:spcAft>
              <a:spcPct val="15000"/>
            </a:spcAft>
            <a:buFont typeface="Wingdings" panose="05000000000000000000" pitchFamily="2" charset="2"/>
            <a:buChar char="v"/>
          </a:pPr>
          <a:r>
            <a:rPr lang="es-DO" sz="3000" kern="1200"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Protección del Medio </a:t>
          </a:r>
          <a:r>
            <a:rPr lang="es-DO" sz="3000" kern="1200">
              <a:effectLst>
                <a:outerShdw blurRad="50800" dist="63500" dir="2700000" algn="tl" rotWithShape="0">
                  <a:prstClr val="black">
                    <a:alpha val="20000"/>
                  </a:prstClr>
                </a:outerShdw>
              </a:effectLst>
            </a:rPr>
            <a:t>Ambiente</a:t>
          </a:r>
        </a:p>
      </dsp:txBody>
      <dsp:txXfrm rot="-5400000">
        <a:off x="669554" y="3382379"/>
        <a:ext cx="5596121" cy="561028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List7">
  <dgm:title val=""/>
  <dgm:desc val=""/>
  <dgm:catLst>
    <dgm:cat type="list" pri="12000"/>
    <dgm:cat type="process" pri="20000"/>
    <dgm:cat type="relationship" pri="14000"/>
    <dgm:cat type="convert" pri="8000"/>
    <dgm:cat type="picture" pri="25000"/>
    <dgm:cat type="pictureconvert" pri="2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fgShape" refType="w" fact="0.92"/>
      <dgm:constr type="h" for="ch" forName="fgShape" refType="h" fact="0.15"/>
      <dgm:constr type="b" for="ch" forName="fgShape" refType="h" fact="0.95"/>
      <dgm:constr type="ctrX" for="ch" forName="fgShape" refType="w" fact="0.5"/>
      <dgm:constr type="w" for="ch" forName="linComp" refType="w"/>
      <dgm:constr type="h" for="ch" forName="linComp" refType="h"/>
      <dgm:constr type="ctrX" for="ch" forName="linComp" refType="w" fact="0.5"/>
    </dgm:constrLst>
    <dgm:ruleLst/>
    <dgm:layoutNode name="fgShape" styleLbl="fgShp">
      <dgm:alg type="sp"/>
      <dgm:shape xmlns:r="http://schemas.openxmlformats.org/officeDocument/2006/relationships" type="leftRightArrow" r:blip="" zOrderOff="99999">
        <dgm:adjLst/>
      </dgm:shape>
      <dgm:presOf/>
      <dgm:constrLst/>
      <dgm:ruleLst/>
    </dgm:layoutNode>
    <dgm:layoutNode name="linComp">
      <dgm:choose name="Name1">
        <dgm:if name="Name2" func="var" arg="dir" op="equ" val="norm">
          <dgm:alg type="lin"/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Node" refType="w"/>
        <dgm:constr type="h" for="ch" forName="compNode" refType="h"/>
        <dgm:constr type="w" for="ch" ptType="sibTrans" refType="w" refFor="ch" refForName="compNode" fact="0.03"/>
        <dgm:constr type="primFontSz" for="des" ptType="node" op="equ" val="65"/>
      </dgm:constrLst>
      <dgm:ruleLst/>
      <dgm:forEach name="nodesForEach" axis="ch" ptType="node">
        <dgm:layoutNode name="comp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bkgdShape" refType="w"/>
            <dgm:constr type="h" for="ch" forName="bkgdShape" refType="h"/>
            <dgm:constr type="w" for="ch" forName="nodeTx" refType="w"/>
            <dgm:constr type="h" for="ch" forName="nodeTx" refType="h" fact="0.4"/>
            <dgm:constr type="b" for="ch" forName="nodeTx" refType="h" fact="0.8"/>
            <dgm:constr type="w" for="ch" forName="invisiNode" refType="w" fact="0.01"/>
            <dgm:constr type="h" for="ch" forName="invisiNode" refType="h" fact="0.06"/>
            <dgm:constr type="t" for="ch" forName="invisiNode"/>
            <dgm:constr type="ctrX" for="ch" forName="invisiNode" refType="w" fact="0.5"/>
            <dgm:constr type="h" for="ch" forName="imagNode" refType="h" fact="0.333"/>
            <dgm:constr type="w" for="ch" forName="imagNode" refType="h" refFor="ch" refForName="imagNode"/>
            <dgm:constr type="ctrX" for="ch" forName="imagNode" refType="w" fact="0.5"/>
            <dgm:constr type="t" for="ch" forName="imagNode" refType="h" fact="0.06"/>
            <dgm:constr type="w" for="ch" forName="imagNode" refType="w" op="lte" fact="0.94"/>
          </dgm:constrLst>
          <dgm:ruleLst/>
          <dgm:layoutNode name="bkgdShape"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nodeTx">
            <dgm:varLst>
              <dgm:bulletEnabled val="1"/>
            </dgm:varLst>
            <dgm:alg type="tx">
              <dgm:param type="txAnchorVert" val="mid"/>
              <dgm:param type="txAnchorHorzCh" val="ctr"/>
              <dgm:param type="stBulletLvl" val="2"/>
            </dgm:alg>
            <dgm:shape xmlns:r="http://schemas.openxmlformats.org/officeDocument/2006/relationships" type="rect" r:blip="" hideGeom="1">
              <dgm:adjLst/>
            </dgm:shape>
            <dgm:presOf axis="desOrSelf" ptType="node"/>
            <dgm:constrLst/>
            <dgm:ruleLst>
              <dgm:rule type="primFontSz" val="5" fact="NaN" max="NaN"/>
            </dgm:ruleLst>
          </dgm:layoutNode>
          <dgm:layoutNode name="invisiNode">
            <dgm:alg type="sp"/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/>
            <dgm:constrLst/>
            <dgm:ruleLst/>
          </dgm:layoutNode>
          <dgm:layoutNode name="imag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/>
            <dgm:constrLst/>
            <dgm:ruleLst/>
          </dgm:layoutNode>
        </dgm:layoutNode>
        <dgm:forEach name="sibTransForEach" axis="followSib" ptType="sibTrans" cnt="1">
          <dgm:layoutNode name="sibTrans">
            <dgm:alg type="sp"/>
            <dgm:shape xmlns:r="http://schemas.openxmlformats.org/officeDocument/2006/relationships" type="rect" r:blip="" hideGeom="1">
              <dgm:adjLst/>
            </dgm:shape>
            <dgm:presOf axis="self"/>
            <dgm:constrLst/>
            <dgm:ruleLst/>
          </dgm:layoutNode>
        </dgm:forEach>
      </dgm:forEach>
    </dgm:layoutNod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hList7">
  <dgm:title val=""/>
  <dgm:desc val=""/>
  <dgm:catLst>
    <dgm:cat type="list" pri="12000"/>
    <dgm:cat type="process" pri="20000"/>
    <dgm:cat type="relationship" pri="14000"/>
    <dgm:cat type="convert" pri="8000"/>
    <dgm:cat type="picture" pri="25000"/>
    <dgm:cat type="pictureconvert" pri="25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alg type="composite"/>
    <dgm:shape xmlns:r="http://schemas.openxmlformats.org/officeDocument/2006/relationships" r:blip="">
      <dgm:adjLst/>
    </dgm:shape>
    <dgm:presOf/>
    <dgm:constrLst>
      <dgm:constr type="w" for="ch" forName="fgShape" refType="w" fact="0.92"/>
      <dgm:constr type="h" for="ch" forName="fgShape" refType="h" fact="0.15"/>
      <dgm:constr type="b" for="ch" forName="fgShape" refType="h" fact="0.95"/>
      <dgm:constr type="ctrX" for="ch" forName="fgShape" refType="w" fact="0.5"/>
      <dgm:constr type="w" for="ch" forName="linComp" refType="w"/>
      <dgm:constr type="h" for="ch" forName="linComp" refType="h"/>
      <dgm:constr type="ctrX" for="ch" forName="linComp" refType="w" fact="0.5"/>
    </dgm:constrLst>
    <dgm:ruleLst/>
    <dgm:layoutNode name="fgShape" styleLbl="fgShp">
      <dgm:alg type="sp"/>
      <dgm:shape xmlns:r="http://schemas.openxmlformats.org/officeDocument/2006/relationships" type="leftRightArrow" r:blip="" zOrderOff="99999">
        <dgm:adjLst/>
      </dgm:shape>
      <dgm:presOf/>
      <dgm:constrLst/>
      <dgm:ruleLst/>
    </dgm:layoutNode>
    <dgm:layoutNode name="linComp">
      <dgm:choose name="Name1">
        <dgm:if name="Name2" func="var" arg="dir" op="equ" val="norm">
          <dgm:alg type="lin"/>
        </dgm:if>
        <dgm:else name="Name3">
          <dgm:alg type="lin">
            <dgm:param type="linDir" val="fromR"/>
          </dgm:alg>
        </dgm:else>
      </dgm:choose>
      <dgm:shape xmlns:r="http://schemas.openxmlformats.org/officeDocument/2006/relationships" r:blip="">
        <dgm:adjLst/>
      </dgm:shape>
      <dgm:presOf/>
      <dgm:constrLst>
        <dgm:constr type="w" for="ch" forName="compNode" refType="w"/>
        <dgm:constr type="h" for="ch" forName="compNode" refType="h"/>
        <dgm:constr type="w" for="ch" ptType="sibTrans" refType="w" refFor="ch" refForName="compNode" fact="0.03"/>
        <dgm:constr type="primFontSz" for="des" ptType="node" op="equ" val="65"/>
      </dgm:constrLst>
      <dgm:ruleLst/>
      <dgm:forEach name="nodesForEach" axis="ch" ptType="node">
        <dgm:layoutNode name="compNode">
          <dgm:alg type="composite"/>
          <dgm:shape xmlns:r="http://schemas.openxmlformats.org/officeDocument/2006/relationships" r:blip="">
            <dgm:adjLst/>
          </dgm:shape>
          <dgm:presOf/>
          <dgm:constrLst>
            <dgm:constr type="w" for="ch" forName="bkgdShape" refType="w"/>
            <dgm:constr type="h" for="ch" forName="bkgdShape" refType="h"/>
            <dgm:constr type="w" for="ch" forName="nodeTx" refType="w"/>
            <dgm:constr type="h" for="ch" forName="nodeTx" refType="h" fact="0.4"/>
            <dgm:constr type="b" for="ch" forName="nodeTx" refType="h" fact="0.8"/>
            <dgm:constr type="w" for="ch" forName="invisiNode" refType="w" fact="0.01"/>
            <dgm:constr type="h" for="ch" forName="invisiNode" refType="h" fact="0.06"/>
            <dgm:constr type="t" for="ch" forName="invisiNode"/>
            <dgm:constr type="ctrX" for="ch" forName="invisiNode" refType="w" fact="0.5"/>
            <dgm:constr type="h" for="ch" forName="imagNode" refType="h" fact="0.333"/>
            <dgm:constr type="w" for="ch" forName="imagNode" refType="h" refFor="ch" refForName="imagNode"/>
            <dgm:constr type="ctrX" for="ch" forName="imagNode" refType="w" fact="0.5"/>
            <dgm:constr type="t" for="ch" forName="imagNode" refType="h" fact="0.06"/>
            <dgm:constr type="w" for="ch" forName="imagNode" refType="w" op="lte" fact="0.94"/>
          </dgm:constrLst>
          <dgm:ruleLst/>
          <dgm:layoutNode name="bkgdShape">
            <dgm:alg type="sp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desOrSelf" ptType="node"/>
            <dgm:constrLst/>
            <dgm:ruleLst/>
          </dgm:layoutNode>
          <dgm:layoutNode name="nodeTx">
            <dgm:varLst>
              <dgm:bulletEnabled val="1"/>
            </dgm:varLst>
            <dgm:alg type="tx">
              <dgm:param type="txAnchorVert" val="mid"/>
              <dgm:param type="txAnchorHorzCh" val="ctr"/>
              <dgm:param type="stBulletLvl" val="2"/>
            </dgm:alg>
            <dgm:shape xmlns:r="http://schemas.openxmlformats.org/officeDocument/2006/relationships" type="rect" r:blip="" hideGeom="1">
              <dgm:adjLst/>
            </dgm:shape>
            <dgm:presOf axis="desOrSelf" ptType="node"/>
            <dgm:constrLst/>
            <dgm:ruleLst>
              <dgm:rule type="primFontSz" val="5" fact="NaN" max="NaN"/>
            </dgm:ruleLst>
          </dgm:layoutNode>
          <dgm:layoutNode name="invisiNode">
            <dgm:alg type="sp"/>
            <dgm:shape xmlns:r="http://schemas.openxmlformats.org/officeDocument/2006/relationships" type="roundRect" r:blip="" hideGeom="1">
              <dgm:adjLst>
                <dgm:adj idx="1" val="0.1"/>
              </dgm:adjLst>
            </dgm:shape>
            <dgm:presOf/>
            <dgm:constrLst/>
            <dgm:ruleLst/>
          </dgm:layoutNode>
          <dgm:layoutNode name="imagNode" styleLbl="fgImgPlace1">
            <dgm:alg type="sp"/>
            <dgm:shape xmlns:r="http://schemas.openxmlformats.org/officeDocument/2006/relationships" type="ellipse" r:blip="" blipPhldr="1">
              <dgm:adjLst/>
            </dgm:shape>
            <dgm:presOf/>
            <dgm:constrLst/>
            <dgm:ruleLst/>
          </dgm:layoutNode>
        </dgm:layoutNode>
        <dgm:forEach name="sibTransForEach" axis="followSib" ptType="sibTrans" cnt="1">
          <dgm:layoutNode name="sibTrans">
            <dgm:alg type="sp"/>
            <dgm:shape xmlns:r="http://schemas.openxmlformats.org/officeDocument/2006/relationships" type="rect" r:blip="" hideGeom="1">
              <dgm:adjLst/>
            </dgm:shape>
            <dgm:presOf axis="self"/>
            <dgm:constrLst/>
            <dgm:ruleLst/>
          </dgm:layoutNode>
        </dgm:forEach>
      </dgm:forEach>
    </dgm:layoutNod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chevron2">
  <dgm:title val=""/>
  <dgm:desc val=""/>
  <dgm:catLst>
    <dgm:cat type="process" pri="12000"/>
    <dgm:cat type="list" pri="16000"/>
    <dgm:cat type="convert" pri="11000"/>
  </dgm:catLst>
  <dgm:samp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  <dgm:pt modelId="32">
          <dgm:prSet phldr="1"/>
        </dgm:pt>
      </dgm:ptLst>
      <dgm:cxnLst>
        <dgm:cxn modelId="4" srcId="0" destId="1" srcOrd="0" destOrd="0"/>
        <dgm:cxn modelId="5" srcId="0" destId="2" srcOrd="1" destOrd="0"/>
        <dgm:cxn modelId="6" srcId="0" destId="3" srcOrd="2" destOrd="0"/>
        <dgm:cxn modelId="13" srcId="1" destId="11" srcOrd="0" destOrd="0"/>
        <dgm:cxn modelId="14" srcId="1" destId="12" srcOrd="1" destOrd="0"/>
        <dgm:cxn modelId="23" srcId="2" destId="21" srcOrd="0" destOrd="0"/>
        <dgm:cxn modelId="24" srcId="2" destId="22" srcOrd="1" destOrd="0"/>
        <dgm:cxn modelId="33" srcId="3" destId="31" srcOrd="0" destOrd="0"/>
        <dgm:cxn modelId="34" srcId="3" destId="32" srcOrd="1" destOrd="0"/>
      </dgm:cxnLst>
      <dgm:bg/>
      <dgm:whole/>
    </dgm:dataModel>
  </dgm:sampData>
  <dgm:styleData>
    <dgm:dataModel>
      <dgm:ptLst>
        <dgm:pt modelId="0" type="doc"/>
        <dgm:pt modelId="1"/>
      </dgm:ptLst>
      <dgm:cxnLst>
        <dgm:cxn modelId="4" srcId="0" destId="1" srcOrd="0" destOrd="0"/>
      </dgm:cxnLst>
      <dgm:bg/>
      <dgm:whole/>
    </dgm:dataModel>
  </dgm:styleData>
  <dgm:clrData>
    <dgm:dataModel>
      <dgm:ptLst>
        <dgm:pt modelId="0" type="doc"/>
        <dgm:pt modelId="1"/>
        <dgm:pt modelId="11"/>
        <dgm:pt modelId="2"/>
        <dgm:pt modelId="21"/>
        <dgm:pt modelId="3"/>
        <dgm:pt modelId="31"/>
        <dgm:pt modelId="4"/>
        <dgm:pt modelId="41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  <dgm:cxn modelId="13" srcId="1" destId="11" srcOrd="0" destOrd="0"/>
        <dgm:cxn modelId="23" srcId="2" destId="21" srcOrd="0" destOrd="0"/>
        <dgm:cxn modelId="33" srcId="3" destId="31" srcOrd="0" destOrd="0"/>
        <dgm:cxn modelId="43" srcId="4" destId="41" srcOrd="0" destOrd="0"/>
      </dgm:cxnLst>
      <dgm:bg/>
      <dgm:whole/>
    </dgm:dataModel>
  </dgm:clrData>
  <dgm:layoutNode name="linearFlow">
    <dgm:varLst>
      <dgm:dir/>
      <dgm:animLvl val="lvl"/>
      <dgm:resizeHandles val="exact"/>
    </dgm:varLst>
    <dgm:alg type="lin">
      <dgm:param type="linDir" val="fromT"/>
      <dgm:param type="nodeHorzAlign" val="l"/>
    </dgm:alg>
    <dgm:shape xmlns:r="http://schemas.openxmlformats.org/officeDocument/2006/relationships" r:blip="">
      <dgm:adjLst/>
    </dgm:shape>
    <dgm:presOf/>
    <dgm:constrLst>
      <dgm:constr type="h" for="ch" forName="composite" refType="h"/>
      <dgm:constr type="w" for="ch" forName="composite" refType="w"/>
      <dgm:constr type="h" for="des" forName="parentText" op="equ"/>
      <dgm:constr type="h" for="ch" forName="sp" val="-14.88"/>
      <dgm:constr type="h" for="ch" forName="sp" refType="w" refFor="des" refForName="parentText" op="gte" fact="-0.3"/>
      <dgm:constr type="primFontSz" for="des" forName="parentText" op="equ" val="65"/>
      <dgm:constr type="primFontSz" for="des" forName="descendantText" op="equ" val="65"/>
    </dgm:constrLst>
    <dgm:ruleLst/>
    <dgm:forEach name="Name0" axis="ch" ptType="node">
      <dgm:layoutNode name="composite">
        <dgm:alg type="composite"/>
        <dgm:shape xmlns:r="http://schemas.openxmlformats.org/officeDocument/2006/relationships" r:blip="">
          <dgm:adjLst/>
        </dgm:shape>
        <dgm:presOf/>
        <dgm:choose name="Name1">
          <dgm:if name="Name2" func="var" arg="dir" op="equ" val="norm">
            <dgm:constrLst>
              <dgm:constr type="t" for="ch" forName="parentText"/>
              <dgm:constr type="l" for="ch" forName="parentText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 refType="w" refFor="ch" refForName="pare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if>
          <dgm:else name="Name3">
            <dgm:constrLst>
              <dgm:constr type="t" for="ch" forName="parentText"/>
              <dgm:constr type="r" for="ch" forName="parentText" refType="w"/>
              <dgm:constr type="w" for="ch" forName="parentText" refType="w" fact="0.4"/>
              <dgm:constr type="h" for="ch" forName="parentText" refType="h"/>
              <dgm:constr type="w" for="ch" forName="parentText" refType="w" op="lte" fact="0.5"/>
              <dgm:constr type="w" for="ch" forName="parentText" refType="h" refFor="ch" refForName="parentText" op="lte" fact="0.7"/>
              <dgm:constr type="h" for="ch" forName="parentText" refType="w" refFor="ch" refForName="parentText" op="lte" fact="3"/>
              <dgm:constr type="l" for="ch" forName="descendantText"/>
              <dgm:constr type="w" for="ch" forName="descendantText" refType="w"/>
              <dgm:constr type="wOff" for="ch" forName="descendantText" refType="w" refFor="ch" refForName="parentText" fact="-1"/>
              <dgm:constr type="t" for="ch" forName="descendantText"/>
              <dgm:constr type="b" for="ch" forName="descendantText" refType="h" refFor="ch" refForName="parentText"/>
              <dgm:constr type="bOff" for="ch" forName="descendantText" refType="w" refFor="ch" refForName="parentText" fact="-0.5"/>
            </dgm:constrLst>
          </dgm:else>
        </dgm:choose>
        <dgm:ruleLst/>
        <dgm:layoutNode name="parentText" styleLbl="alignNode1">
          <dgm:varLst>
            <dgm:chMax val="1"/>
            <dgm:bulletEnabled val="1"/>
          </dgm:varLst>
          <dgm:alg type="tx"/>
          <dgm:shape xmlns:r="http://schemas.openxmlformats.org/officeDocument/2006/relationships" rot="90" type="chevron" r:blip="">
            <dgm:adjLst/>
          </dgm:shape>
          <dgm:presOf axis="self" ptType="node"/>
          <dgm:constrLst>
            <dgm:constr type="lMarg" refType="primFontSz" fact="0.05"/>
            <dgm:constr type="rMarg" refType="primFontSz" fact="0.05"/>
            <dgm:constr type="tMarg" refType="primFontSz" fact="0.05"/>
            <dgm:constr type="bMarg" refType="primFontSz" fact="0.05"/>
          </dgm:constrLst>
          <dgm:ruleLst>
            <dgm:rule type="h" val="100" fact="NaN" max="NaN"/>
            <dgm:rule type="primFontSz" val="24" fact="NaN" max="NaN"/>
            <dgm:rule type="h" val="110" fact="NaN" max="NaN"/>
            <dgm:rule type="primFontSz" val="18" fact="NaN" max="NaN"/>
            <dgm:rule type="h" val="INF" fact="NaN" max="NaN"/>
            <dgm:rule type="primFontSz" val="5" fact="NaN" max="NaN"/>
          </dgm:ruleLst>
        </dgm:layoutNode>
        <dgm:layoutNode name="descendantText" styleLbl="alignAcc1">
          <dgm:varLst>
            <dgm:bulletEnabled val="1"/>
          </dgm:varLst>
          <dgm:choose name="Name4">
            <dgm:if name="Name5" func="var" arg="dir" op="equ" val="norm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90" type="round2SameRect" r:blip="">
                <dgm:adjLst/>
              </dgm:shape>
            </dgm:if>
            <dgm:else name="Name6">
              <dgm:alg type="tx">
                <dgm:param type="stBulletLvl" val="1"/>
                <dgm:param type="txAnchorVertCh" val="mid"/>
              </dgm:alg>
              <dgm:shape xmlns:r="http://schemas.openxmlformats.org/officeDocument/2006/relationships" rot="-90" type="round2SameRect" r:blip="">
                <dgm:adjLst/>
              </dgm:shape>
            </dgm:else>
          </dgm:choose>
          <dgm:presOf axis="des" ptType="node"/>
          <dgm:choose name="Name7">
            <dgm:if name="Name8" func="var" arg="dir" op="equ" val="norm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rMarg" refType="primFontSz" fact="0.05"/>
              </dgm:constrLst>
            </dgm:if>
            <dgm:else name="Name9">
              <dgm:constrLst>
                <dgm:constr type="secFontSz" refType="primFontSz"/>
                <dgm:constr type="tMarg" refType="primFontSz" fact="0.05"/>
                <dgm:constr type="bMarg" refType="primFontSz" fact="0.05"/>
                <dgm:constr type="lMarg" refType="primFontSz" fact="0.05"/>
              </dgm:constrLst>
            </dgm:else>
          </dgm:choose>
          <dgm:ruleLst>
            <dgm:rule type="primFontSz" val="5" fact="NaN" max="NaN"/>
          </dgm:ruleLst>
        </dgm:layoutNode>
      </dgm:layoutNode>
      <dgm:forEach name="Name10" axis="followSib" ptType="sibTrans" cnt="1">
        <dgm:layoutNode name="sp">
          <dgm:alg type="sp"/>
          <dgm:shape xmlns:r="http://schemas.openxmlformats.org/officeDocument/2006/relationships" r:blip="">
            <dgm:adjLst/>
          </dgm:shape>
          <dgm:presOf axis="self"/>
          <dgm:constrLst>
            <dgm:constr type="w" val="1"/>
            <dgm:constr type="h" val="37.5"/>
          </dgm:constrLst>
          <dgm:ruleLst/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3.png"/><Relationship Id="rId1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8" Type="http://schemas.microsoft.com/office/2007/relationships/diagramDrawing" Target="../diagrams/drawing1.xml"/><Relationship Id="rId3" Type="http://schemas.openxmlformats.org/officeDocument/2006/relationships/image" Target="../media/image1.png"/><Relationship Id="rId7" Type="http://schemas.openxmlformats.org/officeDocument/2006/relationships/diagramColors" Target="../diagrams/colors1.xml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diagramQuickStyle" Target="../diagrams/quickStyle1.xml"/><Relationship Id="rId5" Type="http://schemas.openxmlformats.org/officeDocument/2006/relationships/diagramLayout" Target="../diagrams/layout1.xml"/><Relationship Id="rId4" Type="http://schemas.openxmlformats.org/officeDocument/2006/relationships/diagramData" Target="../diagrams/data1.xml"/></Relationships>
</file>

<file path=xl/drawings/_rels/drawing6.xml.rels><?xml version="1.0" encoding="UTF-8" standalone="yes"?>
<Relationships xmlns="http://schemas.openxmlformats.org/package/2006/relationships"><Relationship Id="rId8" Type="http://schemas.microsoft.com/office/2007/relationships/diagramDrawing" Target="../diagrams/drawing2.xml"/><Relationship Id="rId3" Type="http://schemas.openxmlformats.org/officeDocument/2006/relationships/image" Target="../media/image1.png"/><Relationship Id="rId7" Type="http://schemas.openxmlformats.org/officeDocument/2006/relationships/diagramColors" Target="../diagrams/colors2.xml"/><Relationship Id="rId2" Type="http://schemas.openxmlformats.org/officeDocument/2006/relationships/image" Target="../media/image2.png"/><Relationship Id="rId1" Type="http://schemas.openxmlformats.org/officeDocument/2006/relationships/image" Target="../media/image3.png"/><Relationship Id="rId6" Type="http://schemas.openxmlformats.org/officeDocument/2006/relationships/diagramQuickStyle" Target="../diagrams/quickStyle2.xml"/><Relationship Id="rId5" Type="http://schemas.openxmlformats.org/officeDocument/2006/relationships/diagramLayout" Target="../diagrams/layout2.xml"/><Relationship Id="rId4" Type="http://schemas.openxmlformats.org/officeDocument/2006/relationships/diagramData" Target="../diagrams/data2.xml"/></Relationships>
</file>

<file path=xl/drawings/_rels/drawing7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B99CD441-8CA8-4416-B370-73667EE99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996108</xdr:colOff>
      <xdr:row>1</xdr:row>
      <xdr:rowOff>206373</xdr:rowOff>
    </xdr:from>
    <xdr:ext cx="2280174" cy="968375"/>
    <xdr:pic>
      <xdr:nvPicPr>
        <xdr:cNvPr id="3" name="Imagen 3">
          <a:extLst>
            <a:ext uri="{FF2B5EF4-FFF2-40B4-BE49-F238E27FC236}">
              <a16:creationId xmlns:a16="http://schemas.microsoft.com/office/drawing/2014/main" id="{E7BC6D38-5CB9-4C54-8000-91D90EB39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6508" y="396873"/>
          <a:ext cx="2280174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1036121</xdr:colOff>
      <xdr:row>1</xdr:row>
      <xdr:rowOff>183643</xdr:rowOff>
    </xdr:from>
    <xdr:ext cx="2511941" cy="1062385"/>
    <xdr:pic>
      <xdr:nvPicPr>
        <xdr:cNvPr id="4" name="Imagen 4">
          <a:extLst>
            <a:ext uri="{FF2B5EF4-FFF2-40B4-BE49-F238E27FC236}">
              <a16:creationId xmlns:a16="http://schemas.microsoft.com/office/drawing/2014/main" id="{AAF7BE98-6BC2-4975-AF8B-F3758BD4F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3921" y="374143"/>
          <a:ext cx="2511941" cy="106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95249</xdr:colOff>
      <xdr:row>1</xdr:row>
      <xdr:rowOff>130810</xdr:rowOff>
    </xdr:from>
    <xdr:to>
      <xdr:col>10</xdr:col>
      <xdr:colOff>1335636</xdr:colOff>
      <xdr:row>5</xdr:row>
      <xdr:rowOff>135255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DC3313-F77A-4F0D-8147-68BA1C1BF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02474" y="321310"/>
          <a:ext cx="2411962" cy="1176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38100</xdr:colOff>
      <xdr:row>0</xdr:row>
      <xdr:rowOff>19050</xdr:rowOff>
    </xdr:from>
    <xdr:to>
      <xdr:col>0</xdr:col>
      <xdr:colOff>682625</xdr:colOff>
      <xdr:row>6</xdr:row>
      <xdr:rowOff>172085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DE82C2-D367-4B08-9CEB-40442FF4D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9050"/>
          <a:ext cx="644525" cy="1819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111125</xdr:colOff>
      <xdr:row>2</xdr:row>
      <xdr:rowOff>130810</xdr:rowOff>
    </xdr:from>
    <xdr:to>
      <xdr:col>2</xdr:col>
      <xdr:colOff>2231485</xdr:colOff>
      <xdr:row>5</xdr:row>
      <xdr:rowOff>111125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2EC082A-434E-4AC2-9B4F-1776665548DC}"/>
            </a:ext>
            <a:ext uri="{147F2762-F138-4A5C-976F-8EAC2B608ADB}">
              <a16:predDERef xmlns:a16="http://schemas.microsoft.com/office/drawing/2014/main" pred="{8714B502-4689-4B0F-82BB-DDFC6525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125" y="511810"/>
          <a:ext cx="2120360" cy="96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123824</xdr:colOff>
      <xdr:row>6</xdr:row>
      <xdr:rowOff>147636</xdr:rowOff>
    </xdr:from>
    <xdr:to>
      <xdr:col>10</xdr:col>
      <xdr:colOff>323849</xdr:colOff>
      <xdr:row>29</xdr:row>
      <xdr:rowOff>76199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76366F56-2181-4289-A9D7-0C8A13F07C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23404</xdr:rowOff>
    </xdr:from>
    <xdr:to>
      <xdr:col>0</xdr:col>
      <xdr:colOff>550273</xdr:colOff>
      <xdr:row>6</xdr:row>
      <xdr:rowOff>207024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024D6A-6692-425F-AAD5-D5EA98BAA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550273" cy="15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228802</xdr:colOff>
      <xdr:row>0</xdr:row>
      <xdr:rowOff>111125</xdr:rowOff>
    </xdr:from>
    <xdr:to>
      <xdr:col>1</xdr:col>
      <xdr:colOff>2476500</xdr:colOff>
      <xdr:row>5</xdr:row>
      <xdr:rowOff>111850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5DA931-3FE4-455D-9A5A-A1C6478E19FE}"/>
            </a:ext>
            <a:ext uri="{147F2762-F138-4A5C-976F-8EAC2B608ADB}">
              <a16:predDERef xmlns:a16="http://schemas.microsoft.com/office/drawing/2014/main" pred="{2A34F8F9-646B-45C9-8CB9-855B23BDD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802" y="111125"/>
          <a:ext cx="2247698" cy="111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314870</xdr:colOff>
      <xdr:row>0</xdr:row>
      <xdr:rowOff>25309</xdr:rowOff>
    </xdr:from>
    <xdr:to>
      <xdr:col>4</xdr:col>
      <xdr:colOff>762000</xdr:colOff>
      <xdr:row>5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8A62810-512F-4A4B-91F1-972D2891299F}"/>
            </a:ext>
            <a:ext uri="{147F2762-F138-4A5C-976F-8EAC2B608ADB}">
              <a16:predDERef xmlns:a16="http://schemas.microsoft.com/office/drawing/2014/main" pred="{A0B89BF3-84CE-4876-BF19-B99932F99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25895" y="25309"/>
          <a:ext cx="2409280" cy="12034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23404</xdr:rowOff>
    </xdr:from>
    <xdr:to>
      <xdr:col>0</xdr:col>
      <xdr:colOff>421821</xdr:colOff>
      <xdr:row>5</xdr:row>
      <xdr:rowOff>244852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12A356-485E-4353-BFAE-8396EAB5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04"/>
          <a:ext cx="421821" cy="1554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209117</xdr:colOff>
      <xdr:row>0</xdr:row>
      <xdr:rowOff>111125</xdr:rowOff>
    </xdr:from>
    <xdr:to>
      <xdr:col>1</xdr:col>
      <xdr:colOff>2498000</xdr:colOff>
      <xdr:row>4</xdr:row>
      <xdr:rowOff>169000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FEB165-0D4A-4257-B15E-0C0859E17DC5}"/>
            </a:ext>
            <a:ext uri="{147F2762-F138-4A5C-976F-8EAC2B608ADB}">
              <a16:predDERef xmlns:a16="http://schemas.microsoft.com/office/drawing/2014/main" pred="{C233855F-49AE-4F8A-93C1-6C6F00D52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642" y="111125"/>
          <a:ext cx="2288883" cy="1124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481965</xdr:colOff>
      <xdr:row>0</xdr:row>
      <xdr:rowOff>108857</xdr:rowOff>
    </xdr:from>
    <xdr:to>
      <xdr:col>9</xdr:col>
      <xdr:colOff>705668</xdr:colOff>
      <xdr:row>4</xdr:row>
      <xdr:rowOff>211183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FD28075-22ED-4683-BBC3-3E194231BC0A}"/>
            </a:ext>
            <a:ext uri="{147F2762-F138-4A5C-976F-8EAC2B608ADB}">
              <a16:predDERef xmlns:a16="http://schemas.microsoft.com/office/drawing/2014/main" pred="{C30CBA88-A264-48FE-91E1-348262E0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2465" y="108857"/>
          <a:ext cx="2433503" cy="11691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517889</xdr:colOff>
      <xdr:row>6</xdr:row>
      <xdr:rowOff>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029A436-08BD-4614-AD62-8C0F628DC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17889" cy="1152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96321</xdr:colOff>
      <xdr:row>1</xdr:row>
      <xdr:rowOff>156275</xdr:rowOff>
    </xdr:from>
    <xdr:to>
      <xdr:col>5</xdr:col>
      <xdr:colOff>553482</xdr:colOff>
      <xdr:row>5</xdr:row>
      <xdr:rowOff>192946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C9C7E4-2C60-449D-910D-990F5A0D8316}"/>
            </a:ext>
            <a:ext uri="{147F2762-F138-4A5C-976F-8EAC2B608ADB}">
              <a16:predDERef xmlns:a16="http://schemas.microsoft.com/office/drawing/2014/main" pred="{12AEEC46-EF8A-49AE-BF33-336259E2A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97446" y="346775"/>
          <a:ext cx="1552536" cy="7986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465402</xdr:colOff>
      <xdr:row>3</xdr:row>
      <xdr:rowOff>4724</xdr:rowOff>
    </xdr:from>
    <xdr:to>
      <xdr:col>2</xdr:col>
      <xdr:colOff>1451900</xdr:colOff>
      <xdr:row>6</xdr:row>
      <xdr:rowOff>130354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C47B5B-C877-485C-B06F-0B4E5FDF52C9}"/>
            </a:ext>
            <a:ext uri="{147F2762-F138-4A5C-976F-8EAC2B608ADB}">
              <a16:predDERef xmlns:a16="http://schemas.microsoft.com/office/drawing/2014/main" pred="{AA05570B-CD98-4CF1-92A7-9F7B52CF8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7402" y="576224"/>
          <a:ext cx="1548473" cy="706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533400</xdr:colOff>
      <xdr:row>5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B25CE8-80D5-41AD-B2C6-93E649280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34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944312</xdr:colOff>
      <xdr:row>1</xdr:row>
      <xdr:rowOff>126682</xdr:rowOff>
    </xdr:from>
    <xdr:to>
      <xdr:col>7</xdr:col>
      <xdr:colOff>520887</xdr:colOff>
      <xdr:row>5</xdr:row>
      <xdr:rowOff>165258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EC436EC-60B8-4846-85D6-1F28B7F1F015}"/>
            </a:ext>
            <a:ext uri="{147F2762-F138-4A5C-976F-8EAC2B608ADB}">
              <a16:predDERef xmlns:a16="http://schemas.microsoft.com/office/drawing/2014/main" pred="{2E763D47-7ABB-4FA6-9FAD-5A55D6260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412" y="317182"/>
          <a:ext cx="1481575" cy="8005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781527</xdr:colOff>
      <xdr:row>2</xdr:row>
      <xdr:rowOff>20953</xdr:rowOff>
    </xdr:from>
    <xdr:to>
      <xdr:col>2</xdr:col>
      <xdr:colOff>1041217</xdr:colOff>
      <xdr:row>5</xdr:row>
      <xdr:rowOff>174644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C42B62-244D-43AF-94F4-347A539C2EED}"/>
            </a:ext>
            <a:ext uri="{147F2762-F138-4A5C-976F-8EAC2B608ADB}">
              <a16:predDERef xmlns:a16="http://schemas.microsoft.com/office/drawing/2014/main" pred="{7E79CCA0-505A-4B4C-9ADA-4FEDF9D85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477" y="401953"/>
          <a:ext cx="1545565" cy="7251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16272</xdr:colOff>
      <xdr:row>0</xdr:row>
      <xdr:rowOff>0</xdr:rowOff>
    </xdr:from>
    <xdr:to>
      <xdr:col>0</xdr:col>
      <xdr:colOff>625982</xdr:colOff>
      <xdr:row>6</xdr:row>
      <xdr:rowOff>160692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891E19-C5EB-47A7-947E-D4B155612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72" y="0"/>
          <a:ext cx="609710" cy="1294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848727</xdr:colOff>
      <xdr:row>2</xdr:row>
      <xdr:rowOff>104546</xdr:rowOff>
    </xdr:from>
    <xdr:to>
      <xdr:col>6</xdr:col>
      <xdr:colOff>249890</xdr:colOff>
      <xdr:row>7</xdr:row>
      <xdr:rowOff>1737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2BC0E7E-4577-4A4D-BF3B-7D8844E326F1}"/>
            </a:ext>
            <a:ext uri="{147F2762-F138-4A5C-976F-8EAC2B608ADB}">
              <a16:predDERef xmlns:a16="http://schemas.microsoft.com/office/drawing/2014/main" pred="{E22A6CA2-A985-4F63-A4D4-FB28F00F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69027" y="485546"/>
          <a:ext cx="1620488" cy="849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429633</xdr:colOff>
      <xdr:row>2</xdr:row>
      <xdr:rowOff>70424</xdr:rowOff>
    </xdr:from>
    <xdr:to>
      <xdr:col>2</xdr:col>
      <xdr:colOff>2381331</xdr:colOff>
      <xdr:row>7</xdr:row>
      <xdr:rowOff>35281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B5AC787-42AE-450D-B8EF-BEB6EA67DD96}"/>
            </a:ext>
            <a:ext uri="{147F2762-F138-4A5C-976F-8EAC2B608ADB}">
              <a16:predDERef xmlns:a16="http://schemas.microsoft.com/office/drawing/2014/main" pred="{5C3871BA-6AEF-4427-A9D9-76352D9A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0758" y="451424"/>
          <a:ext cx="1951698" cy="9173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539</xdr:colOff>
      <xdr:row>0</xdr:row>
      <xdr:rowOff>963</xdr:rowOff>
    </xdr:from>
    <xdr:to>
      <xdr:col>0</xdr:col>
      <xdr:colOff>518159</xdr:colOff>
      <xdr:row>5</xdr:row>
      <xdr:rowOff>98118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576241-DB32-4F5A-88D1-9B2EF6E33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9" y="963"/>
          <a:ext cx="517620" cy="10496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834496</xdr:colOff>
      <xdr:row>1</xdr:row>
      <xdr:rowOff>3021</xdr:rowOff>
    </xdr:from>
    <xdr:to>
      <xdr:col>5</xdr:col>
      <xdr:colOff>1202277</xdr:colOff>
      <xdr:row>5</xdr:row>
      <xdr:rowOff>136208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0028B6C-7E79-4023-9E40-924E4440A51B}"/>
            </a:ext>
            <a:ext uri="{147F2762-F138-4A5C-976F-8EAC2B608ADB}">
              <a16:predDERef xmlns:a16="http://schemas.microsoft.com/office/drawing/2014/main" pred="{E22A6CA2-A985-4F63-A4D4-FB28F00FF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6696" y="193521"/>
          <a:ext cx="1653656" cy="8951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520066</xdr:colOff>
      <xdr:row>1</xdr:row>
      <xdr:rowOff>120962</xdr:rowOff>
    </xdr:from>
    <xdr:to>
      <xdr:col>2</xdr:col>
      <xdr:colOff>2116455</xdr:colOff>
      <xdr:row>5</xdr:row>
      <xdr:rowOff>152831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23558A-D103-4EDC-A156-6794BEB56D96}"/>
            </a:ext>
            <a:ext uri="{147F2762-F138-4A5C-976F-8EAC2B608ADB}">
              <a16:predDERef xmlns:a16="http://schemas.microsoft.com/office/drawing/2014/main" pred="{5C3871BA-6AEF-4427-A9D9-76352D9A2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0716" y="311462"/>
          <a:ext cx="1596389" cy="793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60374" cy="1000124"/>
    <xdr:pic>
      <xdr:nvPicPr>
        <xdr:cNvPr id="2" name="Imagen 2">
          <a:extLst>
            <a:ext uri="{FF2B5EF4-FFF2-40B4-BE49-F238E27FC236}">
              <a16:creationId xmlns:a16="http://schemas.microsoft.com/office/drawing/2014/main" id="{8CB272D5-8346-4221-939B-24C897257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603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829421</xdr:colOff>
      <xdr:row>1</xdr:row>
      <xdr:rowOff>111124</xdr:rowOff>
    </xdr:from>
    <xdr:ext cx="2280174" cy="968375"/>
    <xdr:pic>
      <xdr:nvPicPr>
        <xdr:cNvPr id="3" name="Imagen 3">
          <a:extLst>
            <a:ext uri="{FF2B5EF4-FFF2-40B4-BE49-F238E27FC236}">
              <a16:creationId xmlns:a16="http://schemas.microsoft.com/office/drawing/2014/main" id="{2FD7F431-4454-453B-A2D9-8943EDFB8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2071" y="301624"/>
          <a:ext cx="2280174" cy="96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821809</xdr:colOff>
      <xdr:row>0</xdr:row>
      <xdr:rowOff>100299</xdr:rowOff>
    </xdr:from>
    <xdr:ext cx="2511941" cy="1062385"/>
    <xdr:pic>
      <xdr:nvPicPr>
        <xdr:cNvPr id="4" name="Imagen 4">
          <a:extLst>
            <a:ext uri="{FF2B5EF4-FFF2-40B4-BE49-F238E27FC236}">
              <a16:creationId xmlns:a16="http://schemas.microsoft.com/office/drawing/2014/main" id="{70E9D8F0-7814-4273-899A-AAFF9002D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1409" y="100299"/>
          <a:ext cx="2511941" cy="106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40642</xdr:colOff>
      <xdr:row>0</xdr:row>
      <xdr:rowOff>173355</xdr:rowOff>
    </xdr:from>
    <xdr:to>
      <xdr:col>13</xdr:col>
      <xdr:colOff>161926</xdr:colOff>
      <xdr:row>5</xdr:row>
      <xdr:rowOff>64769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35D62AC-D187-45ED-B938-6BF2E0969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2642" y="173355"/>
          <a:ext cx="1645284" cy="84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726281</xdr:colOff>
      <xdr:row>2</xdr:row>
      <xdr:rowOff>163830</xdr:rowOff>
    </xdr:from>
    <xdr:to>
      <xdr:col>2</xdr:col>
      <xdr:colOff>558165</xdr:colOff>
      <xdr:row>5</xdr:row>
      <xdr:rowOff>181141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762FE36-7467-401C-95ED-D32E1EE44B7A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" y="544830"/>
          <a:ext cx="1355884" cy="588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219075</xdr:colOff>
      <xdr:row>8</xdr:row>
      <xdr:rowOff>66675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521D0A8-91AF-4D41-BEB5-DA07FD8BF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9075" cy="1590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10</xdr:row>
      <xdr:rowOff>38100</xdr:rowOff>
    </xdr:from>
    <xdr:to>
      <xdr:col>9</xdr:col>
      <xdr:colOff>5319</xdr:colOff>
      <xdr:row>32</xdr:row>
      <xdr:rowOff>169539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2441995-B7C7-FDE2-6A73-DAC193648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38425" y="1943100"/>
          <a:ext cx="4224894" cy="432243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48261</xdr:colOff>
      <xdr:row>0</xdr:row>
      <xdr:rowOff>29845</xdr:rowOff>
    </xdr:from>
    <xdr:to>
      <xdr:col>0</xdr:col>
      <xdr:colOff>664846</xdr:colOff>
      <xdr:row>6</xdr:row>
      <xdr:rowOff>206375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A54CD7-DA9B-4C8E-99C6-7E6AE46CF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61" y="29845"/>
          <a:ext cx="616585" cy="1386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492126</xdr:colOff>
      <xdr:row>2</xdr:row>
      <xdr:rowOff>19684</xdr:rowOff>
    </xdr:from>
    <xdr:to>
      <xdr:col>10</xdr:col>
      <xdr:colOff>662940</xdr:colOff>
      <xdr:row>7</xdr:row>
      <xdr:rowOff>22225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76BA19E-CF44-4E83-B43A-99E2CD94F95E}"/>
            </a:ext>
            <a:ext uri="{147F2762-F138-4A5C-976F-8EAC2B608ADB}">
              <a16:predDERef xmlns:a16="http://schemas.microsoft.com/office/drawing/2014/main" pred="{2B5D7FB3-BCC7-4908-A5DC-B4124D193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60751" y="381634"/>
          <a:ext cx="2371089" cy="11074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173829</xdr:colOff>
      <xdr:row>2</xdr:row>
      <xdr:rowOff>79375</xdr:rowOff>
    </xdr:from>
    <xdr:to>
      <xdr:col>1</xdr:col>
      <xdr:colOff>2423159</xdr:colOff>
      <xdr:row>6</xdr:row>
      <xdr:rowOff>208597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124816-EA17-4203-88E2-A34993C37F4C}"/>
            </a:ext>
            <a:ext uri="{147F2762-F138-4A5C-976F-8EAC2B608ADB}">
              <a16:predDERef xmlns:a16="http://schemas.microsoft.com/office/drawing/2014/main" pred="{BB05AA70-8481-488A-8BAC-B8D84E54C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829" y="441325"/>
          <a:ext cx="2249330" cy="976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40642</xdr:colOff>
      <xdr:row>0</xdr:row>
      <xdr:rowOff>173355</xdr:rowOff>
    </xdr:from>
    <xdr:to>
      <xdr:col>13</xdr:col>
      <xdr:colOff>161926</xdr:colOff>
      <xdr:row>5</xdr:row>
      <xdr:rowOff>93344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2A244E-C172-4F1D-901A-6D9B170D9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2642" y="173355"/>
          <a:ext cx="1645284" cy="8439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726281</xdr:colOff>
      <xdr:row>2</xdr:row>
      <xdr:rowOff>163830</xdr:rowOff>
    </xdr:from>
    <xdr:to>
      <xdr:col>2</xdr:col>
      <xdr:colOff>558165</xdr:colOff>
      <xdr:row>6</xdr:row>
      <xdr:rowOff>19216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80B022-7E97-4E52-B530-C1ECC966B23E}"/>
            </a:ext>
            <a:ext uri="{147F2762-F138-4A5C-976F-8EAC2B608ADB}">
              <a16:predDERef xmlns:a16="http://schemas.microsoft.com/office/drawing/2014/main" pred="{E25C03F9-DD0A-4034-84C7-29D34287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6281" y="544830"/>
          <a:ext cx="1355884" cy="588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457200</xdr:colOff>
      <xdr:row>5</xdr:row>
      <xdr:rowOff>114715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3C4D59-AA7B-4F09-9164-10D1E95A6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57200" cy="103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118109</xdr:colOff>
      <xdr:row>10</xdr:row>
      <xdr:rowOff>21906</xdr:rowOff>
    </xdr:from>
    <xdr:to>
      <xdr:col>12</xdr:col>
      <xdr:colOff>377190</xdr:colOff>
      <xdr:row>29</xdr:row>
      <xdr:rowOff>173355</xdr:rowOff>
    </xdr:to>
    <xdr:grpSp>
      <xdr:nvGrpSpPr>
        <xdr:cNvPr id="5" name="Group 13">
          <a:extLst>
            <a:ext uri="{FF2B5EF4-FFF2-40B4-BE49-F238E27FC236}">
              <a16:creationId xmlns:a16="http://schemas.microsoft.com/office/drawing/2014/main" id="{801507C9-E3F3-4A91-9D3C-38DD0C1A030A}"/>
            </a:ext>
          </a:extLst>
        </xdr:cNvPr>
        <xdr:cNvGrpSpPr/>
      </xdr:nvGrpSpPr>
      <xdr:grpSpPr>
        <a:xfrm>
          <a:off x="118109" y="1898331"/>
          <a:ext cx="9403081" cy="3770949"/>
          <a:chOff x="95249" y="1827846"/>
          <a:chExt cx="9639301" cy="3589974"/>
        </a:xfrm>
      </xdr:grpSpPr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A1CEAF75-F032-9C4F-2059-FCBB9CEA40A2}"/>
              </a:ext>
            </a:extLst>
          </xdr:cNvPr>
          <xdr:cNvGraphicFramePr/>
        </xdr:nvGraphicFramePr>
        <xdr:xfrm>
          <a:off x="118109" y="1827846"/>
          <a:ext cx="9631681" cy="358997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4" r:lo="rId5" r:qs="rId6" r:cs="rId7"/>
          </a:graphicData>
        </a:graphic>
      </xdr:graphicFrame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4CFB9BF5-9FF4-FB3A-E6DB-42391B1F0082}"/>
              </a:ext>
            </a:extLst>
          </xdr:cNvPr>
          <xdr:cNvSpPr txBox="1"/>
        </xdr:nvSpPr>
        <xdr:spPr>
          <a:xfrm>
            <a:off x="362420" y="4579053"/>
            <a:ext cx="133357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RD$6,289.4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A64080C5-0894-C56D-AA75-E0CD954E8B04}"/>
              </a:ext>
            </a:extLst>
          </xdr:cNvPr>
          <xdr:cNvSpPr txBox="1"/>
        </xdr:nvSpPr>
        <xdr:spPr>
          <a:xfrm>
            <a:off x="2303485" y="4582863"/>
            <a:ext cx="133738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RD$2,890.5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170BB126-20FF-7C5F-020D-810DFB6B2B4B}"/>
              </a:ext>
            </a:extLst>
          </xdr:cNvPr>
          <xdr:cNvSpPr txBox="1"/>
        </xdr:nvSpPr>
        <xdr:spPr>
          <a:xfrm>
            <a:off x="4190059" y="4582863"/>
            <a:ext cx="133357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RD$2,436.7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25B99438-A92C-E00A-6560-221E585CDF16}"/>
              </a:ext>
            </a:extLst>
          </xdr:cNvPr>
          <xdr:cNvSpPr txBox="1"/>
        </xdr:nvSpPr>
        <xdr:spPr>
          <a:xfrm>
            <a:off x="6228605" y="4582863"/>
            <a:ext cx="131833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RD$2,244.7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916A2C5F-3F44-700A-CDAA-D98B3FED23BD}"/>
              </a:ext>
            </a:extLst>
          </xdr:cNvPr>
          <xdr:cNvSpPr txBox="1"/>
        </xdr:nvSpPr>
        <xdr:spPr>
          <a:xfrm>
            <a:off x="8137645" y="4582863"/>
            <a:ext cx="1333571" cy="7250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RD$1,643.3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381476</xdr:colOff>
      <xdr:row>2</xdr:row>
      <xdr:rowOff>152400</xdr:rowOff>
    </xdr:from>
    <xdr:to>
      <xdr:col>2</xdr:col>
      <xdr:colOff>125208</xdr:colOff>
      <xdr:row>5</xdr:row>
      <xdr:rowOff>179236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58CE5AB-DDCE-44A6-94E7-842A03A6AC53}"/>
            </a:ext>
            <a:ext uri="{147F2762-F138-4A5C-976F-8EAC2B608ADB}">
              <a16:predDERef xmlns:a16="http://schemas.microsoft.com/office/drawing/2014/main" pred="{A2F387B0-5581-4A79-81C6-00103CBB8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476" y="533400"/>
          <a:ext cx="1267732" cy="598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433298</xdr:colOff>
      <xdr:row>3</xdr:row>
      <xdr:rowOff>9525</xdr:rowOff>
    </xdr:from>
    <xdr:to>
      <xdr:col>12</xdr:col>
      <xdr:colOff>311732</xdr:colOff>
      <xdr:row>6</xdr:row>
      <xdr:rowOff>66529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E2F0FED-D1A5-49DF-80BB-FA184C2FF53B}"/>
            </a:ext>
            <a:ext uri="{147F2762-F138-4A5C-976F-8EAC2B608ADB}">
              <a16:predDERef xmlns:a16="http://schemas.microsoft.com/office/drawing/2014/main" pred="{F5D6656F-D14F-42B9-9F99-5F2668F53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53298" y="581025"/>
          <a:ext cx="1402434" cy="628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0</xdr:row>
      <xdr:rowOff>0</xdr:rowOff>
    </xdr:from>
    <xdr:to>
      <xdr:col>0</xdr:col>
      <xdr:colOff>358140</xdr:colOff>
      <xdr:row>4</xdr:row>
      <xdr:rowOff>169545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D796DA6-A69C-4D02-B325-B325603EE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348615" cy="9315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403860</xdr:colOff>
      <xdr:row>10</xdr:row>
      <xdr:rowOff>163747</xdr:rowOff>
    </xdr:from>
    <xdr:to>
      <xdr:col>12</xdr:col>
      <xdr:colOff>670561</xdr:colOff>
      <xdr:row>30</xdr:row>
      <xdr:rowOff>128506</xdr:rowOff>
    </xdr:to>
    <xdr:grpSp>
      <xdr:nvGrpSpPr>
        <xdr:cNvPr id="5" name="Group 11">
          <a:extLst>
            <a:ext uri="{FF2B5EF4-FFF2-40B4-BE49-F238E27FC236}">
              <a16:creationId xmlns:a16="http://schemas.microsoft.com/office/drawing/2014/main" id="{3AE53936-4808-4E41-A83E-0C76A9B4B5EB}"/>
            </a:ext>
          </a:extLst>
        </xdr:cNvPr>
        <xdr:cNvGrpSpPr/>
      </xdr:nvGrpSpPr>
      <xdr:grpSpPr>
        <a:xfrm>
          <a:off x="403860" y="2068747"/>
          <a:ext cx="9410701" cy="3774759"/>
          <a:chOff x="358140" y="2063115"/>
          <a:chExt cx="9639301" cy="3586164"/>
        </a:xfrm>
      </xdr:grpSpPr>
      <xdr:graphicFrame macro="">
        <xdr:nvGraphicFramePr>
          <xdr:cNvPr id="6" name="Diagrama 5">
            <a:extLst>
              <a:ext uri="{FF2B5EF4-FFF2-40B4-BE49-F238E27FC236}">
                <a16:creationId xmlns:a16="http://schemas.microsoft.com/office/drawing/2014/main" id="{D6FAEF32-E4F2-073E-2830-2A49DBA17065}"/>
              </a:ext>
            </a:extLst>
          </xdr:cNvPr>
          <xdr:cNvGraphicFramePr/>
        </xdr:nvGraphicFramePr>
        <xdr:xfrm>
          <a:off x="358140" y="2063115"/>
          <a:ext cx="9639301" cy="3586164"/>
        </xdr:xfrm>
        <a:graphic>
          <a:graphicData uri="http://schemas.openxmlformats.org/drawingml/2006/diagram">
            <dgm:relIds xmlns:dgm="http://schemas.openxmlformats.org/drawingml/2006/diagram" xmlns:r="http://schemas.openxmlformats.org/officeDocument/2006/relationships" r:dm="rId4" r:lo="rId5" r:qs="rId6" r:cs="rId7"/>
          </a:graphicData>
        </a:graphic>
      </xdr:graphicFrame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99345284-CBD1-BBBC-E998-2ABE31CF18F7}"/>
              </a:ext>
            </a:extLst>
          </xdr:cNvPr>
          <xdr:cNvSpPr txBox="1"/>
        </xdr:nvSpPr>
        <xdr:spPr>
          <a:xfrm>
            <a:off x="672726" y="4774686"/>
            <a:ext cx="1333571" cy="7490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RD$1,500.0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24DC872D-2008-DCAC-0C69-9BFF21CE12A2}"/>
              </a:ext>
            </a:extLst>
          </xdr:cNvPr>
          <xdr:cNvSpPr txBox="1"/>
        </xdr:nvSpPr>
        <xdr:spPr>
          <a:xfrm>
            <a:off x="2535685" y="4772781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RD$504.6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9" name="CuadroTexto 8">
            <a:extLst>
              <a:ext uri="{FF2B5EF4-FFF2-40B4-BE49-F238E27FC236}">
                <a16:creationId xmlns:a16="http://schemas.microsoft.com/office/drawing/2014/main" id="{B8337B86-372E-BC44-2045-B58FEB785039}"/>
              </a:ext>
            </a:extLst>
          </xdr:cNvPr>
          <xdr:cNvSpPr txBox="1"/>
        </xdr:nvSpPr>
        <xdr:spPr>
          <a:xfrm>
            <a:off x="4502269" y="4810902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RD$386.7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0" name="CuadroTexto 9">
            <a:extLst>
              <a:ext uri="{FF2B5EF4-FFF2-40B4-BE49-F238E27FC236}">
                <a16:creationId xmlns:a16="http://schemas.microsoft.com/office/drawing/2014/main" id="{1C10DB69-6E09-C684-BB00-9D0EE959469A}"/>
              </a:ext>
            </a:extLst>
          </xdr:cNvPr>
          <xdr:cNvSpPr txBox="1"/>
        </xdr:nvSpPr>
        <xdr:spPr>
          <a:xfrm>
            <a:off x="6437946" y="4772781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RD$228.4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:a16="http://schemas.microsoft.com/office/drawing/2014/main" id="{DFE44C46-C1F2-EA47-3FD0-04EEDDBAFE79}"/>
              </a:ext>
            </a:extLst>
          </xdr:cNvPr>
          <xdr:cNvSpPr txBox="1"/>
        </xdr:nvSpPr>
        <xdr:spPr>
          <a:xfrm>
            <a:off x="8362226" y="4772781"/>
            <a:ext cx="1333571" cy="75282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DO" sz="1600" kern="1200">
                <a:solidFill>
                  <a:schemeClr val="bg1"/>
                </a:solidFill>
                <a:latin typeface="Avenir Next LT Pro" panose="020B0504020202020204" pitchFamily="34" charset="0"/>
              </a:rPr>
              <a:t>RD$193.2 </a:t>
            </a:r>
            <a:r>
              <a:rPr lang="es-DO" sz="1600" kern="1200" baseline="0">
                <a:solidFill>
                  <a:schemeClr val="bg1"/>
                </a:solidFill>
                <a:latin typeface="Avenir Next LT Pro" panose="020B0504020202020204" pitchFamily="34" charset="0"/>
              </a:rPr>
              <a:t> millones</a:t>
            </a:r>
            <a:endParaRPr lang="es-DO" sz="1600" kern="1200">
              <a:solidFill>
                <a:schemeClr val="bg1"/>
              </a:solidFill>
              <a:latin typeface="Avenir Next LT Pro" panose="020B0504020202020204" pitchFamily="34" charset="0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177636</xdr:colOff>
      <xdr:row>3</xdr:row>
      <xdr:rowOff>81110</xdr:rowOff>
    </xdr:from>
    <xdr:to>
      <xdr:col>20</xdr:col>
      <xdr:colOff>689042</xdr:colOff>
      <xdr:row>47</xdr:row>
      <xdr:rowOff>30399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4">
              <a:extLst>
                <a:ext uri="{FF2B5EF4-FFF2-40B4-BE49-F238E27FC236}">
                  <a16:creationId xmlns:a16="http://schemas.microsoft.com/office/drawing/2014/main" id="{A72B06FE-3CDC-4B57-AAA0-DB9319BC3A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663911" y="652610"/>
              <a:ext cx="11941406" cy="83408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7</xdr:col>
      <xdr:colOff>572017</xdr:colOff>
      <xdr:row>8</xdr:row>
      <xdr:rowOff>62873</xdr:rowOff>
    </xdr:from>
    <xdr:to>
      <xdr:col>8</xdr:col>
      <xdr:colOff>751667</xdr:colOff>
      <xdr:row>9</xdr:row>
      <xdr:rowOff>49539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E824674C-A322-4DEF-BA86-A1DF2A524FCC}"/>
            </a:ext>
          </a:extLst>
        </xdr:cNvPr>
        <xdr:cNvSpPr txBox="1"/>
      </xdr:nvSpPr>
      <xdr:spPr>
        <a:xfrm>
          <a:off x="6582292" y="1596398"/>
          <a:ext cx="941650" cy="1771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Monte Cristi</a:t>
          </a:r>
        </a:p>
      </xdr:txBody>
    </xdr:sp>
    <xdr:clientData/>
  </xdr:twoCellAnchor>
  <xdr:twoCellAnchor>
    <xdr:from>
      <xdr:col>7</xdr:col>
      <xdr:colOff>274960</xdr:colOff>
      <xdr:row>12</xdr:row>
      <xdr:rowOff>179099</xdr:rowOff>
    </xdr:from>
    <xdr:to>
      <xdr:col>8</xdr:col>
      <xdr:colOff>227939</xdr:colOff>
      <xdr:row>14</xdr:row>
      <xdr:rowOff>30009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25ECED27-F081-4C13-95CE-E897F8E63B64}"/>
            </a:ext>
          </a:extLst>
        </xdr:cNvPr>
        <xdr:cNvSpPr txBox="1"/>
      </xdr:nvSpPr>
      <xdr:spPr>
        <a:xfrm>
          <a:off x="6285235" y="2474624"/>
          <a:ext cx="714979" cy="2319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Dajabón</a:t>
          </a:r>
        </a:p>
      </xdr:txBody>
    </xdr:sp>
    <xdr:clientData/>
  </xdr:twoCellAnchor>
  <xdr:twoCellAnchor>
    <xdr:from>
      <xdr:col>9</xdr:col>
      <xdr:colOff>567263</xdr:colOff>
      <xdr:row>15</xdr:row>
      <xdr:rowOff>140444</xdr:rowOff>
    </xdr:from>
    <xdr:to>
      <xdr:col>10</xdr:col>
      <xdr:colOff>452631</xdr:colOff>
      <xdr:row>18</xdr:row>
      <xdr:rowOff>75356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FDD20D8-55FA-4302-8B4B-C9AF8B7CF9BD}"/>
            </a:ext>
          </a:extLst>
        </xdr:cNvPr>
        <xdr:cNvSpPr txBox="1"/>
      </xdr:nvSpPr>
      <xdr:spPr>
        <a:xfrm>
          <a:off x="8101538" y="3007469"/>
          <a:ext cx="647368" cy="5064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Santiago</a:t>
          </a:r>
        </a:p>
        <a:p>
          <a:pPr algn="ctr"/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281.0</a:t>
          </a:r>
        </a:p>
      </xdr:txBody>
    </xdr:sp>
    <xdr:clientData/>
  </xdr:twoCellAnchor>
  <xdr:twoCellAnchor>
    <xdr:from>
      <xdr:col>8</xdr:col>
      <xdr:colOff>127650</xdr:colOff>
      <xdr:row>13</xdr:row>
      <xdr:rowOff>121489</xdr:rowOff>
    </xdr:from>
    <xdr:to>
      <xdr:col>9</xdr:col>
      <xdr:colOff>201141</xdr:colOff>
      <xdr:row>17</xdr:row>
      <xdr:rowOff>12391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EEB8BDD5-C80D-4282-9819-58C38C06EF5C}"/>
            </a:ext>
          </a:extLst>
        </xdr:cNvPr>
        <xdr:cNvSpPr txBox="1"/>
      </xdr:nvSpPr>
      <xdr:spPr>
        <a:xfrm>
          <a:off x="6899925" y="2607514"/>
          <a:ext cx="835491" cy="6529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Santiago Rodríguez</a:t>
          </a:r>
        </a:p>
        <a:p>
          <a:pPr algn="ctr"/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55.0 </a:t>
          </a:r>
        </a:p>
      </xdr:txBody>
    </xdr:sp>
    <xdr:clientData/>
  </xdr:twoCellAnchor>
  <xdr:twoCellAnchor>
    <xdr:from>
      <xdr:col>9</xdr:col>
      <xdr:colOff>220165</xdr:colOff>
      <xdr:row>10</xdr:row>
      <xdr:rowOff>74414</xdr:rowOff>
    </xdr:from>
    <xdr:to>
      <xdr:col>10</xdr:col>
      <xdr:colOff>144488</xdr:colOff>
      <xdr:row>11</xdr:row>
      <xdr:rowOff>138259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D2E7E20D-8431-4E4D-A36C-D2C22FC71FEE}"/>
            </a:ext>
          </a:extLst>
        </xdr:cNvPr>
        <xdr:cNvSpPr txBox="1"/>
      </xdr:nvSpPr>
      <xdr:spPr>
        <a:xfrm>
          <a:off x="7754440" y="1988939"/>
          <a:ext cx="686323" cy="25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Valverde</a:t>
          </a:r>
        </a:p>
      </xdr:txBody>
    </xdr:sp>
    <xdr:clientData/>
  </xdr:twoCellAnchor>
  <xdr:twoCellAnchor>
    <xdr:from>
      <xdr:col>9</xdr:col>
      <xdr:colOff>714766</xdr:colOff>
      <xdr:row>7</xdr:row>
      <xdr:rowOff>160708</xdr:rowOff>
    </xdr:from>
    <xdr:to>
      <xdr:col>11</xdr:col>
      <xdr:colOff>188703</xdr:colOff>
      <xdr:row>9</xdr:row>
      <xdr:rowOff>48645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E7B504E8-77F3-4759-B08C-1BB6D4AE4E1B}"/>
            </a:ext>
          </a:extLst>
        </xdr:cNvPr>
        <xdr:cNvSpPr txBox="1"/>
      </xdr:nvSpPr>
      <xdr:spPr>
        <a:xfrm>
          <a:off x="8249041" y="1503733"/>
          <a:ext cx="997937" cy="2689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Puerto</a:t>
          </a:r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Plata</a:t>
          </a:r>
          <a:endParaRPr lang="es-DO" sz="8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336103</xdr:colOff>
      <xdr:row>21</xdr:row>
      <xdr:rowOff>130883</xdr:rowOff>
    </xdr:from>
    <xdr:to>
      <xdr:col>9</xdr:col>
      <xdr:colOff>412079</xdr:colOff>
      <xdr:row>23</xdr:row>
      <xdr:rowOff>32751</xdr:rowOff>
    </xdr:to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D7F2F68A-F9D1-454E-989D-6F06A9CD9F07}"/>
            </a:ext>
          </a:extLst>
        </xdr:cNvPr>
        <xdr:cNvSpPr txBox="1"/>
      </xdr:nvSpPr>
      <xdr:spPr>
        <a:xfrm>
          <a:off x="7108378" y="4140908"/>
          <a:ext cx="837976" cy="2828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San</a:t>
          </a:r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Juan</a:t>
          </a:r>
          <a:endParaRPr lang="es-DO" sz="8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261937</xdr:colOff>
      <xdr:row>19</xdr:row>
      <xdr:rowOff>30809</xdr:rowOff>
    </xdr:from>
    <xdr:to>
      <xdr:col>8</xdr:col>
      <xdr:colOff>316214</xdr:colOff>
      <xdr:row>20</xdr:row>
      <xdr:rowOff>107989</xdr:rowOff>
    </xdr:to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83380B9C-0C14-416F-9080-46176FA8B82F}"/>
            </a:ext>
          </a:extLst>
        </xdr:cNvPr>
        <xdr:cNvSpPr txBox="1"/>
      </xdr:nvSpPr>
      <xdr:spPr>
        <a:xfrm>
          <a:off x="6272212" y="3659834"/>
          <a:ext cx="816277" cy="2676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Elías</a:t>
          </a:r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Piña</a:t>
          </a:r>
          <a:endParaRPr lang="es-DO" sz="8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10</xdr:col>
      <xdr:colOff>463911</xdr:colOff>
      <xdr:row>19</xdr:row>
      <xdr:rowOff>169488</xdr:rowOff>
    </xdr:from>
    <xdr:to>
      <xdr:col>11</xdr:col>
      <xdr:colOff>520093</xdr:colOff>
      <xdr:row>22</xdr:row>
      <xdr:rowOff>59341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212A9D4F-E58E-44EC-8871-2E52053F54DA}"/>
            </a:ext>
          </a:extLst>
        </xdr:cNvPr>
        <xdr:cNvSpPr txBox="1"/>
      </xdr:nvSpPr>
      <xdr:spPr>
        <a:xfrm>
          <a:off x="8760186" y="3798513"/>
          <a:ext cx="818182" cy="4613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La</a:t>
          </a:r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Vega</a:t>
          </a:r>
        </a:p>
        <a:p>
          <a:pPr algn="ctr"/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192.1</a:t>
          </a:r>
          <a:endParaRPr lang="es-DO" sz="8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636003</xdr:colOff>
      <xdr:row>10</xdr:row>
      <xdr:rowOff>128116</xdr:rowOff>
    </xdr:from>
    <xdr:to>
      <xdr:col>12</xdr:col>
      <xdr:colOff>686470</xdr:colOff>
      <xdr:row>12</xdr:row>
      <xdr:rowOff>29213</xdr:rowOff>
    </xdr:to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4EF65EC5-463A-4D84-BB8A-C3F7505792D7}"/>
            </a:ext>
          </a:extLst>
        </xdr:cNvPr>
        <xdr:cNvSpPr txBox="1"/>
      </xdr:nvSpPr>
      <xdr:spPr>
        <a:xfrm>
          <a:off x="9694278" y="2042641"/>
          <a:ext cx="812467" cy="2820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Espaillat</a:t>
          </a:r>
        </a:p>
      </xdr:txBody>
    </xdr:sp>
    <xdr:clientData/>
  </xdr:twoCellAnchor>
  <xdr:twoCellAnchor>
    <xdr:from>
      <xdr:col>11</xdr:col>
      <xdr:colOff>365387</xdr:colOff>
      <xdr:row>13</xdr:row>
      <xdr:rowOff>77145</xdr:rowOff>
    </xdr:from>
    <xdr:to>
      <xdr:col>12</xdr:col>
      <xdr:colOff>520354</xdr:colOff>
      <xdr:row>16</xdr:row>
      <xdr:rowOff>34038</xdr:rowOff>
    </xdr:to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CD85DF57-F7FC-4791-8F5A-076CBCEAD0F8}"/>
            </a:ext>
          </a:extLst>
        </xdr:cNvPr>
        <xdr:cNvSpPr txBox="1"/>
      </xdr:nvSpPr>
      <xdr:spPr>
        <a:xfrm>
          <a:off x="9423662" y="2563170"/>
          <a:ext cx="916967" cy="528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Hermanas</a:t>
          </a:r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Mirabal</a:t>
          </a:r>
        </a:p>
        <a:p>
          <a:pPr algn="ctr"/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7.3 </a:t>
          </a:r>
          <a:endParaRPr lang="es-DO" sz="8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6</xdr:col>
      <xdr:colOff>507976</xdr:colOff>
      <xdr:row>29</xdr:row>
      <xdr:rowOff>20861</xdr:rowOff>
    </xdr:from>
    <xdr:to>
      <xdr:col>8</xdr:col>
      <xdr:colOff>11817</xdr:colOff>
      <xdr:row>30</xdr:row>
      <xdr:rowOff>55994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E7CB4C44-C446-474A-B045-30795BA4CE43}"/>
            </a:ext>
          </a:extLst>
        </xdr:cNvPr>
        <xdr:cNvSpPr txBox="1"/>
      </xdr:nvSpPr>
      <xdr:spPr>
        <a:xfrm>
          <a:off x="5756251" y="5554886"/>
          <a:ext cx="1027841" cy="2256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Independencia</a:t>
          </a:r>
        </a:p>
      </xdr:txBody>
    </xdr:sp>
    <xdr:clientData/>
  </xdr:twoCellAnchor>
  <xdr:twoCellAnchor>
    <xdr:from>
      <xdr:col>8</xdr:col>
      <xdr:colOff>68028</xdr:colOff>
      <xdr:row>28</xdr:row>
      <xdr:rowOff>2556</xdr:rowOff>
    </xdr:from>
    <xdr:to>
      <xdr:col>9</xdr:col>
      <xdr:colOff>200052</xdr:colOff>
      <xdr:row>29</xdr:row>
      <xdr:rowOff>76520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FA64D121-A4BA-4856-8146-FDB345B66AFF}"/>
            </a:ext>
          </a:extLst>
        </xdr:cNvPr>
        <xdr:cNvSpPr txBox="1"/>
      </xdr:nvSpPr>
      <xdr:spPr>
        <a:xfrm>
          <a:off x="6840303" y="5346081"/>
          <a:ext cx="894024" cy="2644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Bahoruco</a:t>
          </a:r>
        </a:p>
      </xdr:txBody>
    </xdr:sp>
    <xdr:clientData/>
  </xdr:twoCellAnchor>
  <xdr:twoCellAnchor>
    <xdr:from>
      <xdr:col>7</xdr:col>
      <xdr:colOff>399422</xdr:colOff>
      <xdr:row>36</xdr:row>
      <xdr:rowOff>106049</xdr:rowOff>
    </xdr:from>
    <xdr:to>
      <xdr:col>8</xdr:col>
      <xdr:colOff>535862</xdr:colOff>
      <xdr:row>38</xdr:row>
      <xdr:rowOff>5417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0FAC6C77-33EC-487C-BA9B-3DDBD281430F}"/>
            </a:ext>
          </a:extLst>
        </xdr:cNvPr>
        <xdr:cNvSpPr txBox="1"/>
      </xdr:nvSpPr>
      <xdr:spPr>
        <a:xfrm>
          <a:off x="6409697" y="6973574"/>
          <a:ext cx="898440" cy="2803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Pedernales</a:t>
          </a:r>
        </a:p>
      </xdr:txBody>
    </xdr:sp>
    <xdr:clientData/>
  </xdr:twoCellAnchor>
  <xdr:twoCellAnchor>
    <xdr:from>
      <xdr:col>8</xdr:col>
      <xdr:colOff>527218</xdr:colOff>
      <xdr:row>33</xdr:row>
      <xdr:rowOff>98665</xdr:rowOff>
    </xdr:from>
    <xdr:to>
      <xdr:col>9</xdr:col>
      <xdr:colOff>663658</xdr:colOff>
      <xdr:row>35</xdr:row>
      <xdr:rowOff>4343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9D6D0DB1-1C97-4F77-B7BC-EBC76169EADF}"/>
            </a:ext>
          </a:extLst>
        </xdr:cNvPr>
        <xdr:cNvSpPr txBox="1"/>
      </xdr:nvSpPr>
      <xdr:spPr>
        <a:xfrm>
          <a:off x="7299493" y="6394690"/>
          <a:ext cx="898440" cy="2866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Barahona</a:t>
          </a:r>
        </a:p>
      </xdr:txBody>
    </xdr:sp>
    <xdr:clientData/>
  </xdr:twoCellAnchor>
  <xdr:twoCellAnchor>
    <xdr:from>
      <xdr:col>10</xdr:col>
      <xdr:colOff>214281</xdr:colOff>
      <xdr:row>26</xdr:row>
      <xdr:rowOff>147504</xdr:rowOff>
    </xdr:from>
    <xdr:to>
      <xdr:col>10</xdr:col>
      <xdr:colOff>733763</xdr:colOff>
      <xdr:row>28</xdr:row>
      <xdr:rowOff>43062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E7559409-1007-4CEF-85AE-FAB5669E362A}"/>
            </a:ext>
          </a:extLst>
        </xdr:cNvPr>
        <xdr:cNvSpPr txBox="1"/>
      </xdr:nvSpPr>
      <xdr:spPr>
        <a:xfrm>
          <a:off x="8510556" y="5110029"/>
          <a:ext cx="519482" cy="2765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Azua</a:t>
          </a:r>
        </a:p>
      </xdr:txBody>
    </xdr:sp>
    <xdr:clientData/>
  </xdr:twoCellAnchor>
  <xdr:twoCellAnchor>
    <xdr:from>
      <xdr:col>11</xdr:col>
      <xdr:colOff>258296</xdr:colOff>
      <xdr:row>25</xdr:row>
      <xdr:rowOff>97012</xdr:rowOff>
    </xdr:from>
    <xdr:to>
      <xdr:col>12</xdr:col>
      <xdr:colOff>227011</xdr:colOff>
      <xdr:row>27</xdr:row>
      <xdr:rowOff>176659</xdr:rowOff>
    </xdr:to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E2C14FAD-A05D-436B-9697-D4FD9CA69D6B}"/>
            </a:ext>
          </a:extLst>
        </xdr:cNvPr>
        <xdr:cNvSpPr txBox="1"/>
      </xdr:nvSpPr>
      <xdr:spPr>
        <a:xfrm>
          <a:off x="9316571" y="4869037"/>
          <a:ext cx="730715" cy="4606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San</a:t>
          </a:r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José de Ocoa</a:t>
          </a:r>
          <a:endParaRPr lang="es-DO" sz="8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338142</xdr:colOff>
      <xdr:row>21</xdr:row>
      <xdr:rowOff>115354</xdr:rowOff>
    </xdr:from>
    <xdr:to>
      <xdr:col>12</xdr:col>
      <xdr:colOff>348542</xdr:colOff>
      <xdr:row>24</xdr:row>
      <xdr:rowOff>75156</xdr:rowOff>
    </xdr:to>
    <xdr:sp macro="" textlink="">
      <xdr:nvSpPr>
        <xdr:cNvPr id="20" name="CuadroTexto 19">
          <a:extLst>
            <a:ext uri="{FF2B5EF4-FFF2-40B4-BE49-F238E27FC236}">
              <a16:creationId xmlns:a16="http://schemas.microsoft.com/office/drawing/2014/main" id="{A2711A2A-F551-4E10-AA6E-F92C760AFF01}"/>
            </a:ext>
          </a:extLst>
        </xdr:cNvPr>
        <xdr:cNvSpPr txBox="1"/>
      </xdr:nvSpPr>
      <xdr:spPr>
        <a:xfrm>
          <a:off x="9396417" y="4125379"/>
          <a:ext cx="772400" cy="5313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Monseñor</a:t>
          </a:r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Nouel</a:t>
          </a:r>
        </a:p>
        <a:p>
          <a:pPr algn="ctr"/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25.5 </a:t>
          </a:r>
          <a:endParaRPr lang="es-DO" sz="8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448988</xdr:colOff>
      <xdr:row>22</xdr:row>
      <xdr:rowOff>74077</xdr:rowOff>
    </xdr:from>
    <xdr:to>
      <xdr:col>14</xdr:col>
      <xdr:colOff>523640</xdr:colOff>
      <xdr:row>23</xdr:row>
      <xdr:rowOff>137853</xdr:rowOff>
    </xdr:to>
    <xdr:sp macro="" textlink="">
      <xdr:nvSpPr>
        <xdr:cNvPr id="21" name="CuadroTexto 20">
          <a:extLst>
            <a:ext uri="{FF2B5EF4-FFF2-40B4-BE49-F238E27FC236}">
              <a16:creationId xmlns:a16="http://schemas.microsoft.com/office/drawing/2014/main" id="{BCD7745D-6618-4B27-8AE9-222CBDF2B9EC}"/>
            </a:ext>
          </a:extLst>
        </xdr:cNvPr>
        <xdr:cNvSpPr txBox="1"/>
      </xdr:nvSpPr>
      <xdr:spPr>
        <a:xfrm>
          <a:off x="11031263" y="4274602"/>
          <a:ext cx="836652" cy="254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Monte</a:t>
          </a:r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Plata</a:t>
          </a:r>
          <a:endParaRPr lang="es-DO" sz="8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152541</xdr:colOff>
      <xdr:row>27</xdr:row>
      <xdr:rowOff>21819</xdr:rowOff>
    </xdr:from>
    <xdr:to>
      <xdr:col>13</xdr:col>
      <xdr:colOff>161620</xdr:colOff>
      <xdr:row>29</xdr:row>
      <xdr:rowOff>74543</xdr:rowOff>
    </xdr:to>
    <xdr:sp macro="" textlink="">
      <xdr:nvSpPr>
        <xdr:cNvPr id="22" name="CuadroTexto 21">
          <a:extLst>
            <a:ext uri="{FF2B5EF4-FFF2-40B4-BE49-F238E27FC236}">
              <a16:creationId xmlns:a16="http://schemas.microsoft.com/office/drawing/2014/main" id="{95021C89-9EA6-411B-9465-2A6AEF26F4D5}"/>
            </a:ext>
          </a:extLst>
        </xdr:cNvPr>
        <xdr:cNvSpPr txBox="1"/>
      </xdr:nvSpPr>
      <xdr:spPr>
        <a:xfrm>
          <a:off x="9972816" y="5174844"/>
          <a:ext cx="771079" cy="4337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San</a:t>
          </a:r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Cristóbal</a:t>
          </a:r>
          <a:endParaRPr lang="es-DO" sz="8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12</xdr:col>
      <xdr:colOff>569866</xdr:colOff>
      <xdr:row>15</xdr:row>
      <xdr:rowOff>176700</xdr:rowOff>
    </xdr:from>
    <xdr:to>
      <xdr:col>13</xdr:col>
      <xdr:colOff>369965</xdr:colOff>
      <xdr:row>17</xdr:row>
      <xdr:rowOff>123236</xdr:rowOff>
    </xdr:to>
    <xdr:sp macro="" textlink="">
      <xdr:nvSpPr>
        <xdr:cNvPr id="23" name="CuadroTexto 22">
          <a:extLst>
            <a:ext uri="{FF2B5EF4-FFF2-40B4-BE49-F238E27FC236}">
              <a16:creationId xmlns:a16="http://schemas.microsoft.com/office/drawing/2014/main" id="{9AD798F7-3056-4323-8F9B-9F4125814A9D}"/>
            </a:ext>
          </a:extLst>
        </xdr:cNvPr>
        <xdr:cNvSpPr txBox="1"/>
      </xdr:nvSpPr>
      <xdr:spPr>
        <a:xfrm>
          <a:off x="10390141" y="3043725"/>
          <a:ext cx="562099" cy="3275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Duarte</a:t>
          </a:r>
          <a:endParaRPr lang="es-DO" sz="9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194583</xdr:colOff>
      <xdr:row>11</xdr:row>
      <xdr:rowOff>77282</xdr:rowOff>
    </xdr:from>
    <xdr:to>
      <xdr:col>14</xdr:col>
      <xdr:colOff>80722</xdr:colOff>
      <xdr:row>14</xdr:row>
      <xdr:rowOff>107182</xdr:rowOff>
    </xdr:to>
    <xdr:sp macro="" textlink="">
      <xdr:nvSpPr>
        <xdr:cNvPr id="24" name="CuadroTexto 23">
          <a:extLst>
            <a:ext uri="{FF2B5EF4-FFF2-40B4-BE49-F238E27FC236}">
              <a16:creationId xmlns:a16="http://schemas.microsoft.com/office/drawing/2014/main" id="{74B35DE8-CD93-4E2A-8782-3A366F7213B7}"/>
            </a:ext>
          </a:extLst>
        </xdr:cNvPr>
        <xdr:cNvSpPr txBox="1"/>
      </xdr:nvSpPr>
      <xdr:spPr>
        <a:xfrm>
          <a:off x="10776858" y="2182307"/>
          <a:ext cx="648139" cy="6014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María</a:t>
          </a:r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Trinidad Sanchez</a:t>
          </a:r>
          <a:endParaRPr lang="es-DO" sz="8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83598</xdr:colOff>
      <xdr:row>16</xdr:row>
      <xdr:rowOff>31297</xdr:rowOff>
    </xdr:from>
    <xdr:to>
      <xdr:col>16</xdr:col>
      <xdr:colOff>101118</xdr:colOff>
      <xdr:row>17</xdr:row>
      <xdr:rowOff>104129</xdr:rowOff>
    </xdr:to>
    <xdr:sp macro="" textlink="">
      <xdr:nvSpPr>
        <xdr:cNvPr id="25" name="CuadroTexto 24">
          <a:extLst>
            <a:ext uri="{FF2B5EF4-FFF2-40B4-BE49-F238E27FC236}">
              <a16:creationId xmlns:a16="http://schemas.microsoft.com/office/drawing/2014/main" id="{0231146B-5325-474C-BAE8-D400A08E7553}"/>
            </a:ext>
          </a:extLst>
        </xdr:cNvPr>
        <xdr:cNvSpPr txBox="1"/>
      </xdr:nvSpPr>
      <xdr:spPr>
        <a:xfrm>
          <a:off x="12189873" y="3088822"/>
          <a:ext cx="779520" cy="2633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Samaná</a:t>
          </a:r>
          <a:endParaRPr lang="es-DO" sz="8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352101</xdr:colOff>
      <xdr:row>21</xdr:row>
      <xdr:rowOff>55897</xdr:rowOff>
    </xdr:from>
    <xdr:to>
      <xdr:col>16</xdr:col>
      <xdr:colOff>430562</xdr:colOff>
      <xdr:row>23</xdr:row>
      <xdr:rowOff>70481</xdr:rowOff>
    </xdr:to>
    <xdr:sp macro="" textlink="">
      <xdr:nvSpPr>
        <xdr:cNvPr id="26" name="CuadroTexto 25">
          <a:extLst>
            <a:ext uri="{FF2B5EF4-FFF2-40B4-BE49-F238E27FC236}">
              <a16:creationId xmlns:a16="http://schemas.microsoft.com/office/drawing/2014/main" id="{51907490-E47B-47F8-A02E-2D61A5A294EE}"/>
            </a:ext>
          </a:extLst>
        </xdr:cNvPr>
        <xdr:cNvSpPr txBox="1"/>
      </xdr:nvSpPr>
      <xdr:spPr>
        <a:xfrm>
          <a:off x="12458376" y="4065922"/>
          <a:ext cx="840461" cy="3955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Hato</a:t>
          </a:r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Mayor</a:t>
          </a:r>
        </a:p>
        <a:p>
          <a:pPr algn="ctr"/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275.9 </a:t>
          </a:r>
        </a:p>
      </xdr:txBody>
    </xdr:sp>
    <xdr:clientData/>
  </xdr:twoCellAnchor>
  <xdr:twoCellAnchor>
    <xdr:from>
      <xdr:col>16</xdr:col>
      <xdr:colOff>530618</xdr:colOff>
      <xdr:row>23</xdr:row>
      <xdr:rowOff>41141</xdr:rowOff>
    </xdr:from>
    <xdr:to>
      <xdr:col>17</xdr:col>
      <xdr:colOff>599555</xdr:colOff>
      <xdr:row>24</xdr:row>
      <xdr:rowOff>97891</xdr:rowOff>
    </xdr:to>
    <xdr:sp macro="" textlink="">
      <xdr:nvSpPr>
        <xdr:cNvPr id="27" name="CuadroTexto 26">
          <a:extLst>
            <a:ext uri="{FF2B5EF4-FFF2-40B4-BE49-F238E27FC236}">
              <a16:creationId xmlns:a16="http://schemas.microsoft.com/office/drawing/2014/main" id="{1207D104-C352-48A4-86F4-274DD025EA47}"/>
            </a:ext>
          </a:extLst>
        </xdr:cNvPr>
        <xdr:cNvSpPr txBox="1"/>
      </xdr:nvSpPr>
      <xdr:spPr>
        <a:xfrm>
          <a:off x="13398893" y="4432166"/>
          <a:ext cx="830937" cy="24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El</a:t>
          </a:r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Seibo</a:t>
          </a:r>
          <a:endParaRPr lang="es-DO" sz="8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32322</xdr:colOff>
      <xdr:row>26</xdr:row>
      <xdr:rowOff>139103</xdr:rowOff>
    </xdr:from>
    <xdr:to>
      <xdr:col>19</xdr:col>
      <xdr:colOff>476435</xdr:colOff>
      <xdr:row>28</xdr:row>
      <xdr:rowOff>38227</xdr:rowOff>
    </xdr:to>
    <xdr:sp macro="" textlink="">
      <xdr:nvSpPr>
        <xdr:cNvPr id="28" name="CuadroTexto 27">
          <a:extLst>
            <a:ext uri="{FF2B5EF4-FFF2-40B4-BE49-F238E27FC236}">
              <a16:creationId xmlns:a16="http://schemas.microsoft.com/office/drawing/2014/main" id="{AB40A839-4DE1-4358-AF33-2F7B0FB16636}"/>
            </a:ext>
          </a:extLst>
        </xdr:cNvPr>
        <xdr:cNvSpPr txBox="1"/>
      </xdr:nvSpPr>
      <xdr:spPr>
        <a:xfrm>
          <a:off x="14424597" y="5101628"/>
          <a:ext cx="1206113" cy="2801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La</a:t>
          </a:r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Altagracia</a:t>
          </a:r>
          <a:endParaRPr lang="es-DO" sz="8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17</xdr:col>
      <xdr:colOff>22637</xdr:colOff>
      <xdr:row>28</xdr:row>
      <xdr:rowOff>19776</xdr:rowOff>
    </xdr:from>
    <xdr:to>
      <xdr:col>18</xdr:col>
      <xdr:colOff>34922</xdr:colOff>
      <xdr:row>29</xdr:row>
      <xdr:rowOff>82242</xdr:rowOff>
    </xdr:to>
    <xdr:sp macro="" textlink="">
      <xdr:nvSpPr>
        <xdr:cNvPr id="29" name="CuadroTexto 28">
          <a:extLst>
            <a:ext uri="{FF2B5EF4-FFF2-40B4-BE49-F238E27FC236}">
              <a16:creationId xmlns:a16="http://schemas.microsoft.com/office/drawing/2014/main" id="{1BBECC2B-9451-4E2B-99F8-709F709093B7}"/>
            </a:ext>
          </a:extLst>
        </xdr:cNvPr>
        <xdr:cNvSpPr txBox="1"/>
      </xdr:nvSpPr>
      <xdr:spPr>
        <a:xfrm>
          <a:off x="13652912" y="5363301"/>
          <a:ext cx="774285" cy="2529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La</a:t>
          </a:r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Romana</a:t>
          </a:r>
          <a:endParaRPr lang="es-DO" sz="8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15</xdr:col>
      <xdr:colOff>10848</xdr:colOff>
      <xdr:row>27</xdr:row>
      <xdr:rowOff>160554</xdr:rowOff>
    </xdr:from>
    <xdr:to>
      <xdr:col>16</xdr:col>
      <xdr:colOff>544513</xdr:colOff>
      <xdr:row>28</xdr:row>
      <xdr:rowOff>138855</xdr:rowOff>
    </xdr:to>
    <xdr:sp macro="" textlink="">
      <xdr:nvSpPr>
        <xdr:cNvPr id="30" name="CuadroTexto 29">
          <a:extLst>
            <a:ext uri="{FF2B5EF4-FFF2-40B4-BE49-F238E27FC236}">
              <a16:creationId xmlns:a16="http://schemas.microsoft.com/office/drawing/2014/main" id="{94B16DC1-BA1D-405B-B84B-EB2AE87E9516}"/>
            </a:ext>
          </a:extLst>
        </xdr:cNvPr>
        <xdr:cNvSpPr txBox="1"/>
      </xdr:nvSpPr>
      <xdr:spPr>
        <a:xfrm>
          <a:off x="12117123" y="5313579"/>
          <a:ext cx="1295665" cy="1688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San</a:t>
          </a:r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Pedro de Macorís</a:t>
          </a:r>
          <a:endParaRPr lang="es-DO" sz="8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201782</xdr:colOff>
      <xdr:row>27</xdr:row>
      <xdr:rowOff>70584</xdr:rowOff>
    </xdr:from>
    <xdr:to>
      <xdr:col>14</xdr:col>
      <xdr:colOff>459688</xdr:colOff>
      <xdr:row>28</xdr:row>
      <xdr:rowOff>122932</xdr:rowOff>
    </xdr:to>
    <xdr:sp macro="" textlink="">
      <xdr:nvSpPr>
        <xdr:cNvPr id="31" name="CuadroTexto 30">
          <a:extLst>
            <a:ext uri="{FF2B5EF4-FFF2-40B4-BE49-F238E27FC236}">
              <a16:creationId xmlns:a16="http://schemas.microsoft.com/office/drawing/2014/main" id="{02C37C54-2EEC-4D5C-90E8-22A09DB78048}"/>
            </a:ext>
          </a:extLst>
        </xdr:cNvPr>
        <xdr:cNvSpPr txBox="1"/>
      </xdr:nvSpPr>
      <xdr:spPr>
        <a:xfrm>
          <a:off x="10784057" y="5223609"/>
          <a:ext cx="1019906" cy="2428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chemeClr val="bg1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Santo</a:t>
          </a:r>
          <a:r>
            <a:rPr lang="es-DO" sz="800" b="1" baseline="0">
              <a:solidFill>
                <a:schemeClr val="bg1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Domingo</a:t>
          </a:r>
          <a:endParaRPr lang="es-DO" sz="800" b="1">
            <a:solidFill>
              <a:schemeClr val="bg1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11</xdr:col>
      <xdr:colOff>683951</xdr:colOff>
      <xdr:row>30</xdr:row>
      <xdr:rowOff>170894</xdr:rowOff>
    </xdr:from>
    <xdr:to>
      <xdr:col>12</xdr:col>
      <xdr:colOff>572601</xdr:colOff>
      <xdr:row>32</xdr:row>
      <xdr:rowOff>47333</xdr:rowOff>
    </xdr:to>
    <xdr:sp macro="" textlink="">
      <xdr:nvSpPr>
        <xdr:cNvPr id="32" name="CuadroTexto 31">
          <a:extLst>
            <a:ext uri="{FF2B5EF4-FFF2-40B4-BE49-F238E27FC236}">
              <a16:creationId xmlns:a16="http://schemas.microsoft.com/office/drawing/2014/main" id="{E1611294-8F57-4BFC-BC39-EB6EB6A37B69}"/>
            </a:ext>
          </a:extLst>
        </xdr:cNvPr>
        <xdr:cNvSpPr txBox="1"/>
      </xdr:nvSpPr>
      <xdr:spPr>
        <a:xfrm>
          <a:off x="9742226" y="5895419"/>
          <a:ext cx="650650" cy="2574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Peravia</a:t>
          </a:r>
        </a:p>
      </xdr:txBody>
    </xdr:sp>
    <xdr:clientData/>
  </xdr:twoCellAnchor>
  <xdr:twoCellAnchor>
    <xdr:from>
      <xdr:col>12</xdr:col>
      <xdr:colOff>132523</xdr:colOff>
      <xdr:row>19</xdr:row>
      <xdr:rowOff>72124</xdr:rowOff>
    </xdr:from>
    <xdr:to>
      <xdr:col>13</xdr:col>
      <xdr:colOff>665343</xdr:colOff>
      <xdr:row>20</xdr:row>
      <xdr:rowOff>130978</xdr:rowOff>
    </xdr:to>
    <xdr:sp macro="" textlink="">
      <xdr:nvSpPr>
        <xdr:cNvPr id="33" name="CuadroTexto 32">
          <a:extLst>
            <a:ext uri="{FF2B5EF4-FFF2-40B4-BE49-F238E27FC236}">
              <a16:creationId xmlns:a16="http://schemas.microsoft.com/office/drawing/2014/main" id="{C78AC19E-5EC8-4A97-8848-160F91A9B6D9}"/>
            </a:ext>
          </a:extLst>
        </xdr:cNvPr>
        <xdr:cNvSpPr txBox="1"/>
      </xdr:nvSpPr>
      <xdr:spPr>
        <a:xfrm>
          <a:off x="9952798" y="3701149"/>
          <a:ext cx="1294820" cy="24935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Sanchez</a:t>
          </a:r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Ramírez</a:t>
          </a:r>
          <a:endParaRPr lang="es-DO" sz="8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13</xdr:col>
      <xdr:colOff>209182</xdr:colOff>
      <xdr:row>30</xdr:row>
      <xdr:rowOff>22416</xdr:rowOff>
    </xdr:from>
    <xdr:to>
      <xdr:col>14</xdr:col>
      <xdr:colOff>470523</xdr:colOff>
      <xdr:row>32</xdr:row>
      <xdr:rowOff>80873</xdr:rowOff>
    </xdr:to>
    <xdr:sp macro="" textlink="">
      <xdr:nvSpPr>
        <xdr:cNvPr id="34" name="CuadroTexto 33">
          <a:extLst>
            <a:ext uri="{FF2B5EF4-FFF2-40B4-BE49-F238E27FC236}">
              <a16:creationId xmlns:a16="http://schemas.microsoft.com/office/drawing/2014/main" id="{206D5648-806A-4C6C-ABD7-803B12216A91}"/>
            </a:ext>
          </a:extLst>
        </xdr:cNvPr>
        <xdr:cNvSpPr txBox="1"/>
      </xdr:nvSpPr>
      <xdr:spPr>
        <a:xfrm>
          <a:off x="10791457" y="5746941"/>
          <a:ext cx="1023341" cy="439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800" b="1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Distrito</a:t>
          </a:r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 Nacional</a:t>
          </a:r>
        </a:p>
        <a:p>
          <a:pPr algn="ctr"/>
          <a:r>
            <a:rPr lang="es-DO" sz="800" b="1" baseline="0">
              <a:solidFill>
                <a:sysClr val="windowText" lastClr="000000"/>
              </a:solidFill>
              <a:latin typeface="Avenir Next LT Pro" panose="020B0504020202020204" pitchFamily="34" charset="0"/>
              <a:cs typeface="Times New Roman" panose="02020603050405020304" pitchFamily="18" charset="0"/>
            </a:rPr>
            <a:t>511.6</a:t>
          </a:r>
          <a:endParaRPr lang="es-DO" sz="800" b="1">
            <a:solidFill>
              <a:sysClr val="windowText" lastClr="000000"/>
            </a:solidFill>
            <a:latin typeface="Avenir Next LT Pro" panose="020B050402020202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283488</xdr:colOff>
      <xdr:row>3</xdr:row>
      <xdr:rowOff>55506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B1535C2-F283-42AD-9D02-07C297BF8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07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742426</xdr:colOff>
      <xdr:row>0</xdr:row>
      <xdr:rowOff>155528</xdr:rowOff>
    </xdr:from>
    <xdr:to>
      <xdr:col>10</xdr:col>
      <xdr:colOff>148590</xdr:colOff>
      <xdr:row>4</xdr:row>
      <xdr:rowOff>73060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E3F3630-C22D-4EF7-A72C-1DBBF33868DE}"/>
            </a:ext>
            <a:ext uri="{147F2762-F138-4A5C-976F-8EAC2B608ADB}">
              <a16:predDERef xmlns:a16="http://schemas.microsoft.com/office/drawing/2014/main" pred="{B8D2EB54-1DD0-4022-B829-A1C5152A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426" y="155528"/>
          <a:ext cx="1368314" cy="650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430014</xdr:colOff>
      <xdr:row>0</xdr:row>
      <xdr:rowOff>89505</xdr:rowOff>
    </xdr:from>
    <xdr:to>
      <xdr:col>2</xdr:col>
      <xdr:colOff>209911</xdr:colOff>
      <xdr:row>4</xdr:row>
      <xdr:rowOff>36190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4068EEF-E35B-423E-8E5C-D3646A5BAA43}"/>
            </a:ext>
            <a:ext uri="{147F2762-F138-4A5C-976F-8EAC2B608ADB}">
              <a16:predDERef xmlns:a16="http://schemas.microsoft.com/office/drawing/2014/main" pred="{8714B502-4689-4B0F-82BB-DDFC6525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014" y="89505"/>
          <a:ext cx="1303897" cy="6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638174</xdr:colOff>
      <xdr:row>8</xdr:row>
      <xdr:rowOff>114300</xdr:rowOff>
    </xdr:from>
    <xdr:to>
      <xdr:col>10</xdr:col>
      <xdr:colOff>735590</xdr:colOff>
      <xdr:row>26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8ED9D52-A5A5-7805-1AA5-D5E7FFC2A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38174" y="1628775"/>
          <a:ext cx="8155566" cy="34671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283488</xdr:colOff>
      <xdr:row>3</xdr:row>
      <xdr:rowOff>55506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351EB37-F387-4276-BD28-2CCCD3438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3488" cy="6079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742426</xdr:colOff>
      <xdr:row>0</xdr:row>
      <xdr:rowOff>155528</xdr:rowOff>
    </xdr:from>
    <xdr:to>
      <xdr:col>10</xdr:col>
      <xdr:colOff>148590</xdr:colOff>
      <xdr:row>4</xdr:row>
      <xdr:rowOff>73060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21FC852-564A-4970-921A-6C3DDD9B1159}"/>
            </a:ext>
            <a:ext uri="{147F2762-F138-4A5C-976F-8EAC2B608ADB}">
              <a16:predDERef xmlns:a16="http://schemas.microsoft.com/office/drawing/2014/main" pred="{B8D2EB54-1DD0-4022-B829-A1C5152AD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8426" y="155528"/>
          <a:ext cx="1368314" cy="650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430014</xdr:colOff>
      <xdr:row>0</xdr:row>
      <xdr:rowOff>89505</xdr:rowOff>
    </xdr:from>
    <xdr:to>
      <xdr:col>2</xdr:col>
      <xdr:colOff>209911</xdr:colOff>
      <xdr:row>4</xdr:row>
      <xdr:rowOff>36190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180756-3AF7-479D-A3D4-38BE9BA069F3}"/>
            </a:ext>
            <a:ext uri="{147F2762-F138-4A5C-976F-8EAC2B608ADB}">
              <a16:predDERef xmlns:a16="http://schemas.microsoft.com/office/drawing/2014/main" pred="{8714B502-4689-4B0F-82BB-DDFC6525D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014" y="89505"/>
          <a:ext cx="1303897" cy="6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769620</xdr:colOff>
      <xdr:row>8</xdr:row>
      <xdr:rowOff>133350</xdr:rowOff>
    </xdr:from>
    <xdr:to>
      <xdr:col>7</xdr:col>
      <xdr:colOff>206356</xdr:colOff>
      <xdr:row>25</xdr:row>
      <xdr:rowOff>29365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6857A68-9CEA-40B6-B781-AD958B13A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84095" y="1647825"/>
          <a:ext cx="3256261" cy="31345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fbaez/AppData/Local/Microsoft/Windows/INetCache/Content.Outlook/HTMLJ493/Marco%20Macro%20Commoditties%20-%20Fixed.xlsx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SYSTEM\WRS97TAB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is%20documentos\Siec\Modelo\Calificaci&#243;n%20Mayo%202003\SIECAR-052003%20sin%20ajustes%203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Datos/Mis%20documentos/Siec/Modelo/Calificaci&#243;n%20Mayo%202003/SIECAR-052003%20sin%20ajustes%203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Archives\Arg%20Public%20Debt%20(Jun%2026%2003)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3\PROY%20-%20PROY2003C%20%20A%20JUN2003%20-%20PARA%20RENG%20CLUB%20DE%20PARIS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Monetary%20Sector/Input/Info/PM99%20Jan%20FMI-200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Monetary%20Sector/Input/Info/PM99%20Jan%20FMI-2002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Compartida\My%20Documents\BCIE\Modelos\Mar\Fuentes\Julio-2001\MESES\Model\MESES\Model\MESES\Model\Deloitte\Joaquin\Banca\DATA%20MASTER\base\Mis%20documentos\RACG1024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MACROS\MIMPORTA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TEMPLATE\IL_TEMPL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HTI_real%2010-07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HTI_real%2010-07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OARD\BENIN\Decion%20Pt\HIPC%20tables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jenny/Downloads/CONSOLIDACION_U_BD01_Registro%20de%20Demandas%20Territoriales%20V2.0.xlsm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WINNT/Profiles/bpweil/Archivos%20temporales%20de%20Internet/OLK43/CONSA%20$$$1%20SPNF%209dic02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ECMON98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orary%20Internet%20Files\OLKE0E1\Ec-Mon-July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CRD-0401\DebtService\FMI%20%20OCTUBRE%20%20DE%20%202003%20con%20correcciones%20el%2029%20de%20diciembre%20de%202003%20-%20Res&#250;menes-TPCPMP-031604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SLV\External%20Sector\Output\Working%20files%202003\Data\REER04-03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Users\fperez\Desktop\2022\PRESUPUESTO%202023\SEPTIEMBRE\Copia%20de%20Proyeccion%20Ingresos%20CUT%202023%20-%202026%20Envio%20a%20Presupuesto%20AL%2012%20Agosto%202022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URY/EXTERNAL/XTNL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URY/EXTERNAL/XTNL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PLAZO\IMAE\PR\INF1-ALEX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Real2001\HTIreal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Missions\Uruguay\Mission_ASBA_Review1_July8_15\July17\DSA_URY_July13_PlanC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DOC\B2\CHIEF\CRI\97RED\CGOVFEB.XLS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ocuments%20and%20Settings/MFIGUEROLA/Local%20Settings/Temporary%20Internet%20Files/OLK22/DomRep-DSA-DRSc-NoDRNBonly/DomRep-DSAExtSusTabs-NoDRNBonly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ocuments%20and%20Settings/MFIGUEROLA/Local%20Settings/Temporary%20Internet%20Files/OLK22/DomRep-DSA-DRSc-NoDRNBonly/DomRep-DSAExtSusTabs-NoDRNBonly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enemar0001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uments%20and%20Settings\1991162\My%20Documents\My%20Documents\bp5trimestre9900rev.xls" TargetMode="External"/></Relationships>
</file>

<file path=xl/externalLinks/_rels/externalLink17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ML/DOM/Vulnerability%20exercise/March%202005/DR%20SVI%20table%20Feb%202005.xls" TargetMode="External"/></Relationships>
</file>

<file path=xl/externalLinks/_rels/externalLink17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ML/DOM/Vulnerability%20exercise/March%202005/DR%20SVI%20table%20Feb%202005.xls" TargetMode="External"/></Relationships>
</file>

<file path=xl/externalLinks/_rels/externalLink1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TA\S1\ECU\SECTORS\External\PERUMF97.XLS" TargetMode="External"/></Relationships>
</file>

<file path=xl/externalLinks/_rels/externalLink1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17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TRIMALEX/corrts99-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8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TRIMALEX/corrts99-2.xls" TargetMode="External"/></Relationships>
</file>

<file path=xl/externalLinks/_rels/externalLink1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IMALEX\corrts99-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ARG\Bop\fev01\ARGBOP%20final%20(2fev01)%20(WEO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series\afiliado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PROFINAN/Programa/prog2003/prog2003mensualizaci&#243;nener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PROFINAN/Programa/prog2003/prog2003mensualizaci&#243;nenero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4.158\Dir.%20EESF\Sector%20Files\DR%20Fiscal%20File%20Update%2006-26-2009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DATA\S1\ECU\rev-jul-00\SR%20Ecubop7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ST\Access%20Note\Tables%20and%20Note\2001\MACC060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lgiorgianni\Local%20Settings\Temporary%20Internet%20Files\OLK45\WIN\TEMP\wrs2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NCFP\Recursos\Proyrena\Anual\2002\Alt4_Proy200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Fiscal%20Sector/Output/Output%202003/Working%20files%202003/SLV-Fiscal-March%2012%202003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S1\ECU\SECTORS\External\PERUMF9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AC\WesternHem\Paraguay\Temporary\Paraguay%20Monetary%20File%20-%20Oct%20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AC/WesternHem/Paraguay/Temporary/Paraguay%20Monetary%20File%20-%20Oct%20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AC/WesternHem/Paraguay/Temporary/Paraguay%20Monetary%20File%20-%20Oct%2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RL/PRY/Monetary/SR%20and%20RED%20Monetary%20tables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RL/PRY/Monetary/SR%20and%20RED%20Monetary%20tables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EU2\LVA\LVA_RED_2001_tab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nc100115/Desktop/3.1.3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Mar\Fuentes\Julio-2001\MESES\Model\MESES\Model\MESES\Model\Deloitte\Joaquin\Banca\DATA%20MASTER\base\Mis%20documentos\RACG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DATA/ML/DOM/archives/June%20%202003%20SBA%20Mission/Real/DRGDP_prog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DATA/ML/DOM/archives/June%20%202003%20SBA%20Mission/Real/DRGDP_prog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y%20Documents\BCIE\Modelos\Profis\Fuentes\VALOR-BH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enc100115/Desktop/3.1.3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amento/Financiero/Subd_Entidades_financieras/Division_Banca_Comercial/Martha%20Soto/My%20Documents/BCIE/Modelos/Profis/Fuentes/VALOR-BHV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epartamento/Financiero/Subd_Entidades_financieras/Division_Banca_Comercial/Martha%20Soto/My%20Documents/BCIE/Modelos/Profis/Fuentes/VALOR-BHV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sept%202/IN/DR%20WEO%20Short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sept%202/IN/DR%20WEO%20Short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ARG\Bop\fev01\ARGBOP%20final%20(2fev01)%20(WEO)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Desktop/CORE%20INFLACION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Desktop/CORE%20INFLACION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acebotari\My%20Local%20Documents\AC\Argentina\Missions\2004%20May%20(3rd%20review%20SBA)\Files\Working%20Files\AC%20Fiscal%20Fil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Secto%20publico\DATA\ML\DOM\Macro\2002\DRSHAR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mangeli\Local%20Settings\Temporary%20Internet%20Files\OLK81\Corp%20Banca%20Sep-200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fad/info_guide/info_resources/databases/WEO%20OECD%20Proj%202000_NEW.Refreshed(2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CHAINES\Local%20Settings\Temporary%20Internet%20Files\OLKC5\SECTORS\MONETARY\Col_Prog%20_Mon-Feb8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a01\compartida\Documents%20and%20Settings\Toshiba\My%20Documents\Riesgos\Insumos%20Riesgo%20Importante\Risk\Risk-Managemnet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Y\Mensual\Recimp2000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OS\financiero\comunicado%20estad&#237;stico\GENERA%20CUADRO%2016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PED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ATA\ML\DOM\Real\DR_Real%20August%202006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/promieco/Personal/My%20Documents/Moz/E-Final/BOP9703_stres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promieco/Personal/My%20Documents/Moz/E-Final/BOP9703_stress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DATA/CA/SLV/Staff%20Report%20Tables/2003%20SR/Tables-SR-03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DATA/CA/SLV/Staff%20Report%20Tables/2003%20SR/Tables-SR-03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TI_CPI%20&amp;%20Forex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unaam\c\modelo\MODELOMACRO-ESC-4.5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bsr\pachi\INFORMEC\Cua298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1994738/Local%20Settings/Temporary%20Internet%20Files/OLK1EAE/Colombia/WEO/GEEColombiaOct2001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Documents%20and%20Settings/1994738/Local%20Settings/Temporary%20Internet%20Files/OLK1EAE/Colombia/WEO/GEEColombiaOct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2">
          <cell r="E32">
            <v>-493.67282104492199</v>
          </cell>
          <cell r="F32">
            <v>-472.80181884765602</v>
          </cell>
          <cell r="G32">
            <v>-706.7900390625</v>
          </cell>
          <cell r="H32">
            <v>-1172.18542480469</v>
          </cell>
          <cell r="I32">
            <v>-2174.98486328125</v>
          </cell>
          <cell r="J32">
            <v>-4539.14990234375</v>
          </cell>
          <cell r="K32">
            <v>-5438.3037109375</v>
          </cell>
          <cell r="L32">
            <v>-5422</v>
          </cell>
          <cell r="M32">
            <v>-5537</v>
          </cell>
          <cell r="N32">
            <v>-5132</v>
          </cell>
          <cell r="O32">
            <v>-4290.99951171875</v>
          </cell>
          <cell r="P32">
            <v>-4145</v>
          </cell>
          <cell r="Q32">
            <v>-4678</v>
          </cell>
          <cell r="R32">
            <v>-6023</v>
          </cell>
          <cell r="S32">
            <v>-5610</v>
          </cell>
          <cell r="T32">
            <v>-5183</v>
          </cell>
          <cell r="U32">
            <v>-4167</v>
          </cell>
          <cell r="V32">
            <v>-3591</v>
          </cell>
          <cell r="W32">
            <v>-4757</v>
          </cell>
          <cell r="X32">
            <v>-6338</v>
          </cell>
          <cell r="Y32">
            <v>-7284</v>
          </cell>
          <cell r="Z32">
            <v>-8756</v>
          </cell>
          <cell r="AA32">
            <v>-10284</v>
          </cell>
          <cell r="AB32">
            <v>-11203</v>
          </cell>
          <cell r="AC32">
            <v>-12593.8681640625</v>
          </cell>
          <cell r="AD32">
            <v>-13946.44921875</v>
          </cell>
          <cell r="AE32">
            <v>-15478.31640625</v>
          </cell>
          <cell r="AF32">
            <v>-16821.908203125</v>
          </cell>
          <cell r="AG32">
            <v>-17722.5078125</v>
          </cell>
          <cell r="AH32">
            <v>-18496.873046875</v>
          </cell>
        </row>
        <row r="132">
          <cell r="E132">
            <v>1.3998386894087399E-9</v>
          </cell>
          <cell r="F132">
            <v>4.0763494801865396E-9</v>
          </cell>
          <cell r="G132">
            <v>7.9575297462497507E-9</v>
          </cell>
          <cell r="H132">
            <v>1.31697177607748E-8</v>
          </cell>
          <cell r="I132">
            <v>1.83716544199797E-8</v>
          </cell>
          <cell r="J132">
            <v>4.40270859769498E-8</v>
          </cell>
          <cell r="K132">
            <v>2.5922636837094599E-7</v>
          </cell>
          <cell r="L132">
            <v>1.0529964811212301E-6</v>
          </cell>
          <cell r="M132">
            <v>6.7740002123173301E-6</v>
          </cell>
          <cell r="N132">
            <v>6.0155998653499403E-5</v>
          </cell>
          <cell r="O132">
            <v>9.4149996584747E-5</v>
          </cell>
          <cell r="P132">
            <v>2.1460000425577199E-4</v>
          </cell>
          <cell r="Q132">
            <v>8.72100004926324E-4</v>
          </cell>
          <cell r="R132">
            <v>3.9715748280286803E-2</v>
          </cell>
          <cell r="S132">
            <v>0.48764547705650302</v>
          </cell>
          <cell r="T132">
            <v>0.95413225889205899</v>
          </cell>
          <cell r="U132">
            <v>0.99064999818801902</v>
          </cell>
          <cell r="V132">
            <v>1</v>
          </cell>
          <cell r="W132">
            <v>1</v>
          </cell>
          <cell r="X132">
            <v>1</v>
          </cell>
          <cell r="Y132">
            <v>1</v>
          </cell>
          <cell r="Z132">
            <v>1</v>
          </cell>
          <cell r="AA132">
            <v>1</v>
          </cell>
          <cell r="AB132">
            <v>1</v>
          </cell>
          <cell r="AC132">
            <v>1</v>
          </cell>
          <cell r="AD132">
            <v>1</v>
          </cell>
          <cell r="AE132">
            <v>1</v>
          </cell>
          <cell r="AF132">
            <v>1</v>
          </cell>
          <cell r="AG132">
            <v>1</v>
          </cell>
          <cell r="AH132">
            <v>1</v>
          </cell>
        </row>
        <row r="141">
          <cell r="E141">
            <v>1.00000004749745E-3</v>
          </cell>
          <cell r="F141">
            <v>1.00000004749745E-3</v>
          </cell>
          <cell r="G141">
            <v>1.00000004749745E-3</v>
          </cell>
          <cell r="H141">
            <v>1.00000004749745E-3</v>
          </cell>
          <cell r="I141">
            <v>1.00000004749745E-3</v>
          </cell>
          <cell r="J141">
            <v>1.00000004749745E-3</v>
          </cell>
          <cell r="K141">
            <v>1.00000004749745E-3</v>
          </cell>
          <cell r="L141">
            <v>1.00000004749745E-3</v>
          </cell>
          <cell r="M141">
            <v>1.00000004749745E-3</v>
          </cell>
          <cell r="N141">
            <v>1.00000004749745E-3</v>
          </cell>
          <cell r="O141">
            <v>1.00000004749745E-3</v>
          </cell>
          <cell r="P141">
            <v>1.00000004749745E-3</v>
          </cell>
          <cell r="Q141">
            <v>1.00000004749745E-3</v>
          </cell>
          <cell r="R141">
            <v>1.00000004749745E-3</v>
          </cell>
          <cell r="S141">
            <v>1.00000004749745E-3</v>
          </cell>
          <cell r="T141">
            <v>1.00000004749745E-3</v>
          </cell>
          <cell r="U141">
            <v>1.00000004749745E-3</v>
          </cell>
          <cell r="V141">
            <v>1.00000004749745E-3</v>
          </cell>
          <cell r="W141">
            <v>1.00000004749745E-3</v>
          </cell>
          <cell r="X141">
            <v>1.00000004749745E-3</v>
          </cell>
          <cell r="Y141">
            <v>1.00000004749745E-3</v>
          </cell>
          <cell r="Z141">
            <v>1.00000004749745E-3</v>
          </cell>
          <cell r="AA141">
            <v>1.00000004749745E-3</v>
          </cell>
          <cell r="AB141">
            <v>1.00000004749745E-3</v>
          </cell>
          <cell r="AC141">
            <v>1.00000004749745E-3</v>
          </cell>
          <cell r="AD141">
            <v>1.00000004749745E-3</v>
          </cell>
          <cell r="AE141">
            <v>1.00000004749745E-3</v>
          </cell>
          <cell r="AF141">
            <v>1.00000004749745E-3</v>
          </cell>
          <cell r="AG141">
            <v>1.00000004749745E-3</v>
          </cell>
          <cell r="AH141">
            <v>1.00000004749745E-3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  <sheetName val="DATABANCARIA"/>
      <sheetName val="DA"/>
      <sheetName val="Q6"/>
      <sheetName val="Q7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34">
          <cell r="B134" t="str">
            <v>24.- Grado de Dependencia de Spread de Tasas (10/12)</v>
          </cell>
        </row>
        <row r="136">
          <cell r="B136" t="str">
            <v>25.- Grado de Dependencia de la Brecha (11/12)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.Exógenos"/>
      <sheetName val="Mar-02"/>
      <sheetName val="Dic-02"/>
      <sheetName val="Ene-03"/>
      <sheetName val="Feb-03"/>
      <sheetName val="Mzo-03"/>
      <sheetName val="MAR03"/>
      <sheetName val="Abr-03"/>
      <sheetName val="May-03"/>
      <sheetName val="Edos.Finan. período anterior"/>
      <sheetName val="Edo.Fin.Vigente"/>
      <sheetName val="F.Endógenos"/>
      <sheetName val="Promedios"/>
      <sheetName val="AI y PO"/>
      <sheetName val="Market Share &amp; Ranking"/>
      <sheetName val="Calidad de Activo"/>
      <sheetName val="Solvencia"/>
      <sheetName val="G. Adm."/>
      <sheetName val="ROE"/>
      <sheetName val="Indices Liquidez"/>
      <sheetName val="Ajustes In Situ"/>
      <sheetName val="RESUMEN CALIFICACION"/>
      <sheetName val="Calif y Niveles"/>
      <sheetName val="Niveles de Riesgo"/>
      <sheetName val="Indicadores"/>
      <sheetName val="Ind Norm"/>
      <sheetName val="Calificación"/>
      <sheetName val="CAMELCuan"/>
      <sheetName val="CAMELCual"/>
      <sheetName val="Calific Módulo"/>
      <sheetName val="Ajuste"/>
      <sheetName val="Calific Ajustada"/>
      <sheetName val="Calific Final"/>
      <sheetName val="Compliance"/>
      <sheetName val="Comparación Calificación"/>
      <sheetName val="Comparación"/>
      <sheetName val="Matriz Suf Patrimonial "/>
      <sheetName val="Calidad de Activos"/>
      <sheetName val="Gcia. y Admón. de Riesgo"/>
      <sheetName val="Información contable financiera"/>
      <sheetName val="Tipos de Riesgo"/>
      <sheetName val="Planif Estra"/>
      <sheetName val="EFE y EFI"/>
      <sheetName val="PPM"/>
      <sheetName val="Crecimiento"/>
      <sheetName val="Resultados Operacionales"/>
      <sheetName val="Brecha Estructural"/>
      <sheetName val="GG "/>
      <sheetName val="Liquidez"/>
      <sheetName val="ENE03"/>
      <sheetName val="Jun-02"/>
      <sheetName val="Ene-02"/>
      <sheetName val="Dic-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Índice"/>
      <sheetName val="Inputs(q)"/>
      <sheetName val="By Debtor"/>
      <sheetName val="SR 1"/>
      <sheetName val="SR 2"/>
      <sheetName val="FactSheet"/>
      <sheetName val="Debt"/>
      <sheetName val="Debt Dynamics"/>
      <sheetName val="IMF"/>
      <sheetName val="existing"/>
      <sheetName val="Financing Prg"/>
      <sheetName val="FinPrg-sum"/>
      <sheetName val="Fin tab"/>
      <sheetName val="Vencimientos I"/>
      <sheetName val="Vencimientos K"/>
      <sheetName val="Vencimientos sum"/>
      <sheetName val="A.1 bis"/>
      <sheetName val="A.4"/>
      <sheetName val="A.5"/>
      <sheetName val="A.6"/>
      <sheetName val="A.7"/>
      <sheetName val="A.8"/>
      <sheetName val="A.8 bis"/>
      <sheetName val="A.9"/>
      <sheetName val="A.10"/>
      <sheetName val="A.11"/>
      <sheetName val="A.12"/>
      <sheetName val="A.13"/>
      <sheetName val="A.21"/>
      <sheetName val="A.22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Ago-Dic"/>
      <sheetName val="Club x Agencia"/>
      <sheetName val="Paises Club"/>
      <sheetName val="Bzas.P"/>
      <sheetName val="Bza P ene-may real"/>
      <sheetName val="Cam Gob"/>
      <sheetName val="Codigos"/>
      <sheetName val="A.11"/>
    </sheetNames>
    <sheetDataSet>
      <sheetData sheetId="0" refreshError="1">
        <row r="2816">
          <cell r="H2816">
            <v>1000000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  <sheetName val="RES XDEVEN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"/>
      <sheetName val="BCR"/>
      <sheetName val="BMI"/>
      <sheetName val="BC"/>
      <sheetName val="FIN"/>
      <sheetName val="BCYFIN"/>
      <sheetName val="SB"/>
      <sheetName val="SF"/>
      <sheetName val="Sergio BC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Input EMBI Spread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7">
          <cell r="E7" t="str">
            <v>NIVEL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Z4" t="str">
            <v>COBERTURA PATRIMONIAL AJUSTADA</v>
          </cell>
        </row>
        <row r="5">
          <cell r="Z5" t="str">
            <v>Agosto-98/Junio-98</v>
          </cell>
          <cell r="BF5" t="str">
            <v>INTERMEDIACION EN CREDITOS</v>
          </cell>
        </row>
        <row r="6">
          <cell r="AB6" t="str">
            <v>COBERTURA</v>
          </cell>
          <cell r="AD6" t="str">
            <v>COBERTURA</v>
          </cell>
          <cell r="BF6" t="str">
            <v>Agosto-98/Junio-98</v>
          </cell>
        </row>
        <row r="7">
          <cell r="AB7" t="str">
            <v>PATRIMONIAL</v>
          </cell>
          <cell r="AD7" t="str">
            <v>PATRIMONIAL</v>
          </cell>
        </row>
        <row r="8"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</row>
        <row r="9">
          <cell r="AB9" t="str">
            <v>AJUSTADA</v>
          </cell>
          <cell r="AD9" t="str">
            <v>AJUSTADA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</row>
        <row r="10">
          <cell r="AA10">
            <v>35947</v>
          </cell>
          <cell r="AC10">
            <v>36007</v>
          </cell>
          <cell r="BG10">
            <v>35947</v>
          </cell>
          <cell r="BI10">
            <v>35977</v>
          </cell>
        </row>
        <row r="12"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</row>
        <row r="13"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</row>
        <row r="14"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</row>
        <row r="15"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</row>
        <row r="16"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</row>
        <row r="17"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</row>
        <row r="18"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</row>
        <row r="19"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</row>
        <row r="20"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</row>
        <row r="21"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</row>
        <row r="22"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</row>
        <row r="23"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</row>
        <row r="24"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</row>
        <row r="25"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</row>
        <row r="26"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</row>
        <row r="27"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</row>
        <row r="28"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</row>
        <row r="29"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</row>
        <row r="30"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</row>
        <row r="31"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</row>
        <row r="32"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</row>
        <row r="33"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</row>
        <row r="34"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</row>
        <row r="35"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</row>
        <row r="36"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</row>
        <row r="37"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</row>
        <row r="38"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</row>
        <row r="39"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</row>
        <row r="40"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</row>
        <row r="41"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</row>
        <row r="42"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</row>
        <row r="43"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</row>
        <row r="44"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</row>
        <row r="45"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</row>
        <row r="46"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</row>
        <row r="47"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</row>
        <row r="48"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</row>
        <row r="49"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</row>
        <row r="50"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</row>
        <row r="51"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</row>
        <row r="52"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</row>
        <row r="54">
          <cell r="Z54" t="str">
            <v>TOTAL</v>
          </cell>
          <cell r="AB54">
            <v>0.69810000000000005</v>
          </cell>
          <cell r="AD54">
            <v>0.73384077191693886</v>
          </cell>
          <cell r="BF54" t="str">
            <v>TOTAL</v>
          </cell>
          <cell r="BH54">
            <v>0.65690000000000004</v>
          </cell>
          <cell r="BJ54">
            <v>0.65742937334214424</v>
          </cell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Gráfico"/>
      <sheetName val="Datos"/>
      <sheetName val="Parámetros"/>
      <sheetName val="Diálogo1"/>
      <sheetName val="Macro1"/>
      <sheetName val="Módulo1"/>
      <sheetName val="Main"/>
      <sheetName val="Links"/>
      <sheetName val="ErrCheck"/>
      <sheetName val="Codigos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  <sheetName val="Codigos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for JR"/>
      <sheetName val="ModuleCntry_txt"/>
      <sheetName val="Hide"/>
      <sheetName val="ModuleDA"/>
      <sheetName val="DA"/>
      <sheetName val="ModuleMicro"/>
      <sheetName val="Micro"/>
      <sheetName val="ModuleQ"/>
      <sheetName val="Q1"/>
      <sheetName val="Q2"/>
      <sheetName val="Q3"/>
      <sheetName val="Q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PI"/>
      <sheetName val="CPI graph"/>
      <sheetName val="NA86-87n"/>
      <sheetName val="NA86-87r"/>
      <sheetName val="Aggrn"/>
      <sheetName val="Aggrr"/>
      <sheetName val="Deflators"/>
      <sheetName val="Assum"/>
      <sheetName val="Input-Output"/>
      <sheetName val="NA"/>
      <sheetName val="NA (2)"/>
      <sheetName val="Input"/>
      <sheetName val="output_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Demandas Detalladas"/>
      <sheetName val="Demandas Consolidadas"/>
      <sheetName val="Dashboard Regional"/>
      <sheetName val="Dashboard Provincial"/>
      <sheetName val="Master"/>
      <sheetName val="Geografia"/>
      <sheetName val="Gobierno"/>
      <sheetName val="Regional Dashboard Data"/>
      <sheetName val="Provincial Dashboard Data"/>
      <sheetName val="Log"/>
      <sheetName val="Formato Reporte Sectoriales"/>
      <sheetName val="Formato Consolidacion Provincia"/>
      <sheetName val="Formato Demandas Consolidad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  <sheetName val="Codigos"/>
      <sheetName val="BD"/>
      <sheetName val="BASE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"/>
      <sheetName val="GOES"/>
      <sheetName val="RGG"/>
      <sheetName val="EPNF"/>
      <sheetName val="TRANSF2002-MIH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  <sheetName val="Codigos"/>
      <sheetName val="SPNF"/>
      <sheetName val="MDGs"/>
      <sheetName val="Table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  <sheetName val="sourc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dj. SR final"/>
      <sheetName val="SR final"/>
      <sheetName val="Arrears"/>
      <sheetName val="SR table unadj."/>
      <sheetName val="ProgSumm"/>
      <sheetName val="Prog. FMI"/>
      <sheetName val="SR tab adj."/>
      <sheetName val="Adj. stocks"/>
      <sheetName val="Input Prog.CBE"/>
      <sheetName val="Paris Club"/>
      <sheetName val="SMP Monit."/>
      <sheetName val="Assump"/>
      <sheetName val="Quasi-fiscal"/>
      <sheetName val="PSBR"/>
      <sheetName val="Input PSBR;Q-F"/>
      <sheetName val="Sheet1"/>
      <sheetName val="Input Cable"/>
      <sheetName val="Input BCE"/>
      <sheetName val="Input BNF"/>
      <sheetName val="Input BP"/>
      <sheetName val="Input SB"/>
      <sheetName val="Report1"/>
      <sheetName val="BCE Table"/>
      <sheetName val="BP+BNF obs."/>
      <sheetName val="BCE (Prog.)"/>
      <sheetName val="cartera"/>
      <sheetName val="RED 33"/>
      <sheetName val="RED 34"/>
      <sheetName val="RED 36"/>
      <sheetName val="RED 37"/>
      <sheetName val="RED 3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Multipliers"/>
      <sheetName val="SR"/>
      <sheetName val="Program"/>
      <sheetName val="Resultado BC"/>
      <sheetName val="IMFprogram"/>
      <sheetName val="SR-Dollarization"/>
      <sheetName val="$-SR-Summary"/>
      <sheetName val="US$-Program"/>
      <sheetName val="Quasi-fiscal-$"/>
      <sheetName val="10-R"/>
      <sheetName val="10-R-New"/>
      <sheetName val="Sheet1"/>
      <sheetName val="FDIR"/>
      <sheetName val="$-Cable"/>
      <sheetName val="$-Cable-New"/>
      <sheetName val="MB&amp;Liabilities"/>
      <sheetName val="BCE-1-2-3"/>
      <sheetName val="BCE-4"/>
      <sheetName val="CableFMI"/>
      <sheetName val="BCE"/>
      <sheetName val="BCOS"/>
      <sheetName val="BNF"/>
      <sheetName val="Banking System"/>
      <sheetName val="Banks'loans"/>
      <sheetName val="STA 33"/>
      <sheetName val="STA 34"/>
      <sheetName val="STA 35"/>
      <sheetName val="STA 36"/>
      <sheetName val="STA 37"/>
      <sheetName val="STA 38"/>
      <sheetName val="STA 39"/>
      <sheetName val="To-Macroflow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1"/>
      <sheetName val="TP1 10C"/>
      <sheetName val="MP 10C"/>
      <sheetName val="CP 10C"/>
      <sheetName val="TP 10C"/>
      <sheetName val="BO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eights"/>
      <sheetName val="PCPIq"/>
      <sheetName val="PCPIm"/>
      <sheetName val="ControlSheet"/>
      <sheetName val="EDNA"/>
      <sheetName val="EERProfile"/>
      <sheetName val="Table1m"/>
      <sheetName val="Sheet1"/>
      <sheetName val="Sheet2"/>
      <sheetName val="Resultado BC"/>
      <sheetName val="Input PSBR;Q-F"/>
      <sheetName val="CP 10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timista institución 2023-2026"/>
      <sheetName val="Pesimista institución 2023-2026"/>
      <sheetName val="Pesimista 2023 Mensualizado"/>
      <sheetName val="Ejec2022"/>
      <sheetName val="Ejec2021"/>
      <sheetName val="Hoja2"/>
      <sheetName val="Hoja1"/>
      <sheetName val="Ingresos al 31-08-20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>
        <row r="1">
          <cell r="AU1" t="str">
            <v>ALTERNATIVE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BOP Summary"/>
      <sheetName val="BOP Details"/>
      <sheetName val="Exports"/>
      <sheetName val="Imports"/>
      <sheetName val="Services"/>
      <sheetName val="Capital"/>
      <sheetName val="TOT"/>
      <sheetName val="Debt Service"/>
      <sheetName val="GDP"/>
      <sheetName val="Inputs (Misc.)"/>
      <sheetName val="Outlink Real"/>
      <sheetName val="RED-43"/>
      <sheetName val="RED-44"/>
      <sheetName val="RED-45"/>
      <sheetName val="RED-46"/>
      <sheetName val="RED-47"/>
      <sheetName val="RED-48"/>
      <sheetName val="RED-49"/>
      <sheetName val="RED-50"/>
      <sheetName val="RED-51"/>
      <sheetName val="RED-52"/>
      <sheetName val="RED-53"/>
      <sheetName val="RED-54"/>
      <sheetName val="RED-55"/>
      <sheetName val="RED-5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ATA"/>
      <sheetName val="IMAE TC Y ACELERACION"/>
      <sheetName val="ACELERACION"/>
      <sheetName val="DATOS"/>
      <sheetName val="LIB-NE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CPI"/>
      <sheetName val="Output_CPI"/>
      <sheetName val="NAsect"/>
      <sheetName val="NA"/>
      <sheetName val="Diff"/>
      <sheetName val="WEOo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"/>
      <sheetName val="IN_Policy and Macro Asumptions"/>
      <sheetName val="IN_Public Sector Operations"/>
      <sheetName val="IN_Public Sector Cash Flow"/>
      <sheetName val="Amortization _end2001Debt"/>
      <sheetName val="Old Debt"/>
      <sheetName val="Assumptions_Newbase"/>
      <sheetName val="PSO_Newbase"/>
      <sheetName val="PSCF_Newbase"/>
      <sheetName val="Assumptions_Adverse"/>
      <sheetName val="PSO_Adverse"/>
      <sheetName val="PSCF_Adverse"/>
      <sheetName val="Assumptions_Adverse_RER"/>
      <sheetName val="PSO_Adverse_RER"/>
      <sheetName val="PSCF_Adverse_RER"/>
      <sheetName val="Assumptions_Adverse_growth"/>
      <sheetName val="PSO_Adverse_growth"/>
      <sheetName val="PSCF_Adverse_growth"/>
      <sheetName val="Assumptions_Adverse_PrimBal"/>
      <sheetName val="PSO_Adverse_PrimBal"/>
      <sheetName val="PSCF_Adverse_PrimBal"/>
      <sheetName val="Assumptions_Adverse_Interest"/>
      <sheetName val="PSO_Adverse_Interest"/>
      <sheetName val="PSCF_Adverse_Interest"/>
      <sheetName val="Assumptions_Adverse_recap"/>
      <sheetName val="PSO_Adverse_recap"/>
      <sheetName val="PSCF_Adverse_recap"/>
      <sheetName val="Assumptions_stab"/>
      <sheetName val="PSO_stab"/>
      <sheetName val="PSCF_stab"/>
      <sheetName val="Output_1"/>
      <sheetName val="Output_2"/>
      <sheetName val="Fig_Data"/>
      <sheetName val="Fig 1_Fi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frprtables"/>
      <sheetName val="Basicinput"/>
      <sheetName val="Outputables"/>
      <sheetName val="Index"/>
      <sheetName val="Documentation"/>
      <sheetName val="Month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B2" t="str">
            <v xml:space="preserve">Table --. Dominican Republic: External Sustainability Framework–Gross External Financing Need, 1998–2008 </v>
          </cell>
        </row>
        <row r="7">
          <cell r="F7" t="str">
            <v xml:space="preserve">Actual </v>
          </cell>
          <cell r="O7" t="str">
            <v>Projections</v>
          </cell>
        </row>
        <row r="8">
          <cell r="C8">
            <v>1992</v>
          </cell>
          <cell r="D8">
            <v>1993</v>
          </cell>
          <cell r="E8">
            <v>1994</v>
          </cell>
          <cell r="F8">
            <v>1995</v>
          </cell>
          <cell r="G8">
            <v>1996</v>
          </cell>
          <cell r="H8">
            <v>1997</v>
          </cell>
          <cell r="I8">
            <v>1998</v>
          </cell>
          <cell r="J8">
            <v>1999</v>
          </cell>
          <cell r="K8">
            <v>2000</v>
          </cell>
          <cell r="L8">
            <v>2001</v>
          </cell>
          <cell r="M8">
            <v>2002</v>
          </cell>
          <cell r="O8">
            <v>2003</v>
          </cell>
          <cell r="P8">
            <v>2004</v>
          </cell>
          <cell r="Q8">
            <v>2005</v>
          </cell>
          <cell r="R8">
            <v>2006</v>
          </cell>
          <cell r="S8">
            <v>2007</v>
          </cell>
          <cell r="T8">
            <v>2008</v>
          </cell>
        </row>
        <row r="10">
          <cell r="C10" t="str">
            <v>I. Baseline Projections</v>
          </cell>
        </row>
        <row r="12">
          <cell r="B12" t="str">
            <v>Gross external financing need in billions of U.S. dollars 1/</v>
          </cell>
          <cell r="D12">
            <v>1.3226000368926654</v>
          </cell>
          <cell r="E12">
            <v>0.79154002538909851</v>
          </cell>
          <cell r="F12">
            <v>0.74086002908544546</v>
          </cell>
          <cell r="G12">
            <v>0.89662005479419549</v>
          </cell>
          <cell r="H12">
            <v>0.93553014646825938</v>
          </cell>
          <cell r="I12">
            <v>1.01997000496976</v>
          </cell>
          <cell r="J12">
            <v>0.29790000411850409</v>
          </cell>
          <cell r="K12">
            <v>0.62797999999999998</v>
          </cell>
          <cell r="L12">
            <v>0.72820999999999991</v>
          </cell>
          <cell r="M12">
            <v>1.4860199999999999</v>
          </cell>
          <cell r="O12">
            <v>1.7145885744587064</v>
          </cell>
          <cell r="P12">
            <v>0.70656081871591359</v>
          </cell>
          <cell r="Q12">
            <v>0.48136794161192786</v>
          </cell>
          <cell r="R12">
            <v>0.4146548958391848</v>
          </cell>
          <cell r="S12">
            <v>0.32059067253660034</v>
          </cell>
          <cell r="T12">
            <v>0.24485987745476812</v>
          </cell>
        </row>
        <row r="13">
          <cell r="B13" t="str">
            <v>in percent of GDP</v>
          </cell>
          <cell r="D13">
            <v>13.60440141586464</v>
          </cell>
          <cell r="E13">
            <v>7.3707149737348043</v>
          </cell>
          <cell r="F13">
            <v>6.1216905641696897</v>
          </cell>
          <cell r="G13">
            <v>6.6184905438639809</v>
          </cell>
          <cell r="H13">
            <v>6.172415767658026</v>
          </cell>
          <cell r="I13">
            <v>6.3629059320987045</v>
          </cell>
          <cell r="J13">
            <v>1.6942026715432144</v>
          </cell>
          <cell r="K13">
            <v>3.1576301426542392</v>
          </cell>
          <cell r="L13">
            <v>3.3614147009978375</v>
          </cell>
          <cell r="M13">
            <v>6.9819644283133879</v>
          </cell>
          <cell r="O13">
            <v>10.739626976356265</v>
          </cell>
          <cell r="P13">
            <v>4.4522407978310428</v>
          </cell>
          <cell r="Q13">
            <v>2.6711223971633733</v>
          </cell>
          <cell r="R13">
            <v>2.1158316086418645</v>
          </cell>
          <cell r="S13">
            <v>1.5461743395617482</v>
          </cell>
          <cell r="T13">
            <v>1.111073604992006</v>
          </cell>
        </row>
        <row r="15">
          <cell r="C15" t="str">
            <v>II. Stress Tests</v>
          </cell>
        </row>
        <row r="16">
          <cell r="B16" t="str">
            <v>Gross external financing need in billions of U.S. dollars 2/</v>
          </cell>
        </row>
        <row r="18">
          <cell r="B18" t="str">
            <v>A. Alternative Scenarios</v>
          </cell>
        </row>
        <row r="20">
          <cell r="B20" t="str">
            <v>A1. Key variables are at their historical averages in 2004-08</v>
          </cell>
          <cell r="O20">
            <v>1.7145885744587062</v>
          </cell>
          <cell r="P20">
            <v>0.79562212152302547</v>
          </cell>
          <cell r="Q20">
            <v>0.88982042739560963</v>
          </cell>
          <cell r="R20">
            <v>1.8678206264896613</v>
          </cell>
          <cell r="S20">
            <v>1.6389771642815378</v>
          </cell>
          <cell r="T20">
            <v>1.8139010658890218</v>
          </cell>
        </row>
        <row r="21">
          <cell r="B21" t="str">
            <v>A2. Country-specific shock in 2004, with reduction in GDP growth (relative to baseline) of one standard deviation</v>
          </cell>
          <cell r="O21">
            <v>1.7145885744587064</v>
          </cell>
          <cell r="P21">
            <v>0.90189758160687072</v>
          </cell>
          <cell r="Q21">
            <v>0.9043271460766299</v>
          </cell>
          <cell r="R21">
            <v>1.1000131922738257</v>
          </cell>
          <cell r="S21">
            <v>1.2332022203664887</v>
          </cell>
          <cell r="T21">
            <v>1.3925577879255036</v>
          </cell>
        </row>
        <row r="22">
          <cell r="B22" t="str">
            <v>A3. Selected variables are consistent with market forecast in 2004-08</v>
          </cell>
          <cell r="O22">
            <v>1.7145885744587062</v>
          </cell>
          <cell r="P22">
            <v>0.79736673070274844</v>
          </cell>
          <cell r="Q22">
            <v>1.6941243987509744</v>
          </cell>
          <cell r="R22">
            <v>3.0412025573028951</v>
          </cell>
          <cell r="S22">
            <v>2.9505886291156314</v>
          </cell>
          <cell r="T22">
            <v>3.3313378935167983</v>
          </cell>
        </row>
        <row r="24">
          <cell r="B24" t="str">
            <v>B. Bound Tests</v>
          </cell>
        </row>
        <row r="26">
          <cell r="B26" t="str">
            <v>B1. Nominal interest rate is at historical average plus two standard deviations in 2004 and 2005</v>
          </cell>
          <cell r="O26">
            <v>1.7145885744587062</v>
          </cell>
          <cell r="P26">
            <v>0.68028662115005578</v>
          </cell>
          <cell r="Q26">
            <v>0.5113087261906526</v>
          </cell>
          <cell r="R26">
            <v>0.42933218452709015</v>
          </cell>
          <cell r="S26">
            <v>0.38466285789691806</v>
          </cell>
          <cell r="T26">
            <v>0.25890296981770689</v>
          </cell>
        </row>
        <row r="27">
          <cell r="B27" t="str">
            <v>B2. Real GDP growth is at historical average minus two standard deviations in 2004 and 2005</v>
          </cell>
          <cell r="O27">
            <v>1.7145885744587062</v>
          </cell>
          <cell r="P27">
            <v>0.66505941862852358</v>
          </cell>
          <cell r="Q27">
            <v>0.47991100542533704</v>
          </cell>
          <cell r="R27">
            <v>0.41888941546829017</v>
          </cell>
          <cell r="S27">
            <v>0.37471638446618749</v>
          </cell>
          <cell r="T27">
            <v>0.24745729620745116</v>
          </cell>
        </row>
        <row r="28">
          <cell r="B28" t="str">
            <v>B3. Change in US dollar GDP deflator is at historical average minus two standard deviations in 2004 and 2005</v>
          </cell>
          <cell r="O28">
            <v>1.7145885744587062</v>
          </cell>
          <cell r="P28">
            <v>0.63613511637147957</v>
          </cell>
          <cell r="Q28">
            <v>0.46239906692511012</v>
          </cell>
          <cell r="R28">
            <v>0.52421623071926615</v>
          </cell>
          <cell r="S28">
            <v>0.44616500764019168</v>
          </cell>
          <cell r="T28">
            <v>0.35455816499969717</v>
          </cell>
        </row>
        <row r="29">
          <cell r="B29" t="str">
            <v xml:space="preserve">B4. Non-interest current account is at historical average minus two standard deviations in 2004 and 2005 </v>
          </cell>
          <cell r="O29">
            <v>1.7145885744587062</v>
          </cell>
          <cell r="P29">
            <v>2.6265543017703141</v>
          </cell>
          <cell r="Q29">
            <v>2.6316655724798901</v>
          </cell>
          <cell r="R29">
            <v>1.3389650682128198</v>
          </cell>
          <cell r="S29">
            <v>1.2458232439961676</v>
          </cell>
          <cell r="T29">
            <v>1.250878276883352</v>
          </cell>
        </row>
        <row r="30">
          <cell r="B30" t="str">
            <v>B5. Combination of 2-5 using one standard deviation shocks</v>
          </cell>
          <cell r="O30">
            <v>1.7145885744587062</v>
          </cell>
          <cell r="P30">
            <v>2.4318848725818056</v>
          </cell>
          <cell r="Q30">
            <v>2.1951229733469297</v>
          </cell>
          <cell r="R30">
            <v>1.1694739579918236</v>
          </cell>
          <cell r="S30">
            <v>1.0676086129616564</v>
          </cell>
          <cell r="T30">
            <v>1.0627802785778773</v>
          </cell>
        </row>
        <row r="31">
          <cell r="B31" t="str">
            <v>B6. One time 30 percent nominal depreciation in 2004</v>
          </cell>
          <cell r="O31">
            <v>1.7145885744587062</v>
          </cell>
          <cell r="P31">
            <v>0.61806862077550473</v>
          </cell>
          <cell r="Q31">
            <v>0.46538524265054421</v>
          </cell>
          <cell r="R31">
            <v>0.47540387583187826</v>
          </cell>
          <cell r="S31">
            <v>0.41117402479307236</v>
          </cell>
          <cell r="T31">
            <v>0.30448588406997645</v>
          </cell>
        </row>
        <row r="33">
          <cell r="B33" t="str">
            <v>Gross external financing need in percent of GDP 2/</v>
          </cell>
        </row>
        <row r="35">
          <cell r="B35" t="str">
            <v>A. Alternative Scenarios</v>
          </cell>
        </row>
        <row r="37">
          <cell r="B37" t="str">
            <v xml:space="preserve">A1. Key variables are at their historical averages in 2004-08 </v>
          </cell>
          <cell r="O37">
            <v>10.739626976356263</v>
          </cell>
          <cell r="P37">
            <v>4.5677799860451325</v>
          </cell>
          <cell r="Q37">
            <v>4.6824134096707954</v>
          </cell>
          <cell r="R37">
            <v>9.008896680241687</v>
          </cell>
          <cell r="S37">
            <v>7.2456674494786721</v>
          </cell>
          <cell r="T37">
            <v>7.3500136690662856</v>
          </cell>
        </row>
        <row r="38">
          <cell r="B38" t="str">
            <v xml:space="preserve">A2. Country-specific shock in 2004, with reduction in GDP growth (relative to baseline) of one standard deviation </v>
          </cell>
          <cell r="O38">
            <v>10.739626976356265</v>
          </cell>
          <cell r="P38">
            <v>5.8027688413537133</v>
          </cell>
          <cell r="Q38">
            <v>5.1237879344431612</v>
          </cell>
          <cell r="R38">
            <v>5.7311417563725584</v>
          </cell>
          <cell r="S38">
            <v>6.0728258977802918</v>
          </cell>
          <cell r="T38">
            <v>6.4518963641314571</v>
          </cell>
        </row>
        <row r="39">
          <cell r="B39" t="str">
            <v>A3. Selected variables are consistent with  market forecast in 2004-08</v>
          </cell>
          <cell r="O39">
            <v>10.739626976356263</v>
          </cell>
          <cell r="P39">
            <v>4.6641232662004333</v>
          </cell>
          <cell r="Q39">
            <v>8.9103385645483542</v>
          </cell>
          <cell r="R39">
            <v>12.896890730007135</v>
          </cell>
          <cell r="S39">
            <v>10.088790458603663</v>
          </cell>
          <cell r="T39">
            <v>9.184169423679041</v>
          </cell>
        </row>
        <row r="41">
          <cell r="B41" t="str">
            <v>B. Bound Tests</v>
          </cell>
        </row>
        <row r="43">
          <cell r="B43" t="str">
            <v>B1. Nominal interest rate is at historical average plus two standard deviations in 2004 and 2005</v>
          </cell>
          <cell r="O43">
            <v>10.739626976356263</v>
          </cell>
          <cell r="P43">
            <v>4.2866796016334101</v>
          </cell>
          <cell r="Q43">
            <v>2.8372645378490744</v>
          </cell>
          <cell r="R43">
            <v>2.1907244210664785</v>
          </cell>
          <cell r="S43">
            <v>1.855187599679156</v>
          </cell>
          <cell r="T43">
            <v>1.1747953932209017</v>
          </cell>
        </row>
        <row r="44">
          <cell r="B44" t="str">
            <v>B2. Real GDP growth is at historical average minus two standard deviations in 2004 and 2005</v>
          </cell>
          <cell r="O44">
            <v>10.739626976356263</v>
          </cell>
          <cell r="P44">
            <v>4.0805752440563063</v>
          </cell>
          <cell r="Q44">
            <v>2.6632592351587414</v>
          </cell>
          <cell r="R44">
            <v>2.1376165192736543</v>
          </cell>
          <cell r="S44">
            <v>1.8073670848643888</v>
          </cell>
          <cell r="T44">
            <v>1.122952982640864</v>
          </cell>
        </row>
        <row r="45">
          <cell r="B45" t="str">
            <v>B3. Change in US dollar GDP deflator is at historical average minus two standard deviations in 2004 and 2005</v>
          </cell>
          <cell r="O45">
            <v>10.739626976356263</v>
          </cell>
          <cell r="P45">
            <v>4.243083689129941</v>
          </cell>
          <cell r="Q45">
            <v>3.1137211773766853</v>
          </cell>
          <cell r="R45">
            <v>3.2460179179469346</v>
          </cell>
          <cell r="S45">
            <v>2.6112546767755567</v>
          </cell>
          <cell r="T45">
            <v>1.9523552282424073</v>
          </cell>
        </row>
        <row r="46">
          <cell r="B46" t="str">
            <v xml:space="preserve">B4. Non-interest current account is at historical average minus two standard deviations in 2004 and 2005 </v>
          </cell>
          <cell r="O46">
            <v>10.739626976356263</v>
          </cell>
          <cell r="P46">
            <v>16.55066614267248</v>
          </cell>
          <cell r="Q46">
            <v>14.603176166978503</v>
          </cell>
          <cell r="R46">
            <v>6.8322468699145018</v>
          </cell>
          <cell r="S46">
            <v>6.0084715386613041</v>
          </cell>
          <cell r="T46">
            <v>5.6759721149485163</v>
          </cell>
        </row>
        <row r="47">
          <cell r="B47" t="str">
            <v>B5. Combination of 2-5 using one standard deviation shocks</v>
          </cell>
          <cell r="O47">
            <v>10.739626976356263</v>
          </cell>
          <cell r="P47">
            <v>14.833970868205054</v>
          </cell>
          <cell r="Q47">
            <v>13.039423907307162</v>
          </cell>
          <cell r="R47">
            <v>6.388042291783294</v>
          </cell>
          <cell r="S47">
            <v>5.511915762154028</v>
          </cell>
          <cell r="T47">
            <v>5.1623995419834587</v>
          </cell>
        </row>
        <row r="48">
          <cell r="B48" t="str">
            <v>B6. One time 30 percent nominal depreciation in 2004</v>
          </cell>
          <cell r="O48">
            <v>10.739626976356263</v>
          </cell>
          <cell r="P48">
            <v>4.3597791092844833</v>
          </cell>
          <cell r="Q48">
            <v>2.8908657890697196</v>
          </cell>
          <cell r="R48">
            <v>2.7155369591203797</v>
          </cell>
          <cell r="S48">
            <v>2.2198925131198104</v>
          </cell>
          <cell r="T48">
            <v>1.5466464990826376</v>
          </cell>
        </row>
        <row r="51">
          <cell r="B51" t="str">
            <v>1/ Defined as non-interest current account deficit, plus interest and amortization on medium- and long-term debt, plus short-term debt at end of previous period, plus net private capital outflows.</v>
          </cell>
        </row>
        <row r="52">
          <cell r="B52" t="str">
            <v>2/ Gross external financing under the stress-test scenarios is derived by assuming the same ratio of short-term to total debt as in the baseline scenario and the same average maturity on medium- and long term</v>
          </cell>
        </row>
        <row r="53">
          <cell r="B53" t="str">
            <v>debt. Interest expenditures are derived by applying the respective interest rate to the previous period debt stock under each alternative scenario.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ernal Sustainability-Arg"/>
      <sheetName val="Instructions"/>
      <sheetName val="Input_external"/>
      <sheetName val="Input_DRBOP"/>
      <sheetName val="Input_DRBOP-AltSc"/>
      <sheetName val="NEWDEBT"/>
      <sheetName val="NEWDEBT-AltSC"/>
      <sheetName val="DS-Resch"/>
      <sheetName val="NEWDEBT-Resched"/>
      <sheetName val="Table-NoDR"/>
      <sheetName val="Tablita-NoDR"/>
      <sheetName val="Table_SR"/>
      <sheetName val="Table_GEF"/>
      <sheetName val="A1_historical"/>
      <sheetName val="A2_alternative"/>
      <sheetName val="A3_market"/>
      <sheetName val="B1_irate"/>
      <sheetName val="B2_GDP"/>
      <sheetName val="B3_deflator"/>
      <sheetName val="B4_CAB"/>
      <sheetName val="B5_Combined"/>
      <sheetName val="B6_Depreciation"/>
      <sheetName val="Data_chart"/>
      <sheetName val="Figure-NoDR"/>
      <sheetName val="ExtSust-Arg"/>
      <sheetName val="Control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>
        <row r="11">
          <cell r="L11" t="str">
            <v>Latest</v>
          </cell>
        </row>
        <row r="12">
          <cell r="F12">
            <v>2000</v>
          </cell>
          <cell r="G12">
            <v>2001</v>
          </cell>
          <cell r="H12">
            <v>2002</v>
          </cell>
          <cell r="I12">
            <v>2003</v>
          </cell>
          <cell r="J12" t="str">
            <v>2004 1/</v>
          </cell>
          <cell r="K12" t="str">
            <v>2005 1/</v>
          </cell>
          <cell r="L12" t="str">
            <v>observation</v>
          </cell>
        </row>
        <row r="14">
          <cell r="E14" t="str">
            <v>Key Economic and Market Indicators</v>
          </cell>
        </row>
        <row r="15">
          <cell r="E15" t="str">
            <v>Real GDP growth (in percent)</v>
          </cell>
          <cell r="F15">
            <v>7.3170553960779428</v>
          </cell>
          <cell r="G15">
            <v>3.98200123402912</v>
          </cell>
          <cell r="H15">
            <v>4.3013242636949167</v>
          </cell>
          <cell r="I15">
            <v>-0.4357056627860123</v>
          </cell>
          <cell r="J15">
            <v>2</v>
          </cell>
          <cell r="K15">
            <v>2.5</v>
          </cell>
          <cell r="L15" t="str">
            <v>Proj</v>
          </cell>
        </row>
        <row r="16">
          <cell r="E16" t="str">
            <v>CPI inflation (period average, in percent)</v>
          </cell>
          <cell r="F16">
            <v>7.7242123406023211</v>
          </cell>
          <cell r="G16">
            <v>8.8828290993785188</v>
          </cell>
          <cell r="H16">
            <v>5.2235241418550737</v>
          </cell>
          <cell r="I16">
            <v>27.44971273943937</v>
          </cell>
          <cell r="J16">
            <v>51.5</v>
          </cell>
          <cell r="K16">
            <v>7.7</v>
          </cell>
          <cell r="L16" t="str">
            <v>Proj</v>
          </cell>
        </row>
        <row r="17">
          <cell r="E17" t="str">
            <v>Short-term (ST) interest rate (in percent)</v>
          </cell>
          <cell r="F17">
            <v>13.7</v>
          </cell>
          <cell r="G17">
            <v>10.1</v>
          </cell>
          <cell r="H17">
            <v>16.8</v>
          </cell>
          <cell r="I17">
            <v>26.36</v>
          </cell>
          <cell r="J17">
            <v>23</v>
          </cell>
          <cell r="K17">
            <v>20</v>
          </cell>
          <cell r="L17">
            <v>38399</v>
          </cell>
        </row>
        <row r="18">
          <cell r="E18" t="str">
            <v>EMBI secondary market spread (bps, end of period)</v>
          </cell>
          <cell r="F18" t="str">
            <v>...</v>
          </cell>
          <cell r="G18">
            <v>423.61904761904759</v>
          </cell>
          <cell r="H18">
            <v>499</v>
          </cell>
          <cell r="I18">
            <v>1141</v>
          </cell>
          <cell r="J18">
            <v>824</v>
          </cell>
          <cell r="K18">
            <v>687</v>
          </cell>
          <cell r="L18">
            <v>38399</v>
          </cell>
        </row>
        <row r="19">
          <cell r="E19" t="str">
            <v>Exchange rate NC/US$ (end of period)</v>
          </cell>
          <cell r="F19">
            <v>16.335932542627692</v>
          </cell>
          <cell r="G19">
            <v>16.834567304432579</v>
          </cell>
          <cell r="H19">
            <v>18.295149808762005</v>
          </cell>
          <cell r="I19">
            <v>37.01</v>
          </cell>
          <cell r="J19">
            <v>30.83</v>
          </cell>
          <cell r="K19">
            <v>29.32</v>
          </cell>
          <cell r="L19">
            <v>38399</v>
          </cell>
        </row>
        <row r="22">
          <cell r="E22" t="str">
            <v>External Sector</v>
          </cell>
        </row>
        <row r="23">
          <cell r="E23" t="str">
            <v>Exchange rate regime</v>
          </cell>
          <cell r="H23" t="str">
            <v>[Describe regime]</v>
          </cell>
        </row>
        <row r="24">
          <cell r="E24" t="str">
            <v>Current account balance (percent of GDP)</v>
          </cell>
          <cell r="F24">
            <v>-5.1988627404725172</v>
          </cell>
          <cell r="G24">
            <v>-3.376045585435731</v>
          </cell>
          <cell r="H24">
            <v>-3.6948473296364832</v>
          </cell>
          <cell r="I24">
            <v>6.3314726567792929</v>
          </cell>
          <cell r="J24">
            <v>5.8124150047243006</v>
          </cell>
          <cell r="K24">
            <v>2.0113851431504339</v>
          </cell>
          <cell r="L24" t="str">
            <v>Proj</v>
          </cell>
        </row>
        <row r="25">
          <cell r="E25" t="str">
            <v>Net FDI inflows (percent of GDP)</v>
          </cell>
          <cell r="F25">
            <v>4.8284564380080521</v>
          </cell>
          <cell r="G25">
            <v>4.9180446990168258</v>
          </cell>
          <cell r="H25">
            <v>4.2453861109783411</v>
          </cell>
          <cell r="I25">
            <v>6.1831002588339681</v>
          </cell>
          <cell r="J25">
            <v>3.5510563450260966</v>
          </cell>
          <cell r="K25">
            <v>3.3539720837369846</v>
          </cell>
          <cell r="L25" t="str">
            <v>Proj</v>
          </cell>
        </row>
        <row r="26">
          <cell r="E26" t="str">
            <v>Exports (percentage change of  US$ value, GNFS)</v>
          </cell>
          <cell r="F26">
            <v>12.1</v>
          </cell>
          <cell r="G26">
            <v>-6.3</v>
          </cell>
          <cell r="H26">
            <v>-1.7</v>
          </cell>
          <cell r="I26">
            <v>8.3745158274342035</v>
          </cell>
          <cell r="J26">
            <v>4.3726053221140981</v>
          </cell>
          <cell r="K26">
            <v>-2.6378195050280051</v>
          </cell>
          <cell r="L26" t="str">
            <v>Proj</v>
          </cell>
        </row>
        <row r="27">
          <cell r="E27" t="str">
            <v xml:space="preserve">Real effective exchange rate ( 1995 = 100)  </v>
          </cell>
          <cell r="F27">
            <v>110.9</v>
          </cell>
          <cell r="G27">
            <v>117.9</v>
          </cell>
          <cell r="H27">
            <v>112.1</v>
          </cell>
          <cell r="I27">
            <v>83.23</v>
          </cell>
          <cell r="J27">
            <v>133.13024311389717</v>
          </cell>
          <cell r="K27">
            <v>110.04266533235207</v>
          </cell>
          <cell r="L27" t="str">
            <v>Proj</v>
          </cell>
        </row>
        <row r="28">
          <cell r="E28" t="str">
            <v>Gross international reserves (GIR) in US$ billion</v>
          </cell>
          <cell r="F28">
            <v>0.63713009920154795</v>
          </cell>
          <cell r="G28">
            <v>1.1553300992015501</v>
          </cell>
          <cell r="H28">
            <v>0.62983009920154798</v>
          </cell>
          <cell r="I28">
            <v>0.27943565825514399</v>
          </cell>
          <cell r="J28">
            <v>0.82483565825514404</v>
          </cell>
          <cell r="K28">
            <v>1.2568815145255701</v>
          </cell>
          <cell r="L28" t="str">
            <v>Proj</v>
          </cell>
        </row>
        <row r="29">
          <cell r="E29" t="str">
            <v xml:space="preserve">GIR in percent of  ST debt  at remaining maturity (RM) </v>
          </cell>
          <cell r="F29">
            <v>67.99172945474173</v>
          </cell>
          <cell r="G29">
            <v>99.688517024310869</v>
          </cell>
          <cell r="H29">
            <v>37.811410983676367</v>
          </cell>
          <cell r="I29">
            <v>22.549925507693519</v>
          </cell>
          <cell r="J29">
            <v>59.268648334226661</v>
          </cell>
          <cell r="K29">
            <v>63.865391343596976</v>
          </cell>
          <cell r="L29" t="str">
            <v>Proj</v>
          </cell>
        </row>
        <row r="30">
          <cell r="E30" t="str">
            <v>GIR in percent of ST debt at RM and banks' FX deposits.</v>
          </cell>
          <cell r="F30">
            <v>47.195</v>
          </cell>
          <cell r="G30">
            <v>45.15</v>
          </cell>
          <cell r="H30">
            <v>20.37</v>
          </cell>
          <cell r="I30">
            <v>9.83</v>
          </cell>
          <cell r="J30">
            <v>24.98</v>
          </cell>
          <cell r="K30">
            <v>32.25</v>
          </cell>
          <cell r="L30" t="str">
            <v>Proj</v>
          </cell>
        </row>
        <row r="31">
          <cell r="E31" t="str">
            <v xml:space="preserve">Net international reserves (NIR) in US$ billion </v>
          </cell>
          <cell r="F31">
            <v>0.44190000000000002</v>
          </cell>
          <cell r="G31">
            <v>0.96220000000000006</v>
          </cell>
          <cell r="H31">
            <v>0.376</v>
          </cell>
          <cell r="I31">
            <v>0.1237</v>
          </cell>
          <cell r="J31">
            <v>0.60219999999999996</v>
          </cell>
          <cell r="K31">
            <v>0.74504658445834704</v>
          </cell>
          <cell r="L31" t="str">
            <v>Proj</v>
          </cell>
        </row>
        <row r="32">
          <cell r="E32" t="str">
            <v xml:space="preserve">Total gross external debt (ED) in percent of GDP </v>
          </cell>
          <cell r="F32">
            <v>17.702757569616445</v>
          </cell>
          <cell r="G32">
            <v>19.036857295703161</v>
          </cell>
          <cell r="H32">
            <v>21.488396264400411</v>
          </cell>
          <cell r="I32">
            <v>36.584586257608528</v>
          </cell>
          <cell r="J32">
            <v>33.458827143592288</v>
          </cell>
          <cell r="K32">
            <v>30.282217209857837</v>
          </cell>
          <cell r="L32" t="str">
            <v>Proj</v>
          </cell>
        </row>
        <row r="33">
          <cell r="E33" t="str">
            <v xml:space="preserve">o/w  ST external debt (original maturity, in percent of total ED) </v>
          </cell>
          <cell r="F33" t="str">
            <v>...</v>
          </cell>
          <cell r="G33" t="str">
            <v>...</v>
          </cell>
          <cell r="H33">
            <v>5.6177763588750214</v>
          </cell>
          <cell r="I33">
            <v>4.0238489920325122</v>
          </cell>
          <cell r="J33">
            <v>5.575190672798489</v>
          </cell>
          <cell r="K33">
            <v>1.5523429947692486</v>
          </cell>
          <cell r="L33" t="str">
            <v>Proj</v>
          </cell>
        </row>
        <row r="34">
          <cell r="E34" t="str">
            <v xml:space="preserve">            ED of domestic private sector (in percent of total ED)</v>
          </cell>
          <cell r="F34">
            <v>18.946796959826276</v>
          </cell>
          <cell r="G34">
            <v>27.842949485276513</v>
          </cell>
          <cell r="H34">
            <v>26.555819682386289</v>
          </cell>
          <cell r="I34">
            <v>37.72926581466232</v>
          </cell>
          <cell r="J34">
            <v>34.512405534341504</v>
          </cell>
          <cell r="K34">
            <v>31.134157580502848</v>
          </cell>
          <cell r="L34" t="str">
            <v>Proj</v>
          </cell>
        </row>
        <row r="35">
          <cell r="E35" t="str">
            <v>ED to foreign official sector (in percent of total ED)</v>
          </cell>
          <cell r="F35">
            <v>81.053203040173727</v>
          </cell>
          <cell r="G35">
            <v>72.15705051472348</v>
          </cell>
          <cell r="H35">
            <v>67.826403958738695</v>
          </cell>
          <cell r="I35">
            <v>58.246885193305175</v>
          </cell>
          <cell r="J35">
            <v>59.912403792860012</v>
          </cell>
          <cell r="K35">
            <v>67.313499424727894</v>
          </cell>
          <cell r="L35" t="str">
            <v>Proj</v>
          </cell>
        </row>
        <row r="36">
          <cell r="E36" t="str">
            <v xml:space="preserve">Total gross external debt in percent of exports of GNFS </v>
          </cell>
          <cell r="F36">
            <v>41.377560827844903</v>
          </cell>
          <cell r="G36">
            <v>49.870417504700413</v>
          </cell>
          <cell r="H36">
            <v>56.289325740374217</v>
          </cell>
          <cell r="I36">
            <v>67.04819952046968</v>
          </cell>
          <cell r="J36">
            <v>66.192177694528382</v>
          </cell>
          <cell r="K36">
            <v>76.535934979293771</v>
          </cell>
          <cell r="L36" t="str">
            <v>Proj</v>
          </cell>
        </row>
        <row r="37">
          <cell r="E37" t="str">
            <v>Gross external financing requirement (in US$ billion) 2/</v>
          </cell>
          <cell r="F37" t="str">
            <v>...</v>
          </cell>
          <cell r="G37">
            <v>1.2645499999999983</v>
          </cell>
          <cell r="H37">
            <v>1.3722099999999999</v>
          </cell>
          <cell r="I37">
            <v>-4.4970000000000024E-2</v>
          </cell>
          <cell r="J37">
            <v>-0.37454467724004531</v>
          </cell>
          <cell r="K37">
            <v>0.3294569872007615</v>
          </cell>
          <cell r="L37" t="str">
            <v>Proj</v>
          </cell>
        </row>
        <row r="40">
          <cell r="E40" t="str">
            <v>Public Sector (PS) 3/</v>
          </cell>
        </row>
        <row r="41">
          <cell r="E41" t="str">
            <v xml:space="preserve">Overall balance (percent of GDP) </v>
          </cell>
          <cell r="F41">
            <v>-1.9924745553358059</v>
          </cell>
          <cell r="G41">
            <v>-2.119574760455706</v>
          </cell>
          <cell r="H41">
            <v>-2.6</v>
          </cell>
          <cell r="I41">
            <v>-7.4673505156427318</v>
          </cell>
          <cell r="J41">
            <v>-6.7105438104329949</v>
          </cell>
          <cell r="K41">
            <v>-3.9402237101714581</v>
          </cell>
          <cell r="L41" t="str">
            <v>Proj</v>
          </cell>
        </row>
        <row r="42">
          <cell r="E42" t="str">
            <v xml:space="preserve">Primary balance (percent of GDP) </v>
          </cell>
          <cell r="F42">
            <v>-0.8</v>
          </cell>
          <cell r="G42">
            <v>-1</v>
          </cell>
          <cell r="H42">
            <v>-1.4</v>
          </cell>
          <cell r="I42">
            <v>-3.3302531442192995</v>
          </cell>
          <cell r="J42">
            <v>-0.89149231444251709</v>
          </cell>
          <cell r="K42">
            <v>1.9195585401812931</v>
          </cell>
          <cell r="L42" t="str">
            <v>Proj</v>
          </cell>
        </row>
        <row r="43">
          <cell r="E43" t="str">
            <v>Debt-stabilizing primary balance (percent of GDP)  4/</v>
          </cell>
          <cell r="F43">
            <v>2.2511506627966198</v>
          </cell>
          <cell r="G43">
            <v>1.19937808064735</v>
          </cell>
          <cell r="H43">
            <v>0.58926222543195295</v>
          </cell>
          <cell r="I43">
            <v>2.7149999999999999</v>
          </cell>
          <cell r="J43">
            <v>2.7250000000000001</v>
          </cell>
          <cell r="K43">
            <v>2.7250000000000001</v>
          </cell>
          <cell r="L43" t="str">
            <v>Proj</v>
          </cell>
        </row>
        <row r="44">
          <cell r="E44" t="str">
            <v>Gross PS financing requirement (in percent of GDP) 5/</v>
          </cell>
          <cell r="F44" t="str">
            <v>...</v>
          </cell>
          <cell r="G44" t="str">
            <v>...</v>
          </cell>
          <cell r="H44">
            <v>4.3135072615706607</v>
          </cell>
          <cell r="I44">
            <v>10.944163130031018</v>
          </cell>
          <cell r="J44">
            <v>9.152119368726968</v>
          </cell>
          <cell r="K44">
            <v>7.0860006646121141</v>
          </cell>
          <cell r="L44" t="str">
            <v>Proj</v>
          </cell>
        </row>
        <row r="45">
          <cell r="E45" t="str">
            <v>Public sector gross debt (PSGD, in percent of GDP)</v>
          </cell>
          <cell r="F45">
            <v>24.531400487943202</v>
          </cell>
          <cell r="G45">
            <v>23.336857295703162</v>
          </cell>
          <cell r="H45">
            <v>26.788396264400411</v>
          </cell>
          <cell r="I45">
            <v>54.319233972668435</v>
          </cell>
          <cell r="J45">
            <v>52.084937745305197</v>
          </cell>
          <cell r="K45">
            <v>49.106891508367511</v>
          </cell>
          <cell r="L45" t="str">
            <v>Proj</v>
          </cell>
        </row>
        <row r="46">
          <cell r="E46" t="str">
            <v>o/w  Exposed to rollover risk (in percent of total PSGD) 6/</v>
          </cell>
          <cell r="F46">
            <v>5.4883931463821627</v>
          </cell>
          <cell r="G46">
            <v>3.8153079378276229</v>
          </cell>
          <cell r="H46">
            <v>6.4141070080418956</v>
          </cell>
          <cell r="I46">
            <v>21.905610047254555</v>
          </cell>
          <cell r="J46">
            <v>24.222709825046778</v>
          </cell>
          <cell r="K46">
            <v>28.031840231180734</v>
          </cell>
          <cell r="L46" t="str">
            <v>Proj</v>
          </cell>
        </row>
        <row r="47">
          <cell r="E47" t="str">
            <v xml:space="preserve">  Exposed to exchange rate risk (in percent of total PSGD) 7/</v>
          </cell>
          <cell r="F47">
            <v>72.163664599243219</v>
          </cell>
          <cell r="G47">
            <v>81.574211362248306</v>
          </cell>
          <cell r="H47">
            <v>80.215314318598203</v>
          </cell>
          <cell r="I47">
            <v>67.351071769562566</v>
          </cell>
          <cell r="J47">
            <v>64.238969252887671</v>
          </cell>
          <cell r="K47">
            <v>61.665921583934782</v>
          </cell>
          <cell r="L47" t="str">
            <v>Proj</v>
          </cell>
        </row>
        <row r="48">
          <cell r="E48" t="str">
            <v xml:space="preserve">  Exposed to interest rate risk (in percent of total PSGD) 8/</v>
          </cell>
          <cell r="L48" t="str">
            <v>Proj</v>
          </cell>
        </row>
        <row r="49">
          <cell r="E49" t="str">
            <v>Public sector net debt (in percent of GDP)</v>
          </cell>
          <cell r="F49">
            <v>24.531400487943202</v>
          </cell>
          <cell r="G49">
            <v>23.336857295703162</v>
          </cell>
          <cell r="H49">
            <v>26.788396264400411</v>
          </cell>
          <cell r="I49">
            <v>54.319233972668435</v>
          </cell>
          <cell r="J49">
            <v>52.084937745305197</v>
          </cell>
          <cell r="K49">
            <v>49.106891508367511</v>
          </cell>
          <cell r="L49" t="str">
            <v>Proj</v>
          </cell>
        </row>
        <row r="52">
          <cell r="E52" t="str">
            <v>Financial Sector (FS) 9/</v>
          </cell>
        </row>
        <row r="53">
          <cell r="E53" t="str">
            <v>Capital adequacy ratio (in percent)</v>
          </cell>
          <cell r="F53">
            <v>9.8000000000000007</v>
          </cell>
          <cell r="G53">
            <v>11.8</v>
          </cell>
          <cell r="H53">
            <v>12</v>
          </cell>
          <cell r="I53">
            <v>11.4</v>
          </cell>
          <cell r="J53">
            <v>10</v>
          </cell>
          <cell r="K53">
            <v>10</v>
          </cell>
          <cell r="L53">
            <v>38357</v>
          </cell>
        </row>
        <row r="54">
          <cell r="E54" t="str">
            <v xml:space="preserve">NPLs in percent of total loans </v>
          </cell>
          <cell r="F54">
            <v>2.6</v>
          </cell>
          <cell r="G54">
            <v>2.6</v>
          </cell>
          <cell r="H54">
            <v>4.9000000000000004</v>
          </cell>
          <cell r="I54">
            <v>8.9</v>
          </cell>
          <cell r="J54">
            <v>7.3</v>
          </cell>
          <cell r="K54">
            <v>7.7</v>
          </cell>
          <cell r="L54">
            <v>38357</v>
          </cell>
        </row>
        <row r="55">
          <cell r="E55" t="str">
            <v>Provisions in percent of NPLs</v>
          </cell>
          <cell r="F55">
            <v>131.30000000000001</v>
          </cell>
          <cell r="G55">
            <v>123.2</v>
          </cell>
          <cell r="H55">
            <v>70.900000000000006</v>
          </cell>
          <cell r="I55">
            <v>65</v>
          </cell>
          <cell r="J55">
            <v>110.8</v>
          </cell>
          <cell r="K55">
            <v>113.3</v>
          </cell>
          <cell r="L55">
            <v>38357</v>
          </cell>
        </row>
        <row r="56">
          <cell r="E56" t="str">
            <v>Return on average assets (in percent)</v>
          </cell>
          <cell r="F56">
            <v>2.1</v>
          </cell>
          <cell r="G56">
            <v>1.9</v>
          </cell>
          <cell r="H56">
            <v>2.2999999999999998</v>
          </cell>
          <cell r="I56">
            <v>-0.01</v>
          </cell>
          <cell r="J56">
            <v>2.7</v>
          </cell>
          <cell r="K56">
            <v>1.1000000000000001</v>
          </cell>
          <cell r="L56">
            <v>38357</v>
          </cell>
        </row>
        <row r="57">
          <cell r="E57" t="str">
            <v>Return on equity (in percent)</v>
          </cell>
          <cell r="F57">
            <v>17.2</v>
          </cell>
          <cell r="G57">
            <v>19</v>
          </cell>
          <cell r="H57">
            <v>21.2</v>
          </cell>
          <cell r="I57">
            <v>-0.5</v>
          </cell>
          <cell r="J57">
            <v>19</v>
          </cell>
          <cell r="K57">
            <v>12.2</v>
          </cell>
          <cell r="L57">
            <v>38357</v>
          </cell>
        </row>
        <row r="58">
          <cell r="E58" t="str">
            <v>FX deposits held by residents (in percent of total deposits)</v>
          </cell>
          <cell r="F58">
            <v>16.187870497036023</v>
          </cell>
          <cell r="G58">
            <v>20.017182130584192</v>
          </cell>
          <cell r="H58">
            <v>26.4</v>
          </cell>
          <cell r="I58">
            <v>30.38092828855924</v>
          </cell>
          <cell r="J58">
            <v>25.6</v>
          </cell>
          <cell r="K58">
            <v>23.5</v>
          </cell>
          <cell r="L58">
            <v>38399</v>
          </cell>
        </row>
        <row r="59">
          <cell r="E59" t="str">
            <v>FX loans to residents (in percent of total loans)</v>
          </cell>
          <cell r="F59">
            <v>24.090014756517462</v>
          </cell>
          <cell r="G59">
            <v>25.583982202447164</v>
          </cell>
          <cell r="H59">
            <v>31</v>
          </cell>
          <cell r="I59">
            <v>33.799999999999997</v>
          </cell>
          <cell r="J59">
            <v>21.236837299896525</v>
          </cell>
          <cell r="K59">
            <v>20.5</v>
          </cell>
          <cell r="L59">
            <v>38399</v>
          </cell>
        </row>
        <row r="60">
          <cell r="E60" t="str">
            <v>Net open forex position (in percent of capital) 10/</v>
          </cell>
          <cell r="F60" t="str">
            <v>...</v>
          </cell>
          <cell r="G60" t="str">
            <v>...</v>
          </cell>
          <cell r="H60" t="str">
            <v>...</v>
          </cell>
          <cell r="I60" t="str">
            <v>...</v>
          </cell>
          <cell r="J60" t="str">
            <v>...</v>
          </cell>
          <cell r="K60" t="str">
            <v>...</v>
          </cell>
          <cell r="L60" t="str">
            <v>date</v>
          </cell>
        </row>
        <row r="61">
          <cell r="E61" t="str">
            <v>Government debt held by FS ( percent of total FS assets)</v>
          </cell>
          <cell r="L61" t="str">
            <v>date</v>
          </cell>
        </row>
        <row r="62">
          <cell r="E62" t="str">
            <v>Credit to private sector (percent change)</v>
          </cell>
          <cell r="F62">
            <v>22.793092929643354</v>
          </cell>
          <cell r="G62">
            <v>24.225885172358353</v>
          </cell>
          <cell r="H62">
            <v>20.3</v>
          </cell>
          <cell r="I62">
            <v>10.809056522727367</v>
          </cell>
          <cell r="J62">
            <v>-6.1250850349380386</v>
          </cell>
          <cell r="K62">
            <v>13.076680681973208</v>
          </cell>
          <cell r="L62" t="str">
            <v>Proj</v>
          </cell>
        </row>
        <row r="64">
          <cell r="E64" t="str">
            <v>Memo item:</v>
          </cell>
        </row>
        <row r="65">
          <cell r="E65" t="str">
            <v>Nominal GDP in billions of U.S. dollars</v>
          </cell>
          <cell r="F65">
            <v>19.888000000000002</v>
          </cell>
          <cell r="G65">
            <v>21.942</v>
          </cell>
          <cell r="H65">
            <v>21.591999999999999</v>
          </cell>
          <cell r="I65">
            <v>16.356999999999999</v>
          </cell>
          <cell r="J65">
            <v>18.428999999999998</v>
          </cell>
          <cell r="K65">
            <v>22.923999999999999</v>
          </cell>
          <cell r="L65" t="str">
            <v>Proj</v>
          </cell>
        </row>
        <row r="67">
          <cell r="E67" t="str">
            <v xml:space="preserve">1/ Staff estimates, projections, or latest available observations as indicated in the last column. </v>
          </cell>
        </row>
        <row r="68">
          <cell r="E68" t="str">
            <v>2/ Current account deficit plus amortization of external debt.</v>
          </cell>
        </row>
        <row r="69">
          <cell r="E69" t="str">
            <v>3/ Public sector covers NFPS (central government plus public enterprises) and central bank.</v>
          </cell>
        </row>
        <row r="70">
          <cell r="E70" t="str">
            <v>4/ Based on averages for the last five years for the relevant variables (i.e., growth, interest rates).</v>
          </cell>
        </row>
        <row r="71">
          <cell r="E71" t="str">
            <v>5/ Overall balance plus debt amortization.</v>
          </cell>
        </row>
        <row r="72">
          <cell r="E72" t="str">
            <v>6/ ST debt and maturing medium- and long-term debt, domestic and external, excluding external debt to official creditors.</v>
          </cell>
        </row>
        <row r="73">
          <cell r="E73" t="str">
            <v>7/ Debt in foreign currency or linked to the exchange rate, domestic and external, excluding external debt on concessional terms.</v>
          </cell>
        </row>
      </sheetData>
    </sheetDataSet>
  </externalBook>
</externalLink>
</file>

<file path=xl/externalLinks/externalLink1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structions"/>
      <sheetName val="SVI table"/>
    </sheetNames>
    <sheetDataSet>
      <sheetData sheetId="0" refreshError="1"/>
      <sheetData sheetId="1" refreshError="1"/>
      <sheetData sheetId="2"/>
    </sheetDataSet>
  </externalBook>
</externalLink>
</file>

<file path=xl/externalLinks/externalLink1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capital"/>
      <sheetName val="ipx"/>
      <sheetName val="ipm"/>
      <sheetName val="precelec"/>
      <sheetName val="Hoja2"/>
      <sheetName val="PIB EN CORR"/>
      <sheetName val="Implicito-trim"/>
      <sheetName val="Hoja1"/>
      <sheetName val="M"/>
      <sheetName val="Codig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  <sheetName val="[MFLOW96.XLS]_WIN_TEMP_MFLOW_56"/>
      <sheetName val="[MFLOW96.XLS]_WIN_TEMP_MFLOW_58"/>
      <sheetName val="[MFLOW96.XLS]_WIN_TEMP_MFLOW_57"/>
      <sheetName val="[MFLOW96.XLS]_WIN_TEMP_MFLOW_59"/>
      <sheetName val="[MFLOW96.XLS]_WIN_TEMP_MFLOW_60"/>
      <sheetName val="[MFLOW96.XLS]_WIN_TEMP_MFLOW_62"/>
      <sheetName val="[MFLOW96.XLS]_WIN_TEMP_MFLOW_61"/>
      <sheetName val="[MFLOW96.XLS]_WIN_TEMP_MFLOW_65"/>
      <sheetName val="[MFLOW96.XLS]_WIN_TEMP_MFLOW_63"/>
      <sheetName val="[MFLOW96.XLS]_WIN_TEMP_MFLOW_64"/>
      <sheetName val="[MFLOW96.XLS]_WIN_TEMP_MFLOW_67"/>
      <sheetName val="[MFLOW96.XLS]_WIN_TEMP_MFLOW_66"/>
      <sheetName val="[MFLOW96.XLS]_WIN_TEMP_MFLOW_70"/>
      <sheetName val="[MFLOW96.XLS]_WIN_TEMP_MFLOW_68"/>
      <sheetName val="[MFLOW96.XLS]_WIN_TEMP_MFLOW_69"/>
      <sheetName val="[MFLOW96.XLS]_WIN_TEMP_MFLOW_7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filiados"/>
    </sheetNames>
    <sheetDataSet>
      <sheetData sheetId="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m0025"/>
      <sheetName val="bcosdef"/>
      <sheetName val="ca67"/>
      <sheetName val="bcospreli"/>
      <sheetName val="pm0028"/>
      <sheetName val="bccrdef"/>
      <sheetName val="Bancos"/>
      <sheetName val="Central"/>
      <sheetName val="Programa"/>
      <sheetName val="SEMANAL"/>
      <sheetName val="res2002"/>
      <sheetName val="paradoc "/>
      <sheetName val="PROGvrsOBS"/>
      <sheetName val="deficit"/>
      <sheetName val="Metas"/>
      <sheetName val="RFPROMEDIOPIB"/>
      <sheetName val="encaje"/>
      <sheetName val="emision"/>
      <sheetName val="BalanceBCom"/>
      <sheetName val="balanzaresumen"/>
      <sheetName val="base FMI"/>
      <sheetName val="FMI"/>
      <sheetName val="resctasmonet"/>
      <sheetName val="omas"/>
      <sheetName val="minor"/>
      <sheetName val="origen y aplicacion"/>
      <sheetName val="origen y aplicacion 2002"/>
      <sheetName val="origen y aplicacion 2003"/>
      <sheetName val="origen y aplicacion 2004"/>
      <sheetName val="basemonetaria"/>
      <sheetName val="riqueza"/>
      <sheetName val="Crédito"/>
      <sheetName val="comparativofmi"/>
      <sheetName val="evaluacionmetas"/>
      <sheetName val="depbcosme"/>
      <sheetName val="absorcion"/>
      <sheetName val="Módulo1"/>
      <sheetName val="flujos (2)"/>
      <sheetName val="Hoja1"/>
      <sheetName val="indice"/>
      <sheetName val="DB"/>
      <sheetName val="CB"/>
      <sheetName val="CSPPROMEDIOPI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  <sheetName val="DMX_Units"/>
      <sheetName val="MonSurv-BC"/>
      <sheetName val="ER"/>
      <sheetName val="W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  <sheetName val="MFLOW96.XLS"/>
      <sheetName val="A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"/>
      <sheetName val="Summary"/>
      <sheetName val="SR-financing"/>
      <sheetName val="Financing"/>
      <sheetName val="Tax calculations"/>
      <sheetName val="Proy to July"/>
      <sheetName val="Proy to Aug"/>
      <sheetName val="Proy to Sept"/>
      <sheetName val="Sheet1"/>
      <sheetName val="nickel correl July 07"/>
      <sheetName val="Proy to May"/>
      <sheetName val="Real"/>
      <sheetName val="New Proy 07"/>
      <sheetName val="Spending 2007"/>
      <sheetName val="Spending 06"/>
      <sheetName val="Rev Expost"/>
      <sheetName val="Revenues-hist"/>
      <sheetName val="Revenues-proj"/>
      <sheetName val="Tax Reform"/>
      <sheetName val="seasonality"/>
      <sheetName val="Arrears"/>
      <sheetName val="Measures"/>
      <sheetName val="SI"/>
      <sheetName val="S-I"/>
      <sheetName val="Chart Data"/>
      <sheetName val="Charts"/>
      <sheetName val="Real quarterly"/>
      <sheetName val="GASTOS (2)"/>
      <sheetName val="INGRESOS"/>
      <sheetName val="FINAN"/>
      <sheetName val="INFORMES especiales"/>
      <sheetName val="monthly2"/>
      <sheetName val="IN"/>
      <sheetName val="IN-OUT91"/>
      <sheetName val="GASTOS"/>
      <sheetName val="YNGRE"/>
      <sheetName val="monthly"/>
      <sheetName val="quarterly"/>
      <sheetName val="SR-nominal"/>
      <sheetName val="PSBR "/>
      <sheetName val="SR-ratios"/>
      <sheetName val="OUT IN-OUT"/>
      <sheetName val="Dom fin"/>
      <sheetName val="SR-Debt"/>
      <sheetName val="Dom bonds"/>
      <sheetName val="Dom loans"/>
      <sheetName val="fiscal financing gap "/>
      <sheetName val="Debt projections "/>
      <sheetName val="net disbursements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  <sheetName val="MONE(M)"/>
      <sheetName val="BURSAT(M)"/>
      <sheetName val="REAL(T)"/>
      <sheetName val="EXT(T)"/>
      <sheetName val="EXT(A)"/>
      <sheetName val="REAL(A)"/>
      <sheetName val="FISCAL(A)"/>
      <sheetName val="METAS"/>
      <sheetName val="EJECUTIVO"/>
      <sheetName val="EXT(M)"/>
      <sheetName val="FISCAL(M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87">
          <cell r="I87">
            <v>2948.3534720937819</v>
          </cell>
          <cell r="O87">
            <v>2968.3</v>
          </cell>
          <cell r="P87">
            <v>3280.75</v>
          </cell>
          <cell r="Q87">
            <v>3493.6381402405464</v>
          </cell>
          <cell r="R87">
            <v>3766.1175633561566</v>
          </cell>
          <cell r="S87">
            <v>3997.5525546669683</v>
          </cell>
          <cell r="T87">
            <v>4340.9711679215779</v>
          </cell>
          <cell r="U87">
            <v>4796.4756673634238</v>
          </cell>
          <cell r="V87">
            <v>5281.4601257114955</v>
          </cell>
          <cell r="W87">
            <v>5727.8593794674289</v>
          </cell>
          <cell r="X87">
            <v>6135.9693201964728</v>
          </cell>
          <cell r="Y87">
            <v>6574.2910509682461</v>
          </cell>
          <cell r="Z87">
            <v>7047.464502227821</v>
          </cell>
          <cell r="AA87">
            <v>7558.4039469664458</v>
          </cell>
          <cell r="AB87">
            <v>8115.2960305978322</v>
          </cell>
          <cell r="AC87">
            <v>8717.4088695618993</v>
          </cell>
          <cell r="AD87">
            <v>9368.5837619655049</v>
          </cell>
          <cell r="AE87">
            <v>10072.996048207535</v>
          </cell>
          <cell r="AF87">
            <v>10835.184579013356</v>
          </cell>
          <cell r="AG87">
            <v>11660.083809198853</v>
          </cell>
          <cell r="AH87">
            <v>12553.058752923744</v>
          </cell>
          <cell r="AI87">
            <v>13519.943057493711</v>
          </cell>
        </row>
        <row r="88">
          <cell r="I88">
            <v>-5.7008965887577849</v>
          </cell>
          <cell r="O88">
            <v>-4.2680477584313845</v>
          </cell>
          <cell r="P88">
            <v>0.39067187697440986</v>
          </cell>
          <cell r="Q88">
            <v>-2.5220995475796579</v>
          </cell>
          <cell r="R88">
            <v>-4.3170827584920195</v>
          </cell>
          <cell r="S88">
            <v>-6.2263885883577421</v>
          </cell>
          <cell r="T88">
            <v>-6.2255626662661223</v>
          </cell>
          <cell r="U88">
            <v>-5.9837800024204881</v>
          </cell>
          <cell r="V88">
            <v>-6.3148545225364892</v>
          </cell>
          <cell r="W88">
            <v>-5.6640620729483109</v>
          </cell>
          <cell r="X88">
            <v>-5.770379695348117</v>
          </cell>
          <cell r="Y88">
            <v>-5.8656788180317383</v>
          </cell>
          <cell r="Z88">
            <v>-5.9458120013883509</v>
          </cell>
          <cell r="AA88">
            <v>-6.0153445427542485</v>
          </cell>
          <cell r="AB88">
            <v>-6.0720663147381408</v>
          </cell>
          <cell r="AC88">
            <v>-6.1055027621634093</v>
          </cell>
          <cell r="AD88">
            <v>-6.0414700878857461</v>
          </cell>
          <cell r="AE88">
            <v>-5.9757445020741251</v>
          </cell>
          <cell r="AF88">
            <v>-5.9073314642238799</v>
          </cell>
          <cell r="AG88">
            <v>-5.8340944105542958</v>
          </cell>
          <cell r="AH88">
            <v>-5.7550306371400639</v>
          </cell>
          <cell r="AI88">
            <v>-5.670640930790757</v>
          </cell>
        </row>
        <row r="89">
          <cell r="I89">
            <v>-5.7494286526163032</v>
          </cell>
          <cell r="O89">
            <v>-3.4907537552819932</v>
          </cell>
          <cell r="P89">
            <v>0.39067187697440986</v>
          </cell>
          <cell r="Q89">
            <v>-2.5220995475796579</v>
          </cell>
          <cell r="R89">
            <v>-4.3170827584920195</v>
          </cell>
          <cell r="S89">
            <v>-6.2263885883577421</v>
          </cell>
          <cell r="T89">
            <v>-6.2255626662661223</v>
          </cell>
          <cell r="U89">
            <v>-5.9837800024204881</v>
          </cell>
          <cell r="V89">
            <v>-6.3148545225364892</v>
          </cell>
          <cell r="W89">
            <v>-5.6640620729483109</v>
          </cell>
          <cell r="X89">
            <v>-5.770379695348117</v>
          </cell>
          <cell r="Y89">
            <v>-5.8656788180317383</v>
          </cell>
          <cell r="Z89">
            <v>-5.9458120013883509</v>
          </cell>
          <cell r="AA89">
            <v>-6.0153445427542485</v>
          </cell>
          <cell r="AB89">
            <v>-6.0720663147381408</v>
          </cell>
          <cell r="AC89">
            <v>-6.1055027621634093</v>
          </cell>
          <cell r="AD89">
            <v>-6.0414700878857461</v>
          </cell>
          <cell r="AE89">
            <v>-5.9757445020741251</v>
          </cell>
          <cell r="AF89">
            <v>-5.9073314642238799</v>
          </cell>
          <cell r="AG89">
            <v>-5.8340944105542958</v>
          </cell>
          <cell r="AH89">
            <v>-5.7550306371400639</v>
          </cell>
          <cell r="AI89">
            <v>-5.670640930790757</v>
          </cell>
        </row>
        <row r="90">
          <cell r="I90">
            <v>8860.1218619826504</v>
          </cell>
          <cell r="O90">
            <v>11396.111481670061</v>
          </cell>
          <cell r="P90">
            <v>11761.719316283372</v>
          </cell>
          <cell r="Q90">
            <v>13951.734205270477</v>
          </cell>
          <cell r="R90">
            <v>14970.312261041583</v>
          </cell>
          <cell r="S90">
            <v>16623.883753290145</v>
          </cell>
          <cell r="T90">
            <v>18595.175933470895</v>
          </cell>
          <cell r="U90">
            <v>20520.743227875995</v>
          </cell>
          <cell r="V90">
            <v>23171.776851544284</v>
          </cell>
          <cell r="W90">
            <v>28613.268595985974</v>
          </cell>
          <cell r="X90">
            <v>31156.193591397565</v>
          </cell>
          <cell r="Y90">
            <v>33932.670319593228</v>
          </cell>
          <cell r="Z90">
            <v>36969.180243954092</v>
          </cell>
          <cell r="AA90">
            <v>40295.869642819904</v>
          </cell>
          <cell r="AB90">
            <v>43941.460541134453</v>
          </cell>
          <cell r="AC90">
            <v>47949.007501957436</v>
          </cell>
          <cell r="AD90">
            <v>52354.484654090331</v>
          </cell>
          <cell r="AE90">
            <v>57164.729911948285</v>
          </cell>
          <cell r="AF90">
            <v>62416.932713531918</v>
          </cell>
          <cell r="AG90">
            <v>68151.699402174127</v>
          </cell>
          <cell r="AH90">
            <v>74413.367166268086</v>
          </cell>
          <cell r="AI90">
            <v>81250.346823269065</v>
          </cell>
        </row>
        <row r="91">
          <cell r="I91">
            <v>1.5169463703024839</v>
          </cell>
          <cell r="O91">
            <v>1.2729651305092398</v>
          </cell>
          <cell r="P91">
            <v>1.2623931802690482</v>
          </cell>
          <cell r="Q91">
            <v>1.2644153200239485</v>
          </cell>
          <cell r="R91">
            <v>1.2662699333611811</v>
          </cell>
          <cell r="S91">
            <v>1.2686955202842984</v>
          </cell>
          <cell r="T91">
            <v>1.270951522213567</v>
          </cell>
          <cell r="U91">
            <v>1.2732543111406767</v>
          </cell>
          <cell r="V91">
            <v>1.2732543111406767</v>
          </cell>
          <cell r="W91">
            <v>1.2732543111406767</v>
          </cell>
          <cell r="X91">
            <v>1.2732543111406767</v>
          </cell>
          <cell r="Y91">
            <v>1.2732543111406767</v>
          </cell>
          <cell r="Z91">
            <v>1.2732543111406767</v>
          </cell>
          <cell r="AA91">
            <v>1.2732543111406767</v>
          </cell>
          <cell r="AB91">
            <v>1.2732543111406767</v>
          </cell>
          <cell r="AC91">
            <v>1.2732543111406767</v>
          </cell>
          <cell r="AD91">
            <v>1.2732543111406767</v>
          </cell>
          <cell r="AE91">
            <v>1.2732543111406767</v>
          </cell>
          <cell r="AF91">
            <v>1.2732543111406767</v>
          </cell>
          <cell r="AG91">
            <v>1.2732543111406767</v>
          </cell>
          <cell r="AH91">
            <v>1.2732543111406767</v>
          </cell>
          <cell r="AI91">
            <v>1.2732543111406767</v>
          </cell>
          <cell r="AJ91">
            <v>1.2732543111406767</v>
          </cell>
        </row>
        <row r="92">
          <cell r="I92">
            <v>2623.2951947879574</v>
          </cell>
          <cell r="O92">
            <v>2463.3948034137657</v>
          </cell>
          <cell r="P92">
            <v>2542.42495692906</v>
          </cell>
          <cell r="Q92">
            <v>3015.8207556281977</v>
          </cell>
          <cell r="R92">
            <v>3235.9976022213241</v>
          </cell>
          <cell r="S92">
            <v>3593.4352622187776</v>
          </cell>
          <cell r="T92">
            <v>4019.5517424303075</v>
          </cell>
          <cell r="U92">
            <v>4435.7842858106133</v>
          </cell>
          <cell r="V92">
            <v>5008.8343531711862</v>
          </cell>
          <cell r="W92">
            <v>6185.0726259923094</v>
          </cell>
          <cell r="X92">
            <v>6734.7538246400682</v>
          </cell>
          <cell r="Y92">
            <v>7334.9197983616714</v>
          </cell>
          <cell r="Z92">
            <v>7991.2948066455228</v>
          </cell>
          <cell r="AA92">
            <v>8710.3952990300331</v>
          </cell>
          <cell r="AB92">
            <v>9498.4298570216069</v>
          </cell>
          <cell r="AC92">
            <v>10364.705197834721</v>
          </cell>
          <cell r="AD92">
            <v>11316.997524965578</v>
          </cell>
          <cell r="AE92">
            <v>12356.784928801722</v>
          </cell>
          <cell r="AF92">
            <v>13492.106315285762</v>
          </cell>
          <cell r="AG92">
            <v>14731.739192018671</v>
          </cell>
          <cell r="AH92">
            <v>16085.267529783938</v>
          </cell>
          <cell r="AI92">
            <v>17563.155859078666</v>
          </cell>
        </row>
        <row r="93">
          <cell r="I93">
            <v>29.607890677487099</v>
          </cell>
          <cell r="O93">
            <v>21.616099556203743</v>
          </cell>
          <cell r="P93">
            <v>21.616099556203743</v>
          </cell>
          <cell r="Q93">
            <v>21.616099556203743</v>
          </cell>
          <cell r="R93">
            <v>21.616099556203743</v>
          </cell>
          <cell r="S93">
            <v>21.616099556203743</v>
          </cell>
          <cell r="T93">
            <v>21.616099556203743</v>
          </cell>
          <cell r="U93">
            <v>21.616099556203743</v>
          </cell>
          <cell r="V93">
            <v>21.616099556203743</v>
          </cell>
          <cell r="W93">
            <v>21.616099556203743</v>
          </cell>
          <cell r="X93">
            <v>21.616099556203743</v>
          </cell>
          <cell r="Y93">
            <v>21.616099556203743</v>
          </cell>
          <cell r="Z93">
            <v>21.616099556203743</v>
          </cell>
          <cell r="AA93">
            <v>21.616099556203743</v>
          </cell>
          <cell r="AB93">
            <v>21.616099556203743</v>
          </cell>
          <cell r="AC93">
            <v>21.616099556203743</v>
          </cell>
          <cell r="AD93">
            <v>21.616099556203743</v>
          </cell>
          <cell r="AE93">
            <v>21.616099556203743</v>
          </cell>
          <cell r="AF93">
            <v>21.616099556203743</v>
          </cell>
          <cell r="AG93">
            <v>21.616099556203743</v>
          </cell>
          <cell r="AH93">
            <v>21.616099556203743</v>
          </cell>
          <cell r="AI93">
            <v>21.616099556203743</v>
          </cell>
        </row>
        <row r="96">
          <cell r="I96">
            <v>4.8</v>
          </cell>
          <cell r="O96">
            <v>1.1997382459579597</v>
          </cell>
          <cell r="P96">
            <v>1.2140256033834618</v>
          </cell>
          <cell r="Q96">
            <v>1.8361849472174008</v>
          </cell>
          <cell r="R96">
            <v>2.7</v>
          </cell>
          <cell r="S96">
            <v>3.5</v>
          </cell>
          <cell r="T96">
            <v>4</v>
          </cell>
          <cell r="U96">
            <v>4</v>
          </cell>
          <cell r="V96">
            <v>4</v>
          </cell>
          <cell r="W96">
            <v>6.0370069569610996</v>
          </cell>
          <cell r="X96">
            <v>6.0592976880875726</v>
          </cell>
          <cell r="Y96">
            <v>6.0750564946457919</v>
          </cell>
          <cell r="Z96">
            <v>6.0975518054972921</v>
          </cell>
          <cell r="AA96">
            <v>6.1199045148971454</v>
          </cell>
          <cell r="AB96">
            <v>6.1199045148971454</v>
          </cell>
          <cell r="AC96">
            <v>6.1199045148971454</v>
          </cell>
          <cell r="AD96">
            <v>6.1199045148971454</v>
          </cell>
          <cell r="AE96">
            <v>6.1199045148971454</v>
          </cell>
          <cell r="AF96">
            <v>6.1199045148971454</v>
          </cell>
          <cell r="AG96">
            <v>6.1199045148971454</v>
          </cell>
          <cell r="AH96">
            <v>6.1199045148971454</v>
          </cell>
          <cell r="AI96">
            <v>6.1199045148971454</v>
          </cell>
        </row>
        <row r="97">
          <cell r="I97">
            <v>16.120635221711165</v>
          </cell>
          <cell r="O97">
            <v>12.476073432770907</v>
          </cell>
          <cell r="P97">
            <v>3.2607305629411831</v>
          </cell>
          <cell r="Q97">
            <v>8.6594076555257296</v>
          </cell>
          <cell r="R97">
            <v>5.8104393347695016</v>
          </cell>
          <cell r="S97">
            <v>9.4816478087076597</v>
          </cell>
          <cell r="T97">
            <v>10.260218580781522</v>
          </cell>
          <cell r="U97">
            <v>10.658653588716716</v>
          </cell>
          <cell r="V97">
            <v>10.73572963073255</v>
          </cell>
          <cell r="W97">
            <v>10.65968842028855</v>
          </cell>
          <cell r="X97">
            <v>10.673909086624045</v>
          </cell>
          <cell r="Y97">
            <v>10.701879402305892</v>
          </cell>
          <cell r="Z97">
            <v>10.738637362140269</v>
          </cell>
          <cell r="AA97">
            <v>10.729239119755519</v>
          </cell>
          <cell r="AB97">
            <v>10.755457517750845</v>
          </cell>
          <cell r="AC97">
            <v>10.792084446898432</v>
          </cell>
          <cell r="AD97">
            <v>10.792084446898432</v>
          </cell>
          <cell r="AE97">
            <v>10.7920844468984</v>
          </cell>
          <cell r="AF97">
            <v>10.7920844468984</v>
          </cell>
          <cell r="AG97">
            <v>10.7920844468984</v>
          </cell>
          <cell r="AH97">
            <v>10.7920844468984</v>
          </cell>
          <cell r="AI97">
            <v>10.7920844468984</v>
          </cell>
        </row>
        <row r="98">
          <cell r="I98">
            <v>1.5543281604567083</v>
          </cell>
          <cell r="O98">
            <v>5.7572027569828599</v>
          </cell>
          <cell r="P98">
            <v>1.9627922863293401</v>
          </cell>
          <cell r="Q98">
            <v>7.165086104010876</v>
          </cell>
          <cell r="R98">
            <v>1.3927673841600985</v>
          </cell>
          <cell r="S98">
            <v>3.5360460753407263</v>
          </cell>
          <cell r="T98">
            <v>3.499999999999992</v>
          </cell>
          <cell r="U98">
            <v>3.499999999999992</v>
          </cell>
          <cell r="V98">
            <v>3.499999999999992</v>
          </cell>
          <cell r="W98">
            <v>3.499999999999992</v>
          </cell>
          <cell r="X98">
            <v>3.499999999999992</v>
          </cell>
          <cell r="Y98">
            <v>3.499999999999992</v>
          </cell>
          <cell r="Z98">
            <v>3.499999999999992</v>
          </cell>
          <cell r="AA98">
            <v>3.499999999999992</v>
          </cell>
          <cell r="AB98">
            <v>3.499999999999992</v>
          </cell>
          <cell r="AC98">
            <v>3.499999999999992</v>
          </cell>
          <cell r="AD98">
            <v>3.499999999999992</v>
          </cell>
          <cell r="AE98">
            <v>3.499999999999992</v>
          </cell>
          <cell r="AF98">
            <v>3.499999999999992</v>
          </cell>
          <cell r="AG98">
            <v>3.499999999999992</v>
          </cell>
          <cell r="AH98">
            <v>3.499999999999992</v>
          </cell>
          <cell r="AI98">
            <v>3.499999999999992</v>
          </cell>
        </row>
        <row r="99">
          <cell r="I99">
            <v>-3.1990492332164706</v>
          </cell>
          <cell r="O99">
            <v>-2.6029107513684835</v>
          </cell>
          <cell r="P99">
            <v>-4.6413824098490153</v>
          </cell>
          <cell r="Q99">
            <v>1.2205857528014121</v>
          </cell>
          <cell r="R99">
            <v>1.9614716859489505</v>
          </cell>
          <cell r="S99">
            <v>2.1338908731291184</v>
          </cell>
          <cell r="T99">
            <v>1.2136926200879969</v>
          </cell>
          <cell r="U99">
            <v>0.22568345998415396</v>
          </cell>
          <cell r="V99">
            <v>7.5328154469929132E-3</v>
          </cell>
          <cell r="W99">
            <v>1.358536780145414E-2</v>
          </cell>
          <cell r="X99">
            <v>2.0123168909250921E-2</v>
          </cell>
          <cell r="Y99">
            <v>2.4417455743773075E-2</v>
          </cell>
          <cell r="Z99">
            <v>2.8491137064861505E-2</v>
          </cell>
          <cell r="AA99">
            <v>3.240251154335283E-2</v>
          </cell>
          <cell r="AB99">
            <v>3.6153952914190768E-2</v>
          </cell>
          <cell r="AC99">
            <v>3.973586671166629E-2</v>
          </cell>
          <cell r="AD99">
            <v>3.0556656955283756E-2</v>
          </cell>
          <cell r="AE99">
            <v>3.3773463366017609E-2</v>
          </cell>
          <cell r="AF99">
            <v>3.6832023217954202E-2</v>
          </cell>
          <cell r="AG99">
            <v>3.9736056448930412E-2</v>
          </cell>
          <cell r="AH99">
            <v>4.2489379532995031E-2</v>
          </cell>
          <cell r="AI99">
            <v>4.5095888252745908E-2</v>
          </cell>
        </row>
        <row r="100">
          <cell r="I100">
            <v>16.601125186066227</v>
          </cell>
          <cell r="O100">
            <v>11.64589967977399</v>
          </cell>
          <cell r="P100">
            <v>16.575713344621306</v>
          </cell>
          <cell r="Q100">
            <v>4.2293841087710717</v>
          </cell>
          <cell r="R100">
            <v>4.5218035037606512</v>
          </cell>
          <cell r="S100">
            <v>5.1784399072836607</v>
          </cell>
          <cell r="T100">
            <v>8.2687146656534196</v>
          </cell>
          <cell r="U100">
            <v>10.504640091559338</v>
          </cell>
          <cell r="V100">
            <v>10.294834287382585</v>
          </cell>
          <cell r="W100">
            <v>8.1890644091239437</v>
          </cell>
          <cell r="X100">
            <v>6.5983738095860787</v>
          </cell>
          <cell r="Y100">
            <v>6.5911086059011694</v>
          </cell>
          <cell r="Z100">
            <v>6.6258612284010923</v>
          </cell>
          <cell r="AA100">
            <v>6.659919428052703</v>
          </cell>
          <cell r="AB100">
            <v>6.6932838210606178</v>
          </cell>
          <cell r="AC100">
            <v>6.7259562075667532</v>
          </cell>
          <cell r="AD100">
            <v>6.757939500159523</v>
          </cell>
          <cell r="AE100">
            <v>6.7892376519652373</v>
          </cell>
          <cell r="AF100">
            <v>6.8198555848138795</v>
          </cell>
          <cell r="AG100">
            <v>6.8497991179326476</v>
          </cell>
          <cell r="AH100">
            <v>6.8790748975734175</v>
          </cell>
          <cell r="AI100">
            <v>6.9076903279373028</v>
          </cell>
        </row>
        <row r="101">
          <cell r="I101">
            <v>32.068983995641908</v>
          </cell>
          <cell r="O101">
            <v>7.3361019792383297</v>
          </cell>
          <cell r="P101">
            <v>-6.5329819605941637</v>
          </cell>
          <cell r="Q101">
            <v>7.8409233833933945</v>
          </cell>
          <cell r="R101">
            <v>15.634245917394306</v>
          </cell>
          <cell r="S101">
            <v>14.415003093989331</v>
          </cell>
          <cell r="T101">
            <v>8.4916428324804727</v>
          </cell>
          <cell r="U101">
            <v>8.2004150534380926</v>
          </cell>
          <cell r="V101">
            <v>10.567623519156966</v>
          </cell>
          <cell r="W101">
            <v>6.5913982216584399</v>
          </cell>
          <cell r="X101">
            <v>6.5669256104404994</v>
          </cell>
          <cell r="Y101">
            <v>6.583607324290619</v>
          </cell>
          <cell r="Z101">
            <v>6.6049376893587919</v>
          </cell>
          <cell r="AA101">
            <v>6.6257731151688315</v>
          </cell>
          <cell r="AB101">
            <v>6.6317866869618713</v>
          </cell>
          <cell r="AC101">
            <v>6.6378200628408157</v>
          </cell>
          <cell r="AD101">
            <v>6.64311832904938</v>
          </cell>
          <cell r="AE101">
            <v>6.6485225979563634</v>
          </cell>
          <cell r="AF101">
            <v>6.6538445967303961</v>
          </cell>
          <cell r="AG101">
            <v>6.6590895506643211</v>
          </cell>
          <cell r="AH101">
            <v>6.6642623871396856</v>
          </cell>
          <cell r="AI101">
            <v>6.6693677513723015</v>
          </cell>
        </row>
        <row r="102">
          <cell r="I102">
            <v>1.59076557657214</v>
          </cell>
          <cell r="O102">
            <v>3.4595119416282163</v>
          </cell>
          <cell r="P102">
            <v>2.9982496395354596</v>
          </cell>
          <cell r="Q102">
            <v>3.1457054486223379</v>
          </cell>
          <cell r="R102">
            <v>3.430370797006784</v>
          </cell>
          <cell r="S102">
            <v>4.0616178142886179</v>
          </cell>
          <cell r="T102">
            <v>4.8660922952152106</v>
          </cell>
          <cell r="U102">
            <v>4.9409759690189645</v>
          </cell>
          <cell r="V102">
            <v>5.1412786636166379</v>
          </cell>
          <cell r="W102">
            <v>5</v>
          </cell>
          <cell r="X102">
            <v>5</v>
          </cell>
          <cell r="Y102">
            <v>5</v>
          </cell>
          <cell r="Z102">
            <v>5</v>
          </cell>
          <cell r="AA102">
            <v>5</v>
          </cell>
          <cell r="AB102">
            <v>4.68</v>
          </cell>
          <cell r="AC102">
            <v>4.83</v>
          </cell>
          <cell r="AD102">
            <v>4.92</v>
          </cell>
          <cell r="AE102">
            <v>4.97</v>
          </cell>
          <cell r="AF102">
            <v>5</v>
          </cell>
          <cell r="AG102">
            <v>5.04</v>
          </cell>
          <cell r="AH102">
            <v>5.08</v>
          </cell>
          <cell r="AI102">
            <v>5.12</v>
          </cell>
        </row>
        <row r="103">
          <cell r="I103">
            <v>29.64405547389822</v>
          </cell>
          <cell r="O103">
            <v>6.0864073618801768</v>
          </cell>
          <cell r="P103">
            <v>15.278515998724345</v>
          </cell>
          <cell r="Q103">
            <v>13.366866919017156</v>
          </cell>
          <cell r="R103">
            <v>4.7686394893114823</v>
          </cell>
          <cell r="S103">
            <v>6.6837398188345247</v>
          </cell>
          <cell r="T103">
            <v>9.6385600841983461</v>
          </cell>
          <cell r="U103">
            <v>11.786366011832399</v>
          </cell>
          <cell r="V103">
            <v>11.233608462562074</v>
          </cell>
          <cell r="W103">
            <v>9.1203878688707078</v>
          </cell>
          <cell r="X103">
            <v>7.5243250397238199</v>
          </cell>
          <cell r="Y103">
            <v>7.5228885054384591</v>
          </cell>
          <cell r="Z103">
            <v>7.5635889132794176</v>
          </cell>
          <cell r="AA103">
            <v>7.6034015496454543</v>
          </cell>
          <cell r="AB103">
            <v>7.6423298166772042</v>
          </cell>
          <cell r="AC103">
            <v>7.6803785324307796</v>
          </cell>
          <cell r="AD103">
            <v>7.7175538368513372</v>
          </cell>
          <cell r="AE103">
            <v>7.753863097794266</v>
          </cell>
          <cell r="AF103">
            <v>7.7893148176966065</v>
          </cell>
          <cell r="AG103">
            <v>7.8239185414470001</v>
          </cell>
          <cell r="AH103">
            <v>7.857684765942679</v>
          </cell>
          <cell r="AI103">
            <v>7.8906248517637465</v>
          </cell>
        </row>
        <row r="104">
          <cell r="I104">
            <v>51.694935134223357</v>
          </cell>
          <cell r="O104">
            <v>4.716906938335967</v>
          </cell>
          <cell r="P104">
            <v>-3.0743468671524852</v>
          </cell>
          <cell r="Q104">
            <v>15.880597135221237</v>
          </cell>
          <cell r="R104">
            <v>13.677571383338943</v>
          </cell>
          <cell r="S104">
            <v>13.627802175446945</v>
          </cell>
          <cell r="T104">
            <v>8.546883287427832</v>
          </cell>
          <cell r="U104">
            <v>9.208948097640075</v>
          </cell>
          <cell r="V104">
            <v>11.500320425763277</v>
          </cell>
          <cell r="W104">
            <v>7.4943649935567294</v>
          </cell>
          <cell r="X104">
            <v>7.4709771041310091</v>
          </cell>
          <cell r="Y104">
            <v>7.4890755529563506</v>
          </cell>
          <cell r="Z104">
            <v>7.5118500123400054</v>
          </cell>
          <cell r="AA104">
            <v>7.5341094363473786</v>
          </cell>
          <cell r="AB104">
            <v>7.5414051912509734</v>
          </cell>
          <cell r="AC104">
            <v>7.5487187936541744</v>
          </cell>
          <cell r="AD104">
            <v>7.5688311347708321</v>
          </cell>
          <cell r="AE104">
            <v>7.5755449797180177</v>
          </cell>
          <cell r="AF104">
            <v>7.5821724818474507</v>
          </cell>
          <cell r="AG104">
            <v>7.588718814906187</v>
          </cell>
          <cell r="AH104">
            <v>7.5951888536477412</v>
          </cell>
          <cell r="AI104">
            <v>7.6015871896935465</v>
          </cell>
        </row>
        <row r="113">
          <cell r="I113">
            <v>-2.8024884925772118</v>
          </cell>
          <cell r="O113">
            <v>-3.2922029698043884</v>
          </cell>
          <cell r="P113">
            <v>1.0890064544705791</v>
          </cell>
          <cell r="Q113">
            <v>-1.9624350034872506</v>
          </cell>
          <cell r="R113">
            <v>-3.7818744831732212</v>
          </cell>
          <cell r="S113">
            <v>-5.7202836940435429</v>
          </cell>
          <cell r="T113">
            <v>-5.739474590522601</v>
          </cell>
          <cell r="U113">
            <v>-5.5217933720658152</v>
          </cell>
          <cell r="V113">
            <v>-5.8739761238790491</v>
          </cell>
          <cell r="W113">
            <v>-5.2869708052947795</v>
          </cell>
          <cell r="X113">
            <v>-5.4021143347747342</v>
          </cell>
          <cell r="Y113">
            <v>-5.5032287887593485</v>
          </cell>
          <cell r="Z113">
            <v>-5.5915140550030005</v>
          </cell>
          <cell r="AA113">
            <v>-5.6663557682287689</v>
          </cell>
          <cell r="AB113">
            <v>-5.7287029837309289</v>
          </cell>
          <cell r="AC113">
            <v>-5.7680793014527936</v>
          </cell>
          <cell r="AD113">
            <v>-5.7098742141723484</v>
          </cell>
          <cell r="AE113">
            <v>-5.6501115191091591</v>
          </cell>
          <cell r="AF113">
            <v>-5.5882565696864628</v>
          </cell>
          <cell r="AG113">
            <v>-5.5205102088610483</v>
          </cell>
          <cell r="AH113">
            <v>-5.4466831925432473</v>
          </cell>
          <cell r="AI113">
            <v>-5.3677100372222935</v>
          </cell>
        </row>
        <row r="114">
          <cell r="I114">
            <v>116.93383235292333</v>
          </cell>
          <cell r="O114">
            <v>-9.3763593156974583</v>
          </cell>
          <cell r="P114">
            <v>-16.323044732534143</v>
          </cell>
          <cell r="Q114">
            <v>-4.0000000000000036</v>
          </cell>
          <cell r="R114">
            <v>-2.0000000000000129</v>
          </cell>
          <cell r="S114">
            <v>0</v>
          </cell>
          <cell r="T114">
            <v>1.0000000000000009</v>
          </cell>
          <cell r="U114">
            <v>1.0000000000000009</v>
          </cell>
          <cell r="V114">
            <v>1.0000000000000009</v>
          </cell>
          <cell r="W114">
            <v>1.0000000000000009</v>
          </cell>
          <cell r="X114">
            <v>1.0000000000000009</v>
          </cell>
          <cell r="Y114">
            <v>1.0000000000000009</v>
          </cell>
          <cell r="Z114">
            <v>1.0000000000000009</v>
          </cell>
          <cell r="AA114">
            <v>1.0000000000000009</v>
          </cell>
          <cell r="AB114">
            <v>1.0000000000000009</v>
          </cell>
          <cell r="AC114">
            <v>1.0000000000000009</v>
          </cell>
          <cell r="AD114">
            <v>1.0000000000000009</v>
          </cell>
          <cell r="AE114">
            <v>1.0000000000000009</v>
          </cell>
          <cell r="AF114">
            <v>1.0000000000000009</v>
          </cell>
          <cell r="AG114">
            <v>1.0000000000000009</v>
          </cell>
          <cell r="AH114">
            <v>1.0000000000000009</v>
          </cell>
          <cell r="AI114">
            <v>1.0000000000000009</v>
          </cell>
        </row>
        <row r="115">
          <cell r="I115">
            <v>457.65</v>
          </cell>
          <cell r="O115">
            <v>1063.8</v>
          </cell>
          <cell r="P115">
            <v>1067.28</v>
          </cell>
          <cell r="Q115">
            <v>1264</v>
          </cell>
          <cell r="R115">
            <v>1557.2599999999998</v>
          </cell>
          <cell r="S115">
            <v>2003.73</v>
          </cell>
          <cell r="T115">
            <v>2621</v>
          </cell>
          <cell r="U115">
            <v>2962</v>
          </cell>
          <cell r="V115">
            <v>3344</v>
          </cell>
          <cell r="W115">
            <v>3497.4892188610124</v>
          </cell>
          <cell r="X115">
            <v>3762.167983656464</v>
          </cell>
          <cell r="Y115">
            <v>4047.9196314828018</v>
          </cell>
          <cell r="Z115">
            <v>4356.5231888279231</v>
          </cell>
          <cell r="AA115">
            <v>4689.2960711868873</v>
          </cell>
          <cell r="AB115">
            <v>4725.1974436954224</v>
          </cell>
          <cell r="AC115">
            <v>5236.5446318641852</v>
          </cell>
          <cell r="AD115">
            <v>5728.8984690744146</v>
          </cell>
          <cell r="AE115">
            <v>6216.5975601518739</v>
          </cell>
          <cell r="AF115">
            <v>6719.485912808891</v>
          </cell>
          <cell r="AG115">
            <v>7278.5193800928255</v>
          </cell>
          <cell r="AH115">
            <v>7884.915074417283</v>
          </cell>
          <cell r="AI115">
            <v>8542.7179307424431</v>
          </cell>
        </row>
        <row r="116">
          <cell r="I116">
            <v>55.938899999999997</v>
          </cell>
          <cell r="O116">
            <v>78.599999999999994</v>
          </cell>
          <cell r="P116">
            <v>77.069999999999993</v>
          </cell>
          <cell r="Q116">
            <v>71.5</v>
          </cell>
          <cell r="R116">
            <v>70.5</v>
          </cell>
          <cell r="S116">
            <v>69.5</v>
          </cell>
          <cell r="T116">
            <v>68.5</v>
          </cell>
          <cell r="U116">
            <v>67</v>
          </cell>
          <cell r="V116">
            <v>65</v>
          </cell>
          <cell r="W116">
            <v>64.470161199911132</v>
          </cell>
          <cell r="X116">
            <v>65.417391460792857</v>
          </cell>
          <cell r="Y116">
            <v>66.378538937801068</v>
          </cell>
          <cell r="Z116">
            <v>67.353808110155597</v>
          </cell>
          <cell r="AA116">
            <v>68.343406461394835</v>
          </cell>
          <cell r="AB116">
            <v>69.347544523516831</v>
          </cell>
          <cell r="AC116">
            <v>70.366435921768954</v>
          </cell>
          <cell r="AD116">
            <v>71.400297420095484</v>
          </cell>
          <cell r="AE116">
            <v>72.44934896725313</v>
          </cell>
          <cell r="AF116">
            <v>73.51381374360389</v>
          </cell>
          <cell r="AG116">
            <v>74.593918208595667</v>
          </cell>
          <cell r="AH116">
            <v>75.689892148940245</v>
          </cell>
          <cell r="AI116">
            <v>76.801968727499315</v>
          </cell>
        </row>
        <row r="117">
          <cell r="I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222</v>
          </cell>
          <cell r="U117">
            <v>286</v>
          </cell>
          <cell r="V117">
            <v>400</v>
          </cell>
          <cell r="W117">
            <v>162</v>
          </cell>
          <cell r="X117">
            <v>175</v>
          </cell>
          <cell r="Y117">
            <v>184</v>
          </cell>
          <cell r="Z117">
            <v>200</v>
          </cell>
          <cell r="AA117">
            <v>200</v>
          </cell>
          <cell r="AB117">
            <v>200</v>
          </cell>
          <cell r="AC117">
            <v>200</v>
          </cell>
          <cell r="AD117">
            <v>200</v>
          </cell>
          <cell r="AE117">
            <v>200</v>
          </cell>
          <cell r="AF117">
            <v>200</v>
          </cell>
          <cell r="AG117">
            <v>200</v>
          </cell>
          <cell r="AH117">
            <v>200</v>
          </cell>
          <cell r="AI117">
            <v>200</v>
          </cell>
        </row>
        <row r="118">
          <cell r="I118">
            <v>92.241148413715621</v>
          </cell>
          <cell r="O118">
            <v>107.00114841371561</v>
          </cell>
          <cell r="P118">
            <v>54.40114841371561</v>
          </cell>
          <cell r="Q118">
            <v>0.40114841371561027</v>
          </cell>
          <cell r="R118">
            <v>0.40114841371561027</v>
          </cell>
          <cell r="S118">
            <v>0.40114841371561027</v>
          </cell>
          <cell r="T118">
            <v>0.40114841371561027</v>
          </cell>
          <cell r="U118">
            <v>0.40114841371561027</v>
          </cell>
          <cell r="V118">
            <v>0.40114841371561027</v>
          </cell>
          <cell r="W118">
            <v>0.40114841371561027</v>
          </cell>
          <cell r="X118">
            <v>0.40114841371561027</v>
          </cell>
          <cell r="Y118">
            <v>0.40114841371561027</v>
          </cell>
          <cell r="Z118">
            <v>0.40114841371561027</v>
          </cell>
          <cell r="AA118">
            <v>0.40114841371561027</v>
          </cell>
          <cell r="AB118">
            <v>0.40114841371561027</v>
          </cell>
          <cell r="AC118">
            <v>0.40114841371561027</v>
          </cell>
          <cell r="AD118">
            <v>0.40114841371561027</v>
          </cell>
          <cell r="AE118">
            <v>0.40114841371561027</v>
          </cell>
          <cell r="AF118">
            <v>0.40114841371561027</v>
          </cell>
          <cell r="AG118">
            <v>0.40114841371561027</v>
          </cell>
          <cell r="AH118">
            <v>0.40114841371561027</v>
          </cell>
          <cell r="AI118">
            <v>0.40114841371561027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"/>
      <sheetName val="BOP"/>
      <sheetName val="TRADE"/>
      <sheetName val="BOP M-T"/>
      <sheetName val="FINREQ"/>
      <sheetName val="BOPMonthly"/>
      <sheetName val="M-Ttab"/>
      <sheetName val="Chart1"/>
      <sheetName val="monthly"/>
      <sheetName val="monthlytab"/>
      <sheetName val="finproj"/>
      <sheetName val="recon"/>
      <sheetName val="arr"/>
      <sheetName val="PC"/>
      <sheetName val="SER"/>
      <sheetName val="CAP"/>
      <sheetName val="RES"/>
      <sheetName val="INPUT2"/>
      <sheetName val="DEBT"/>
      <sheetName val="PCscen"/>
      <sheetName val="DEBTSERV"/>
      <sheetName val="OUTPUT"/>
      <sheetName val="WEO"/>
      <sheetName val="SR_99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lly Sheet"/>
      <sheetName val="1987-2000"/>
      <sheetName val="2001"/>
      <sheetName val="2000"/>
      <sheetName val="1999"/>
      <sheetName val="1998"/>
      <sheetName val="1997"/>
      <sheetName val="1996"/>
      <sheetName val="1994-1995"/>
      <sheetName val="1990-1993"/>
      <sheetName val="Arrangements in place"/>
      <sheetName val="Proposed arrangements"/>
      <sheetName val="CCFF"/>
      <sheetName val="STATUS"/>
      <sheetName val="STF"/>
      <sheetName val="EA"/>
      <sheetName val="K"/>
      <sheetName val="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9.7546879260335104E-5</v>
          </cell>
          <cell r="F47">
            <v>2.75882979622111E-4</v>
          </cell>
          <cell r="G47">
            <v>7.0284225512296005E-4</v>
          </cell>
          <cell r="H47">
            <v>1.8875706009566799E-3</v>
          </cell>
          <cell r="I47">
            <v>3.8400001358240799E-3</v>
          </cell>
          <cell r="J47">
            <v>7.4739996343851098E-3</v>
          </cell>
          <cell r="K47">
            <v>2.1851999685168301E-2</v>
          </cell>
          <cell r="L47">
            <v>0.10949999839067499</v>
          </cell>
          <cell r="M47">
            <v>0.79092001914978005</v>
          </cell>
          <cell r="N47">
            <v>5.3049998283386204</v>
          </cell>
          <cell r="O47">
            <v>9.9840993881225604</v>
          </cell>
          <cell r="P47">
            <v>23.332298278808601</v>
          </cell>
          <cell r="Q47">
            <v>111.06198883056599</v>
          </cell>
          <cell r="R47">
            <v>3245</v>
          </cell>
          <cell r="S47">
            <v>68922.265625</v>
          </cell>
          <cell r="T47">
            <v>180897.96875</v>
          </cell>
          <cell r="U47">
            <v>226637</v>
          </cell>
          <cell r="V47">
            <v>236504.109375</v>
          </cell>
          <cell r="W47">
            <v>257439.90625</v>
          </cell>
          <cell r="X47">
            <v>258030.609375</v>
          </cell>
          <cell r="Y47">
            <v>272150.0625</v>
          </cell>
          <cell r="Z47">
            <v>292855.8125</v>
          </cell>
          <cell r="AA47">
            <v>298118.5</v>
          </cell>
          <cell r="AB47">
            <v>282003.25</v>
          </cell>
          <cell r="AC47">
            <v>294101.46875</v>
          </cell>
          <cell r="AD47">
            <v>306989</v>
          </cell>
          <cell r="AE47">
            <v>321440.78125</v>
          </cell>
          <cell r="AF47">
            <v>336158.15625</v>
          </cell>
          <cell r="AG47">
            <v>351438.84375</v>
          </cell>
          <cell r="AH47">
            <v>367407.78125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Codigos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>
        <row r="13">
          <cell r="B13">
            <v>13083.3</v>
          </cell>
          <cell r="C13">
            <v>13083.3</v>
          </cell>
          <cell r="D13">
            <v>13083.3</v>
          </cell>
          <cell r="E13">
            <v>13083.3</v>
          </cell>
          <cell r="F13">
            <v>13083.3</v>
          </cell>
          <cell r="G13">
            <v>13083.3</v>
          </cell>
          <cell r="H13">
            <v>13083.3</v>
          </cell>
          <cell r="I13">
            <v>13083.3</v>
          </cell>
          <cell r="J13">
            <v>13083.3</v>
          </cell>
          <cell r="K13">
            <v>13083.3</v>
          </cell>
          <cell r="L13">
            <v>13083.3</v>
          </cell>
          <cell r="M13">
            <v>13083.699999999983</v>
          </cell>
          <cell r="N13">
            <v>157000</v>
          </cell>
        </row>
        <row r="14">
          <cell r="N14">
            <v>0</v>
          </cell>
        </row>
        <row r="15">
          <cell r="N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N17">
            <v>0</v>
          </cell>
        </row>
        <row r="18">
          <cell r="N18">
            <v>0</v>
          </cell>
        </row>
        <row r="19">
          <cell r="N19">
            <v>0</v>
          </cell>
        </row>
        <row r="21"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B25">
            <v>452.9</v>
          </cell>
          <cell r="C25">
            <v>582.29999999999995</v>
          </cell>
          <cell r="D25">
            <v>582.29999999999995</v>
          </cell>
          <cell r="E25">
            <v>582.29999999999995</v>
          </cell>
          <cell r="F25">
            <v>582.29999999999995</v>
          </cell>
          <cell r="G25">
            <v>582.29999999999995</v>
          </cell>
          <cell r="H25">
            <v>582.29999999999995</v>
          </cell>
          <cell r="I25">
            <v>625.4</v>
          </cell>
          <cell r="J25">
            <v>582.29999999999995</v>
          </cell>
          <cell r="K25">
            <v>582.29999999999995</v>
          </cell>
          <cell r="L25">
            <v>582.29999999999995</v>
          </cell>
          <cell r="M25">
            <v>668.6</v>
          </cell>
          <cell r="N25">
            <v>6987.6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Input-Dom.Assum"/>
      <sheetName val="Input-SPNF"/>
      <sheetName val="Input-Consa-EPNF"/>
      <sheetName val="Input-Consa-RGG"/>
      <sheetName val="Input-Consa-GCC"/>
      <sheetName val="Input-Financing Hac"/>
      <sheetName val="IN OUT"/>
      <sheetName val="NFPEntps"/>
      <sheetName val="Rest of GG"/>
      <sheetName val="CGvt Rev"/>
      <sheetName val="CentGovCons"/>
      <sheetName val="Gen Gvt"/>
      <sheetName val="OPS"/>
      <sheetName val="SR-0PS"/>
      <sheetName val="SR-Financing"/>
      <sheetName val="SR-Deb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>
        <row r="1">
          <cell r="A1" t="str">
            <v>DEPARTAMENTO DEL HEMISFERIO OCCIDENTAL Y BANCO CENTRAL DEL PARAGUAY</v>
          </cell>
        </row>
        <row r="2">
          <cell r="A2" t="str">
            <v>CUENTAS MONETARIAS DEL BANCO CENTRAL DEL PARAGUAY</v>
          </cell>
        </row>
        <row r="4">
          <cell r="A4" t="str">
            <v>en millones de guaraníes</v>
          </cell>
          <cell r="F4" t="str">
            <v>Dic 94</v>
          </cell>
          <cell r="G4" t="str">
            <v>Ene 95</v>
          </cell>
          <cell r="H4" t="str">
            <v>Feb 95</v>
          </cell>
          <cell r="I4" t="str">
            <v>Mar 95</v>
          </cell>
          <cell r="J4" t="str">
            <v>Abr 95</v>
          </cell>
          <cell r="K4" t="str">
            <v>May 95</v>
          </cell>
          <cell r="L4" t="str">
            <v>Jun 95</v>
          </cell>
          <cell r="M4" t="str">
            <v>Jul 95</v>
          </cell>
          <cell r="N4" t="str">
            <v>Ago 95</v>
          </cell>
        </row>
        <row r="6">
          <cell r="A6" t="str">
            <v>BASE CAJA</v>
          </cell>
        </row>
        <row r="8">
          <cell r="A8" t="str">
            <v>Tipo Cambio Especial</v>
          </cell>
          <cell r="F8">
            <v>1924</v>
          </cell>
          <cell r="G8">
            <v>1947</v>
          </cell>
          <cell r="H8">
            <v>1960</v>
          </cell>
          <cell r="I8">
            <v>1968</v>
          </cell>
          <cell r="J8">
            <v>1967</v>
          </cell>
          <cell r="K8">
            <v>1965</v>
          </cell>
          <cell r="L8">
            <v>1965.5</v>
          </cell>
          <cell r="M8">
            <v>1966</v>
          </cell>
          <cell r="N8">
            <v>1966.5</v>
          </cell>
        </row>
        <row r="9">
          <cell r="A9" t="str">
            <v>Tipo de Cambio Contable</v>
          </cell>
          <cell r="F9">
            <v>1924</v>
          </cell>
          <cell r="G9">
            <v>1947</v>
          </cell>
          <cell r="H9">
            <v>1960</v>
          </cell>
          <cell r="I9">
            <v>1968</v>
          </cell>
          <cell r="J9">
            <v>1967</v>
          </cell>
          <cell r="K9">
            <v>1965</v>
          </cell>
          <cell r="L9">
            <v>1965.5</v>
          </cell>
          <cell r="M9">
            <v>1966</v>
          </cell>
          <cell r="N9">
            <v>1966.5</v>
          </cell>
        </row>
        <row r="11">
          <cell r="A11" t="str">
            <v>ACTIVOS EXTERNOS</v>
          </cell>
          <cell r="F11">
            <v>2016584.6834254211</v>
          </cell>
          <cell r="G11">
            <v>2013418.517548264</v>
          </cell>
          <cell r="H11">
            <v>2039536.818358144</v>
          </cell>
          <cell r="I11">
            <v>2131595.0199753842</v>
          </cell>
          <cell r="J11">
            <v>2303668.2328766519</v>
          </cell>
          <cell r="K11">
            <v>2339926.5023862845</v>
          </cell>
          <cell r="L11">
            <v>2215771.1556243473</v>
          </cell>
          <cell r="M11">
            <v>2189572.7823580187</v>
          </cell>
          <cell r="N11">
            <v>2172438.7695636675</v>
          </cell>
        </row>
        <row r="12">
          <cell r="A12" t="str">
            <v>RESERVAS INTERNACIONALES BRUTAS</v>
          </cell>
          <cell r="F12">
            <v>2008925.2394254212</v>
          </cell>
          <cell r="G12">
            <v>2005667.510548264</v>
          </cell>
          <cell r="H12">
            <v>2031734.058358144</v>
          </cell>
          <cell r="I12">
            <v>2124821.1639753841</v>
          </cell>
          <cell r="J12">
            <v>2296897.818876652</v>
          </cell>
          <cell r="K12">
            <v>2333162.9723862847</v>
          </cell>
          <cell r="L12">
            <v>2208534.1846243474</v>
          </cell>
          <cell r="M12">
            <v>2168538.5483580185</v>
          </cell>
          <cell r="N12">
            <v>2165723.1720636673</v>
          </cell>
        </row>
        <row r="13">
          <cell r="A13" t="str">
            <v>OTROS ACTIVOS EXTERNOS</v>
          </cell>
          <cell r="F13">
            <v>7659.4440000000004</v>
          </cell>
          <cell r="G13">
            <v>7751.0070000000005</v>
          </cell>
          <cell r="H13">
            <v>7802.76</v>
          </cell>
          <cell r="I13">
            <v>6773.8560000000007</v>
          </cell>
          <cell r="J13">
            <v>6770.4140000000007</v>
          </cell>
          <cell r="K13">
            <v>6763.53</v>
          </cell>
          <cell r="L13">
            <v>7236.9710000000005</v>
          </cell>
          <cell r="M13">
            <v>21034.234</v>
          </cell>
          <cell r="N13">
            <v>6715.5974999999999</v>
          </cell>
        </row>
        <row r="15">
          <cell r="A15" t="str">
            <v>CREDITO BRUTO ADMINISTRACION CENTRAL</v>
          </cell>
          <cell r="F15">
            <v>1047096.248</v>
          </cell>
          <cell r="G15">
            <v>1057880.594</v>
          </cell>
          <cell r="H15">
            <v>1064298.92</v>
          </cell>
          <cell r="I15">
            <v>1068215.736</v>
          </cell>
          <cell r="J15">
            <v>1082486.061</v>
          </cell>
          <cell r="K15">
            <v>1081950.6399999999</v>
          </cell>
          <cell r="L15">
            <v>1083397.308</v>
          </cell>
          <cell r="M15">
            <v>1065537.0219999999</v>
          </cell>
          <cell r="N15">
            <v>1065123.7889999999</v>
          </cell>
        </row>
        <row r="16">
          <cell r="A16" t="str">
            <v>CREDITO BRUTO ADMINISTRACION CENTRAL EN MN</v>
          </cell>
          <cell r="F16">
            <v>86824</v>
          </cell>
          <cell r="G16">
            <v>86129</v>
          </cell>
          <cell r="H16">
            <v>86059</v>
          </cell>
          <cell r="I16">
            <v>85983</v>
          </cell>
          <cell r="J16">
            <v>103937</v>
          </cell>
          <cell r="K16">
            <v>104371</v>
          </cell>
          <cell r="L16">
            <v>104311</v>
          </cell>
          <cell r="M16">
            <v>86239</v>
          </cell>
          <cell r="N16">
            <v>85677</v>
          </cell>
        </row>
        <row r="17">
          <cell r="A17" t="str">
            <v>CREDITO BRUTO ADMINISTRACION CENTRAL EN ME</v>
          </cell>
          <cell r="F17">
            <v>960272.24800000002</v>
          </cell>
          <cell r="G17">
            <v>971751.59400000004</v>
          </cell>
          <cell r="H17">
            <v>978239.92</v>
          </cell>
          <cell r="I17">
            <v>982232.73600000003</v>
          </cell>
          <cell r="J17">
            <v>978549.06099999999</v>
          </cell>
          <cell r="K17">
            <v>977579.64</v>
          </cell>
          <cell r="L17">
            <v>979086.30799999996</v>
          </cell>
          <cell r="M17">
            <v>979298.022</v>
          </cell>
          <cell r="N17">
            <v>979446.78899999987</v>
          </cell>
        </row>
        <row r="19">
          <cell r="A19" t="str">
            <v>CREDITO BRUTO AL SEGURO SOCIAL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>CREDITO BRUTO AL SEGURO SOCIAL MN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>CREDITO BRUTO AL SEGURO SOCIAL 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A23" t="str">
            <v>CREDITO BRUTO A AGENCIAS DESCENTRALIZADAS</v>
          </cell>
          <cell r="F23">
            <v>50</v>
          </cell>
          <cell r="G23">
            <v>50</v>
          </cell>
          <cell r="H23">
            <v>50</v>
          </cell>
          <cell r="I23">
            <v>46</v>
          </cell>
          <cell r="J23">
            <v>46</v>
          </cell>
          <cell r="K23">
            <v>46</v>
          </cell>
          <cell r="L23">
            <v>46</v>
          </cell>
          <cell r="M23">
            <v>46</v>
          </cell>
          <cell r="N23">
            <v>46</v>
          </cell>
        </row>
        <row r="24">
          <cell r="A24" t="str">
            <v>CREDITO BRUTO A AGENCIAS DESCENTRALIZADAS MN</v>
          </cell>
          <cell r="F24">
            <v>50</v>
          </cell>
          <cell r="G24">
            <v>50</v>
          </cell>
          <cell r="H24">
            <v>50</v>
          </cell>
          <cell r="I24">
            <v>46</v>
          </cell>
          <cell r="J24">
            <v>46</v>
          </cell>
          <cell r="K24">
            <v>46</v>
          </cell>
          <cell r="L24">
            <v>46</v>
          </cell>
          <cell r="M24">
            <v>46</v>
          </cell>
          <cell r="N24">
            <v>46</v>
          </cell>
        </row>
        <row r="25">
          <cell r="A25" t="str">
            <v>CREDITO BRUTO A AGENCIAS DESCENTRALIZADAS ME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7">
          <cell r="A27" t="str">
            <v>CREDITO BRUTO A GOBIERNOS LOCALES</v>
          </cell>
          <cell r="F27">
            <v>822</v>
          </cell>
          <cell r="G27">
            <v>822</v>
          </cell>
          <cell r="H27">
            <v>822</v>
          </cell>
          <cell r="I27">
            <v>718</v>
          </cell>
          <cell r="J27">
            <v>718</v>
          </cell>
          <cell r="K27">
            <v>718</v>
          </cell>
          <cell r="L27">
            <v>718</v>
          </cell>
          <cell r="M27">
            <v>718</v>
          </cell>
          <cell r="N27">
            <v>718</v>
          </cell>
        </row>
        <row r="28">
          <cell r="A28" t="str">
            <v>CREDITO BRUTO A GOBIERNOS LOCALES MN</v>
          </cell>
          <cell r="F28">
            <v>822</v>
          </cell>
          <cell r="G28">
            <v>822</v>
          </cell>
          <cell r="H28">
            <v>822</v>
          </cell>
          <cell r="I28">
            <v>718</v>
          </cell>
          <cell r="J28">
            <v>718</v>
          </cell>
          <cell r="K28">
            <v>718</v>
          </cell>
          <cell r="L28">
            <v>718</v>
          </cell>
          <cell r="M28">
            <v>718</v>
          </cell>
          <cell r="N28">
            <v>718</v>
          </cell>
        </row>
        <row r="29">
          <cell r="A29" t="str">
            <v>CREDITO BRUTO A GOBIERNOS LOCALES ME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1">
          <cell r="A31" t="str">
            <v>CREDITO BRUTO A EMPRESAS PUBLICAS</v>
          </cell>
          <cell r="F31">
            <v>222353.74799999999</v>
          </cell>
          <cell r="G31">
            <v>221571.92</v>
          </cell>
          <cell r="H31">
            <v>218147.8</v>
          </cell>
          <cell r="I31">
            <v>219986.696</v>
          </cell>
          <cell r="J31">
            <v>219431.98499999999</v>
          </cell>
          <cell r="K31">
            <v>219068.75</v>
          </cell>
          <cell r="L31">
            <v>219532.473</v>
          </cell>
          <cell r="M31">
            <v>238335.26</v>
          </cell>
          <cell r="N31">
            <v>235305.67549999995</v>
          </cell>
        </row>
        <row r="32">
          <cell r="A32" t="str">
            <v>CREDITO BRUTO A EMPRESAS PUBLICAS MN</v>
          </cell>
          <cell r="F32">
            <v>65111</v>
          </cell>
          <cell r="G32">
            <v>65111</v>
          </cell>
          <cell r="H32">
            <v>65111</v>
          </cell>
          <cell r="I32">
            <v>65111</v>
          </cell>
          <cell r="J32">
            <v>65111</v>
          </cell>
          <cell r="K32">
            <v>65111</v>
          </cell>
          <cell r="L32">
            <v>65111</v>
          </cell>
          <cell r="M32">
            <v>65111</v>
          </cell>
          <cell r="N32">
            <v>65111</v>
          </cell>
        </row>
        <row r="33">
          <cell r="A33" t="str">
            <v>CREDITO BRUTO A EMPRESAS PUBLICAS ME</v>
          </cell>
          <cell r="F33">
            <v>157242.74799999999</v>
          </cell>
          <cell r="G33">
            <v>156460.92000000001</v>
          </cell>
          <cell r="H33">
            <v>153036.79999999999</v>
          </cell>
          <cell r="I33">
            <v>154875.696</v>
          </cell>
          <cell r="J33">
            <v>154320.98499999999</v>
          </cell>
          <cell r="K33">
            <v>153957.75</v>
          </cell>
          <cell r="L33">
            <v>154421.473</v>
          </cell>
          <cell r="M33">
            <v>173224.26</v>
          </cell>
          <cell r="N33">
            <v>170194.67549999995</v>
          </cell>
        </row>
        <row r="35">
          <cell r="A35" t="str">
            <v>CREDITO AL SECTOR PRIVADO</v>
          </cell>
          <cell r="F35">
            <v>6643</v>
          </cell>
          <cell r="G35">
            <v>6411</v>
          </cell>
          <cell r="H35">
            <v>6173</v>
          </cell>
          <cell r="I35">
            <v>5946</v>
          </cell>
          <cell r="J35">
            <v>5702</v>
          </cell>
          <cell r="K35">
            <v>5477</v>
          </cell>
          <cell r="L35">
            <v>5268</v>
          </cell>
          <cell r="M35">
            <v>5087</v>
          </cell>
          <cell r="N35">
            <v>4860</v>
          </cell>
        </row>
        <row r="36">
          <cell r="A36" t="str">
            <v>CREDITO AL SECTOR PRIVADO MN</v>
          </cell>
          <cell r="F36">
            <v>6643</v>
          </cell>
          <cell r="G36">
            <v>6411</v>
          </cell>
          <cell r="H36">
            <v>6173</v>
          </cell>
          <cell r="I36">
            <v>5946</v>
          </cell>
          <cell r="J36">
            <v>5702</v>
          </cell>
          <cell r="K36">
            <v>5477</v>
          </cell>
          <cell r="L36">
            <v>5268</v>
          </cell>
          <cell r="M36">
            <v>5087</v>
          </cell>
          <cell r="N36">
            <v>4860</v>
          </cell>
        </row>
        <row r="37">
          <cell r="A37" t="str">
            <v>CREDITO AL SECTOR PRIVADO ME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</row>
        <row r="39">
          <cell r="A39" t="str">
            <v>CREDITO A BANCOS COMERCIALES</v>
          </cell>
          <cell r="F39">
            <v>96383.504000000001</v>
          </cell>
          <cell r="G39">
            <v>92484.062000000005</v>
          </cell>
          <cell r="H39">
            <v>107827.16</v>
          </cell>
          <cell r="I39">
            <v>130723.52800000001</v>
          </cell>
          <cell r="J39">
            <v>122654.982</v>
          </cell>
          <cell r="K39">
            <v>277621.89</v>
          </cell>
          <cell r="L39">
            <v>504757.163</v>
          </cell>
          <cell r="M39">
            <v>650952.43599999999</v>
          </cell>
          <cell r="N39">
            <v>689324.70900000003</v>
          </cell>
        </row>
        <row r="40">
          <cell r="A40" t="str">
            <v>PRESTAMOS Y REDESCUENTOS</v>
          </cell>
          <cell r="F40">
            <v>88144</v>
          </cell>
          <cell r="G40">
            <v>90201</v>
          </cell>
          <cell r="H40">
            <v>96182</v>
          </cell>
          <cell r="I40">
            <v>99673</v>
          </cell>
          <cell r="J40">
            <v>99671</v>
          </cell>
          <cell r="K40">
            <v>103164</v>
          </cell>
          <cell r="L40">
            <v>104914</v>
          </cell>
          <cell r="M40">
            <v>647422</v>
          </cell>
          <cell r="N40">
            <v>685754</v>
          </cell>
        </row>
        <row r="41">
          <cell r="A41" t="str">
            <v>REDESCUENTOS</v>
          </cell>
          <cell r="F41">
            <v>142</v>
          </cell>
          <cell r="G41">
            <v>135</v>
          </cell>
          <cell r="H41">
            <v>116</v>
          </cell>
          <cell r="I41">
            <v>107</v>
          </cell>
          <cell r="J41">
            <v>105</v>
          </cell>
          <cell r="K41">
            <v>98</v>
          </cell>
          <cell r="L41">
            <v>98</v>
          </cell>
          <cell r="M41">
            <v>91</v>
          </cell>
          <cell r="N41">
            <v>75</v>
          </cell>
        </row>
        <row r="42">
          <cell r="A42" t="str">
            <v>PRESTAMOS A BANCOS</v>
          </cell>
          <cell r="F42">
            <v>88002</v>
          </cell>
          <cell r="G42">
            <v>90066</v>
          </cell>
          <cell r="H42">
            <v>96066</v>
          </cell>
          <cell r="I42">
            <v>99566</v>
          </cell>
          <cell r="J42">
            <v>99566</v>
          </cell>
          <cell r="K42">
            <v>103066</v>
          </cell>
          <cell r="L42">
            <v>104816</v>
          </cell>
          <cell r="M42">
            <v>647331</v>
          </cell>
          <cell r="N42">
            <v>685679</v>
          </cell>
        </row>
        <row r="43">
          <cell r="A43" t="str">
            <v>OTROS PRESTAMOS A BANCOS</v>
          </cell>
          <cell r="F43">
            <v>1889.5040000000001</v>
          </cell>
          <cell r="G43">
            <v>2283.0619999999999</v>
          </cell>
          <cell r="H43">
            <v>2945.16</v>
          </cell>
          <cell r="I43">
            <v>3300.5280000000002</v>
          </cell>
          <cell r="J43">
            <v>3583.982</v>
          </cell>
          <cell r="K43">
            <v>3457.89</v>
          </cell>
          <cell r="L43">
            <v>3383.163</v>
          </cell>
          <cell r="M43">
            <v>3530.4360000000001</v>
          </cell>
          <cell r="N43">
            <v>3570.7089999999998</v>
          </cell>
        </row>
        <row r="44">
          <cell r="A44" t="str">
            <v>OTROS PRESTAMOS A BANCOS MN</v>
          </cell>
          <cell r="F44">
            <v>839</v>
          </cell>
          <cell r="G44">
            <v>1220</v>
          </cell>
          <cell r="H44">
            <v>1875</v>
          </cell>
          <cell r="I44">
            <v>2226</v>
          </cell>
          <cell r="J44">
            <v>2510</v>
          </cell>
          <cell r="K44">
            <v>2385</v>
          </cell>
          <cell r="L44">
            <v>2310</v>
          </cell>
          <cell r="M44">
            <v>2457</v>
          </cell>
          <cell r="N44">
            <v>2497</v>
          </cell>
        </row>
        <row r="45">
          <cell r="A45" t="str">
            <v>OTROS PRESTAMOS A BANCOS ME</v>
          </cell>
          <cell r="F45">
            <v>1050.5040000000001</v>
          </cell>
          <cell r="G45">
            <v>1063.0620000000001</v>
          </cell>
          <cell r="H45">
            <v>1070.1600000000001</v>
          </cell>
          <cell r="I45">
            <v>1074.528</v>
          </cell>
          <cell r="J45">
            <v>1073.982</v>
          </cell>
          <cell r="K45">
            <v>1072.8900000000001</v>
          </cell>
          <cell r="L45">
            <v>1073.163</v>
          </cell>
          <cell r="M45">
            <v>1073.4360000000001</v>
          </cell>
          <cell r="N45">
            <v>1073.7090000000001</v>
          </cell>
        </row>
        <row r="46">
          <cell r="A46" t="str">
            <v>OPERACIONES DE CALL MONEY (ACTIVAS)</v>
          </cell>
          <cell r="F46">
            <v>6350</v>
          </cell>
          <cell r="G46">
            <v>0</v>
          </cell>
          <cell r="H46">
            <v>8700</v>
          </cell>
          <cell r="I46">
            <v>27750</v>
          </cell>
          <cell r="J46">
            <v>19400</v>
          </cell>
          <cell r="K46">
            <v>171000</v>
          </cell>
          <cell r="L46">
            <v>396460</v>
          </cell>
          <cell r="M46">
            <v>0</v>
          </cell>
          <cell r="N46">
            <v>0</v>
          </cell>
        </row>
        <row r="48">
          <cell r="A48" t="str">
            <v>CRÉDITO A SOC. NO MONETARIAS DE DEPÓSITO</v>
          </cell>
          <cell r="F48">
            <v>854</v>
          </cell>
          <cell r="G48">
            <v>1069</v>
          </cell>
          <cell r="H48">
            <v>1461</v>
          </cell>
          <cell r="I48">
            <v>2078</v>
          </cell>
          <cell r="J48">
            <v>2212</v>
          </cell>
          <cell r="K48">
            <v>2352</v>
          </cell>
          <cell r="L48">
            <v>2710</v>
          </cell>
          <cell r="M48">
            <v>6918</v>
          </cell>
          <cell r="N48">
            <v>17065</v>
          </cell>
        </row>
        <row r="49">
          <cell r="A49" t="str">
            <v>CRÉDITO A SOC. NO MONETARIAS DE DEPÓSITO MN</v>
          </cell>
          <cell r="F49">
            <v>854</v>
          </cell>
          <cell r="G49">
            <v>1069</v>
          </cell>
          <cell r="H49">
            <v>1461</v>
          </cell>
          <cell r="I49">
            <v>2078</v>
          </cell>
          <cell r="J49">
            <v>2212</v>
          </cell>
          <cell r="K49">
            <v>2352</v>
          </cell>
          <cell r="L49">
            <v>2710</v>
          </cell>
          <cell r="M49">
            <v>6918</v>
          </cell>
          <cell r="N49">
            <v>17065</v>
          </cell>
        </row>
        <row r="50">
          <cell r="A50" t="str">
            <v>CRÉDITO A SOC. NO MONETARIAS DE DEPÓSITO ME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2">
          <cell r="A52" t="str">
            <v>CRÉDITO A SOCIEDADES NO DEPOSITARIAS</v>
          </cell>
          <cell r="F52">
            <v>14795.567999999999</v>
          </cell>
          <cell r="G52">
            <v>14796.304</v>
          </cell>
          <cell r="H52">
            <v>14796.72</v>
          </cell>
          <cell r="I52">
            <v>14796.976000000001</v>
          </cell>
          <cell r="J52">
            <v>14796.944</v>
          </cell>
          <cell r="K52">
            <v>14689.88</v>
          </cell>
          <cell r="L52">
            <v>22372.896000000001</v>
          </cell>
          <cell r="M52">
            <v>22372.912</v>
          </cell>
          <cell r="N52">
            <v>22372.928</v>
          </cell>
        </row>
        <row r="53">
          <cell r="A53" t="str">
            <v>CRÉDITO A SOCIEDADES NO DEPOSITARIAS MN</v>
          </cell>
          <cell r="F53">
            <v>14734</v>
          </cell>
          <cell r="G53">
            <v>14734</v>
          </cell>
          <cell r="H53">
            <v>14734</v>
          </cell>
          <cell r="I53">
            <v>14734</v>
          </cell>
          <cell r="J53">
            <v>14734</v>
          </cell>
          <cell r="K53">
            <v>14627</v>
          </cell>
          <cell r="L53">
            <v>22310</v>
          </cell>
          <cell r="M53">
            <v>22310</v>
          </cell>
          <cell r="N53">
            <v>22310</v>
          </cell>
        </row>
        <row r="54">
          <cell r="A54" t="str">
            <v>CRÉDITO A SOCIEDADES NO DEPOSITARIAS ME</v>
          </cell>
          <cell r="F54">
            <v>61.567999999999998</v>
          </cell>
          <cell r="G54">
            <v>62.304000000000002</v>
          </cell>
          <cell r="H54">
            <v>62.72</v>
          </cell>
          <cell r="I54">
            <v>62.976000000000006</v>
          </cell>
          <cell r="J54">
            <v>62.944000000000003</v>
          </cell>
          <cell r="K54">
            <v>62.88</v>
          </cell>
          <cell r="L54">
            <v>62.895999999999994</v>
          </cell>
          <cell r="M54">
            <v>62.911999999999999</v>
          </cell>
          <cell r="N54">
            <v>62.927999999999997</v>
          </cell>
        </row>
        <row r="56">
          <cell r="A56" t="str">
            <v>CRÉDITO A INST. FINANCIERAS EN LIQUIDACIÓN</v>
          </cell>
          <cell r="F56">
            <v>1687</v>
          </cell>
          <cell r="G56">
            <v>8469</v>
          </cell>
          <cell r="H56">
            <v>13262</v>
          </cell>
          <cell r="I56">
            <v>8652</v>
          </cell>
          <cell r="J56">
            <v>628</v>
          </cell>
          <cell r="K56">
            <v>3308</v>
          </cell>
          <cell r="L56">
            <v>1772</v>
          </cell>
          <cell r="M56">
            <v>3019</v>
          </cell>
          <cell r="N56">
            <v>164</v>
          </cell>
        </row>
        <row r="57">
          <cell r="A57" t="str">
            <v>CRÉDITO A INST. FINANCIERAS EN LIQUIDACIÓN MN</v>
          </cell>
          <cell r="F57">
            <v>1687</v>
          </cell>
          <cell r="G57">
            <v>8469</v>
          </cell>
          <cell r="H57">
            <v>13262</v>
          </cell>
          <cell r="I57">
            <v>8652</v>
          </cell>
          <cell r="J57">
            <v>628</v>
          </cell>
          <cell r="K57">
            <v>3308</v>
          </cell>
          <cell r="L57">
            <v>1772</v>
          </cell>
          <cell r="M57">
            <v>3019</v>
          </cell>
          <cell r="N57">
            <v>164</v>
          </cell>
        </row>
        <row r="58">
          <cell r="A58" t="str">
            <v>CRÉDITO A BANCOS COMERCIALES EN LIQ. MN</v>
          </cell>
          <cell r="F58">
            <v>1687</v>
          </cell>
          <cell r="G58">
            <v>8469</v>
          </cell>
          <cell r="H58">
            <v>13262</v>
          </cell>
          <cell r="I58">
            <v>8652</v>
          </cell>
          <cell r="J58">
            <v>628</v>
          </cell>
          <cell r="K58">
            <v>3308</v>
          </cell>
          <cell r="L58">
            <v>1772</v>
          </cell>
          <cell r="M58">
            <v>3019</v>
          </cell>
          <cell r="N58">
            <v>164</v>
          </cell>
        </row>
        <row r="59">
          <cell r="A59" t="str">
            <v>CREDITO A EMP. FINANCIERAS EN LIQ. MN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</row>
        <row r="60">
          <cell r="A60" t="str">
            <v>CRÉDITO A INST. FINANCIERAS EN LIQUIDACIÓN ME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1">
          <cell r="A61" t="str">
            <v>CRÉDITO A BANCOS COMERCIALES EN LIQ. ME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A62" t="str">
            <v>CREDITO A EMP. FINANCIERAS EN LIQ. ME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4">
          <cell r="A64" t="str">
            <v>ACTIVOS NO CLASIFICADOS</v>
          </cell>
          <cell r="F64">
            <v>388063.84457457793</v>
          </cell>
          <cell r="G64">
            <v>380702.3434517362</v>
          </cell>
          <cell r="H64">
            <v>390037.49764185597</v>
          </cell>
          <cell r="I64">
            <v>398603.2440246162</v>
          </cell>
          <cell r="J64">
            <v>435391.59012334922</v>
          </cell>
          <cell r="K64">
            <v>404658.78761371586</v>
          </cell>
          <cell r="L64">
            <v>430104.40487565263</v>
          </cell>
          <cell r="M64">
            <v>417689.9336419832</v>
          </cell>
          <cell r="N64">
            <v>407944.48843633238</v>
          </cell>
        </row>
        <row r="65">
          <cell r="A65" t="str">
            <v>TOTAL AJUSTES (ACTIVOS)</v>
          </cell>
          <cell r="F65">
            <v>3447.9285745788366</v>
          </cell>
          <cell r="G65">
            <v>4654.7704517358579</v>
          </cell>
          <cell r="H65">
            <v>5672.2216418560347</v>
          </cell>
          <cell r="I65">
            <v>5052.7400246160541</v>
          </cell>
          <cell r="J65">
            <v>6834.8781233480695</v>
          </cell>
          <cell r="K65">
            <v>5383.5276137155961</v>
          </cell>
          <cell r="L65">
            <v>4141.1988756526989</v>
          </cell>
          <cell r="M65">
            <v>4601.1776419811431</v>
          </cell>
          <cell r="N65">
            <v>3977.2394363331841</v>
          </cell>
        </row>
        <row r="66">
          <cell r="A66" t="str">
            <v>AJUSTE VALUACION ORO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7">
          <cell r="A67" t="str">
            <v>INCLUIDO EN EL BALANCE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A68" t="str">
            <v>INCLUIDO EN CTAS MONETARIAS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69">
          <cell r="A69" t="str">
            <v>AJUS.VAL.POR USO T.C.DIF. AL CONTABLE (Activo)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A70" t="str">
            <v>CTAS.EN ME VALORIZ.AL T.C.CONTABLE</v>
          </cell>
          <cell r="F70">
            <v>3157816.9480000008</v>
          </cell>
          <cell r="G70">
            <v>3164272.1879999992</v>
          </cell>
          <cell r="H70">
            <v>3202185.28</v>
          </cell>
          <cell r="I70">
            <v>3308333.952</v>
          </cell>
          <cell r="J70">
            <v>3505780.1659999993</v>
          </cell>
          <cell r="K70">
            <v>3509281.71</v>
          </cell>
          <cell r="L70">
            <v>3410859.9075000002</v>
          </cell>
          <cell r="M70">
            <v>3390868.33</v>
          </cell>
          <cell r="N70">
            <v>3360921.5519999997</v>
          </cell>
        </row>
        <row r="71">
          <cell r="A71" t="str">
            <v>CTAS.EN ME VALORIZ.AL T.C.ESPECIAL</v>
          </cell>
          <cell r="F71">
            <v>-3157816.9480000008</v>
          </cell>
          <cell r="G71">
            <v>-3164272.1879999992</v>
          </cell>
          <cell r="H71">
            <v>-3202185.28</v>
          </cell>
          <cell r="I71">
            <v>-3308333.952</v>
          </cell>
          <cell r="J71">
            <v>-3505780.1659999993</v>
          </cell>
          <cell r="K71">
            <v>-3509281.71</v>
          </cell>
          <cell r="L71">
            <v>-3410859.9075000002</v>
          </cell>
          <cell r="M71">
            <v>-3390868.33</v>
          </cell>
          <cell r="N71">
            <v>-3360921.5519999997</v>
          </cell>
        </row>
        <row r="72">
          <cell r="A72" t="str">
            <v>AJUSTE DIF.CIFRAS FMI/BCP: POS.RESERVA</v>
          </cell>
          <cell r="F72">
            <v>4872.0790383538115</v>
          </cell>
          <cell r="G72">
            <v>5207.279914323306</v>
          </cell>
          <cell r="H72">
            <v>5484.8974862079995</v>
          </cell>
          <cell r="I72">
            <v>5577.8942888880119</v>
          </cell>
          <cell r="J72">
            <v>5956.651366147169</v>
          </cell>
          <cell r="K72">
            <v>5738.7032939154087</v>
          </cell>
          <cell r="L72">
            <v>5480.4340605304897</v>
          </cell>
          <cell r="M72">
            <v>5542.6230691982564</v>
          </cell>
          <cell r="N72">
            <v>5172.2103780864563</v>
          </cell>
        </row>
        <row r="73">
          <cell r="A73" t="str">
            <v>POSICION RESERVA FMI (Calc.Balance)</v>
          </cell>
          <cell r="F73">
            <v>45669.987999999998</v>
          </cell>
          <cell r="G73">
            <v>46969.428</v>
          </cell>
          <cell r="H73">
            <v>48029.8</v>
          </cell>
          <cell r="I73">
            <v>50185.968000000001</v>
          </cell>
          <cell r="J73">
            <v>50900.059000000001</v>
          </cell>
          <cell r="K73">
            <v>50718.614999999998</v>
          </cell>
          <cell r="L73">
            <v>50267.662499999999</v>
          </cell>
          <cell r="M73">
            <v>50077.952000000005</v>
          </cell>
          <cell r="N73">
            <v>47803.648500000003</v>
          </cell>
        </row>
        <row r="74">
          <cell r="A74" t="str">
            <v>POSICION RESERVA FMI (Cifra FMI)</v>
          </cell>
          <cell r="F74">
            <v>-40797.908961646186</v>
          </cell>
          <cell r="G74">
            <v>-41762.148085676694</v>
          </cell>
          <cell r="H74">
            <v>-42544.902513791996</v>
          </cell>
          <cell r="I74">
            <v>-44608.073711111989</v>
          </cell>
          <cell r="J74">
            <v>-44943.407633852832</v>
          </cell>
          <cell r="K74">
            <v>-44979.911706084589</v>
          </cell>
          <cell r="L74">
            <v>-44787.228439469509</v>
          </cell>
          <cell r="M74">
            <v>-44535.328930801748</v>
          </cell>
          <cell r="N74">
            <v>-42631.438121913547</v>
          </cell>
        </row>
        <row r="75">
          <cell r="A75" t="str">
            <v>AJUSTE DIF.CIFRAS IMF/BCP: TEN.DEG</v>
          </cell>
          <cell r="F75">
            <v>-1424.1504637749749</v>
          </cell>
          <cell r="G75">
            <v>-552.50946258744807</v>
          </cell>
          <cell r="H75">
            <v>187.32415564803523</v>
          </cell>
          <cell r="I75">
            <v>-525.1542642719578</v>
          </cell>
          <cell r="J75">
            <v>878.22675720090047</v>
          </cell>
          <cell r="K75">
            <v>-355.17568019981263</v>
          </cell>
          <cell r="L75">
            <v>-1339.2351848777907</v>
          </cell>
          <cell r="M75">
            <v>-941.44542721711332</v>
          </cell>
          <cell r="N75">
            <v>-1194.9709417532722</v>
          </cell>
        </row>
        <row r="76">
          <cell r="A76" t="str">
            <v>TENENCIA DE DEG (Segun Balance)</v>
          </cell>
          <cell r="F76">
            <v>188532.76</v>
          </cell>
          <cell r="G76">
            <v>193893.94200000001</v>
          </cell>
          <cell r="H76">
            <v>200496.24</v>
          </cell>
          <cell r="I76">
            <v>209497.53599999999</v>
          </cell>
          <cell r="J76">
            <v>212471.40599999999</v>
          </cell>
          <cell r="K76">
            <v>213760.56</v>
          </cell>
          <cell r="L76">
            <v>211859.2795</v>
          </cell>
          <cell r="M76">
            <v>211057.96400000001</v>
          </cell>
          <cell r="N76">
            <v>203904.4185</v>
          </cell>
        </row>
        <row r="77">
          <cell r="A77" t="str">
            <v>TENENCIA DE DEG (Cifra del FMI)</v>
          </cell>
          <cell r="F77">
            <v>-189956.91046377496</v>
          </cell>
          <cell r="G77">
            <v>-194446.45146258746</v>
          </cell>
          <cell r="H77">
            <v>-200308.91584435196</v>
          </cell>
          <cell r="I77">
            <v>-210022.69026427195</v>
          </cell>
          <cell r="J77">
            <v>-211593.17924279909</v>
          </cell>
          <cell r="K77">
            <v>-214115.73568019981</v>
          </cell>
          <cell r="L77">
            <v>-213198.51468487779</v>
          </cell>
          <cell r="M77">
            <v>-211999.40942721712</v>
          </cell>
          <cell r="N77">
            <v>-205099.38944175327</v>
          </cell>
        </row>
        <row r="78">
          <cell r="A78" t="str">
            <v>CUENTAS CAMBIARIAS ACTIVAS DEL BALANCE</v>
          </cell>
          <cell r="F78">
            <v>0</v>
          </cell>
          <cell r="G78">
            <v>-146</v>
          </cell>
          <cell r="H78">
            <v>-233</v>
          </cell>
          <cell r="I78">
            <v>-293</v>
          </cell>
          <cell r="J78">
            <v>59</v>
          </cell>
          <cell r="K78">
            <v>697</v>
          </cell>
          <cell r="L78">
            <v>777</v>
          </cell>
          <cell r="M78">
            <v>1095</v>
          </cell>
          <cell r="N78">
            <v>1086</v>
          </cell>
        </row>
        <row r="79">
          <cell r="A79" t="str">
            <v>INTERESES DEVENGADOS A COBRAR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23281.412</v>
          </cell>
          <cell r="K79">
            <v>17783.25</v>
          </cell>
          <cell r="L79">
            <v>23507.38</v>
          </cell>
          <cell r="M79">
            <v>25972.826000000001</v>
          </cell>
          <cell r="N79">
            <v>26038.426499999998</v>
          </cell>
        </row>
        <row r="80">
          <cell r="A80" t="str">
            <v>INTERESES DEVENGADOS A COBRAR MN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A81" t="str">
            <v>INTERESES DEVENGADOS A COBRAR ME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23281.412</v>
          </cell>
          <cell r="K81">
            <v>17783.25</v>
          </cell>
          <cell r="L81">
            <v>23507.38</v>
          </cell>
          <cell r="M81">
            <v>25972.826000000001</v>
          </cell>
          <cell r="N81">
            <v>26038.426499999998</v>
          </cell>
        </row>
        <row r="82">
          <cell r="A82" t="str">
            <v>OTROS ACTIVOS</v>
          </cell>
          <cell r="F82">
            <v>384615.9159999991</v>
          </cell>
          <cell r="G82">
            <v>376193.57300000032</v>
          </cell>
          <cell r="H82">
            <v>384598.27599999995</v>
          </cell>
          <cell r="I82">
            <v>393843.50400000013</v>
          </cell>
          <cell r="J82">
            <v>405216.30000000115</v>
          </cell>
          <cell r="K82">
            <v>380795.01</v>
          </cell>
          <cell r="L82">
            <v>401678.82599999994</v>
          </cell>
          <cell r="M82">
            <v>386020.93000000203</v>
          </cell>
          <cell r="N82">
            <v>376842.82249999919</v>
          </cell>
        </row>
        <row r="83">
          <cell r="A83" t="str">
            <v>OTROS ACTIVOS EN MN</v>
          </cell>
          <cell r="F83">
            <v>365459</v>
          </cell>
          <cell r="G83">
            <v>359332.83600000013</v>
          </cell>
          <cell r="H83">
            <v>360031.83600000013</v>
          </cell>
          <cell r="I83">
            <v>360404</v>
          </cell>
          <cell r="J83">
            <v>367228</v>
          </cell>
          <cell r="K83">
            <v>367280</v>
          </cell>
          <cell r="L83">
            <v>368882</v>
          </cell>
          <cell r="M83">
            <v>368958</v>
          </cell>
          <cell r="N83">
            <v>369155</v>
          </cell>
        </row>
        <row r="84">
          <cell r="A84" t="str">
            <v>OTROS ACTIVOS EN ME</v>
          </cell>
          <cell r="F84">
            <v>19156.915999999113</v>
          </cell>
          <cell r="G84">
            <v>16860.737000000179</v>
          </cell>
          <cell r="H84">
            <v>24566.439999999813</v>
          </cell>
          <cell r="I84">
            <v>33439.504000000139</v>
          </cell>
          <cell r="J84">
            <v>37988.300000001116</v>
          </cell>
          <cell r="K84">
            <v>13515.010000000222</v>
          </cell>
          <cell r="L84">
            <v>32796.825999999783</v>
          </cell>
          <cell r="M84">
            <v>17062.930000001692</v>
          </cell>
          <cell r="N84">
            <v>7687.8224999991808</v>
          </cell>
        </row>
        <row r="86">
          <cell r="A86" t="str">
            <v>TOTAL ACTIVOS</v>
          </cell>
          <cell r="F86">
            <v>3795333.5959999994</v>
          </cell>
          <cell r="G86">
            <v>3797674.7409999999</v>
          </cell>
          <cell r="H86">
            <v>3856412.9159999997</v>
          </cell>
          <cell r="I86">
            <v>3981361.2</v>
          </cell>
          <cell r="J86">
            <v>4187735.7950000009</v>
          </cell>
          <cell r="K86">
            <v>4349817.45</v>
          </cell>
          <cell r="L86">
            <v>4486449.4005000005</v>
          </cell>
          <cell r="M86">
            <v>4600248.3460000008</v>
          </cell>
          <cell r="N86">
            <v>4615363.3594999993</v>
          </cell>
        </row>
        <row r="88">
          <cell r="A88" t="str">
            <v>BASE MONETARIA AMPLIADA</v>
          </cell>
          <cell r="F88">
            <v>1757136.7760000001</v>
          </cell>
          <cell r="G88">
            <v>1563146.932</v>
          </cell>
          <cell r="H88">
            <v>1584775.3960000002</v>
          </cell>
          <cell r="I88">
            <v>1623639.0719999999</v>
          </cell>
          <cell r="J88">
            <v>1738535.149</v>
          </cell>
          <cell r="K88">
            <v>1831048.9750000001</v>
          </cell>
          <cell r="L88">
            <v>1809021.6214999999</v>
          </cell>
          <cell r="M88">
            <v>1813959.3020000001</v>
          </cell>
          <cell r="N88">
            <v>1801767.7849999999</v>
          </cell>
        </row>
        <row r="89">
          <cell r="A89" t="str">
            <v>BASE MONETARIA</v>
          </cell>
          <cell r="F89">
            <v>1332560</v>
          </cell>
          <cell r="G89">
            <v>1148108.8360000001</v>
          </cell>
          <cell r="H89">
            <v>1154337.8360000001</v>
          </cell>
          <cell r="I89">
            <v>1209564</v>
          </cell>
          <cell r="J89">
            <v>1327143</v>
          </cell>
          <cell r="K89">
            <v>1431535</v>
          </cell>
          <cell r="L89">
            <v>1419945</v>
          </cell>
          <cell r="M89">
            <v>1437083</v>
          </cell>
          <cell r="N89">
            <v>1421663</v>
          </cell>
        </row>
        <row r="90">
          <cell r="A90" t="str">
            <v>BILLETES Y MONEDAS EMITIDOS</v>
          </cell>
          <cell r="F90">
            <v>870031</v>
          </cell>
          <cell r="G90">
            <v>706516</v>
          </cell>
          <cell r="H90">
            <v>711993</v>
          </cell>
          <cell r="I90">
            <v>750958</v>
          </cell>
          <cell r="J90">
            <v>811746</v>
          </cell>
          <cell r="K90">
            <v>837230</v>
          </cell>
          <cell r="L90">
            <v>842195</v>
          </cell>
          <cell r="M90">
            <v>835466</v>
          </cell>
          <cell r="N90">
            <v>806549</v>
          </cell>
        </row>
        <row r="91">
          <cell r="A91" t="str">
            <v>DEPÓSITOS BANCARIOS EN MN</v>
          </cell>
          <cell r="F91">
            <v>438448</v>
          </cell>
          <cell r="G91">
            <v>416340.83600000001</v>
          </cell>
          <cell r="H91">
            <v>415652.83600000001</v>
          </cell>
          <cell r="I91">
            <v>429711</v>
          </cell>
          <cell r="J91">
            <v>484805</v>
          </cell>
          <cell r="K91">
            <v>561528</v>
          </cell>
          <cell r="L91">
            <v>536707</v>
          </cell>
          <cell r="M91">
            <v>556723</v>
          </cell>
          <cell r="N91">
            <v>568762</v>
          </cell>
        </row>
        <row r="92">
          <cell r="A92" t="str">
            <v>DEPÓSITOS ENCAJE LEGAL MN</v>
          </cell>
          <cell r="F92">
            <v>355403</v>
          </cell>
          <cell r="G92">
            <v>362191.83600000001</v>
          </cell>
          <cell r="H92">
            <v>362050.83600000001</v>
          </cell>
          <cell r="I92">
            <v>373171</v>
          </cell>
          <cell r="J92">
            <v>390332</v>
          </cell>
          <cell r="K92">
            <v>409543</v>
          </cell>
          <cell r="L92">
            <v>398768</v>
          </cell>
          <cell r="M92">
            <v>420331</v>
          </cell>
          <cell r="N92">
            <v>420944</v>
          </cell>
        </row>
        <row r="93">
          <cell r="A93" t="str">
            <v>OTROS DEPÓSITOS ENCAJE MN</v>
          </cell>
          <cell r="F93">
            <v>83045</v>
          </cell>
          <cell r="G93">
            <v>54149</v>
          </cell>
          <cell r="H93">
            <v>53602</v>
          </cell>
          <cell r="I93">
            <v>56540</v>
          </cell>
          <cell r="J93">
            <v>94473</v>
          </cell>
          <cell r="K93">
            <v>151985</v>
          </cell>
          <cell r="L93">
            <v>137939</v>
          </cell>
          <cell r="M93">
            <v>136392</v>
          </cell>
          <cell r="N93">
            <v>147818</v>
          </cell>
        </row>
        <row r="94">
          <cell r="A94" t="str">
            <v>DEPÓSITOS EN CUENTA CORRIENTE MN</v>
          </cell>
          <cell r="F94">
            <v>42616</v>
          </cell>
          <cell r="G94">
            <v>10185</v>
          </cell>
          <cell r="H94">
            <v>13706</v>
          </cell>
          <cell r="I94">
            <v>15037</v>
          </cell>
          <cell r="J94">
            <v>44555</v>
          </cell>
          <cell r="K94">
            <v>96672</v>
          </cell>
          <cell r="L94">
            <v>91629</v>
          </cell>
          <cell r="M94">
            <v>97091</v>
          </cell>
          <cell r="N94">
            <v>99100</v>
          </cell>
        </row>
        <row r="95">
          <cell r="A95" t="str">
            <v>ENCAJE ESPECIAL MN</v>
          </cell>
          <cell r="F95">
            <v>38075</v>
          </cell>
          <cell r="G95">
            <v>41610</v>
          </cell>
          <cell r="H95">
            <v>37542</v>
          </cell>
          <cell r="I95">
            <v>39149</v>
          </cell>
          <cell r="J95">
            <v>47564</v>
          </cell>
          <cell r="K95">
            <v>52959</v>
          </cell>
          <cell r="L95">
            <v>43956</v>
          </cell>
          <cell r="M95">
            <v>36947</v>
          </cell>
          <cell r="N95">
            <v>46364</v>
          </cell>
        </row>
        <row r="96">
          <cell r="A96" t="str">
            <v>OTROS DEPÓSITOS  MN</v>
          </cell>
          <cell r="F96">
            <v>2354</v>
          </cell>
          <cell r="G96">
            <v>2354</v>
          </cell>
          <cell r="H96">
            <v>2354</v>
          </cell>
          <cell r="I96">
            <v>2354</v>
          </cell>
          <cell r="J96">
            <v>2354</v>
          </cell>
          <cell r="K96">
            <v>2354</v>
          </cell>
          <cell r="L96">
            <v>2354</v>
          </cell>
          <cell r="M96">
            <v>2354</v>
          </cell>
          <cell r="N96">
            <v>2354</v>
          </cell>
        </row>
        <row r="97">
          <cell r="A97" t="str">
            <v>DEP. DE SOC. NO MONETARIAS DE DEPÓSITO EN MN</v>
          </cell>
          <cell r="F97">
            <v>24081</v>
          </cell>
          <cell r="G97">
            <v>25252</v>
          </cell>
          <cell r="H97">
            <v>26692</v>
          </cell>
          <cell r="I97">
            <v>28895</v>
          </cell>
          <cell r="J97">
            <v>30592</v>
          </cell>
          <cell r="K97">
            <v>32777</v>
          </cell>
          <cell r="L97">
            <v>41043</v>
          </cell>
          <cell r="M97">
            <v>44894</v>
          </cell>
          <cell r="N97">
            <v>46352</v>
          </cell>
        </row>
        <row r="98">
          <cell r="A98" t="str">
            <v>DEPÓSITOS BANCARIOS EN ME</v>
          </cell>
          <cell r="F98">
            <v>424576.77600000001</v>
          </cell>
          <cell r="G98">
            <v>415038.09600000002</v>
          </cell>
          <cell r="H98">
            <v>430437.56</v>
          </cell>
          <cell r="I98">
            <v>414075.07199999999</v>
          </cell>
          <cell r="J98">
            <v>411392.14899999998</v>
          </cell>
          <cell r="K98">
            <v>399513.97500000003</v>
          </cell>
          <cell r="L98">
            <v>389076.62150000001</v>
          </cell>
          <cell r="M98">
            <v>376876.30200000003</v>
          </cell>
          <cell r="N98">
            <v>379558.098</v>
          </cell>
        </row>
        <row r="99">
          <cell r="A99" t="str">
            <v>DEPÓSITOS EN CUENTA CORRIENTE ME</v>
          </cell>
          <cell r="F99">
            <v>18343.416000000001</v>
          </cell>
          <cell r="G99">
            <v>7542.6779999999999</v>
          </cell>
          <cell r="H99">
            <v>14496.16</v>
          </cell>
          <cell r="I99">
            <v>12475.151999999998</v>
          </cell>
          <cell r="J99">
            <v>12726.49</v>
          </cell>
          <cell r="K99">
            <v>12238.02</v>
          </cell>
          <cell r="L99">
            <v>21056.4015</v>
          </cell>
          <cell r="M99">
            <v>10783.51</v>
          </cell>
          <cell r="N99">
            <v>14135.201999999999</v>
          </cell>
        </row>
        <row r="100">
          <cell r="A100" t="str">
            <v>DEPÓSITOS ENCAJE LEGAL ME</v>
          </cell>
          <cell r="F100">
            <v>406233.36</v>
          </cell>
          <cell r="G100">
            <v>407495.41800000001</v>
          </cell>
          <cell r="H100">
            <v>415941.4</v>
          </cell>
          <cell r="I100">
            <v>401599.92</v>
          </cell>
          <cell r="J100">
            <v>398665.65899999999</v>
          </cell>
          <cell r="K100">
            <v>387275.95500000002</v>
          </cell>
          <cell r="L100">
            <v>368020.22</v>
          </cell>
          <cell r="M100">
            <v>366092.79200000002</v>
          </cell>
          <cell r="N100">
            <v>365422.89600000001</v>
          </cell>
        </row>
        <row r="101">
          <cell r="A101" t="str">
            <v>DEP. DE SOC. NO MONETARIAS DE DEPÓSITO EN ME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546.68700000000001</v>
          </cell>
        </row>
        <row r="103">
          <cell r="A103" t="str">
            <v>OPERACIONES DE CALL MONEY (PASIVOS)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29300</v>
          </cell>
          <cell r="M103">
            <v>0</v>
          </cell>
          <cell r="N103">
            <v>0</v>
          </cell>
        </row>
        <row r="105">
          <cell r="A105" t="str">
            <v>OBLIG./TITULOS,VALORES EMITIDOS Y LRM</v>
          </cell>
          <cell r="F105">
            <v>35416</v>
          </cell>
          <cell r="G105">
            <v>64309</v>
          </cell>
          <cell r="H105">
            <v>53887</v>
          </cell>
          <cell r="I105">
            <v>50087</v>
          </cell>
          <cell r="J105">
            <v>50960</v>
          </cell>
          <cell r="K105">
            <v>80648</v>
          </cell>
          <cell r="L105">
            <v>144960</v>
          </cell>
          <cell r="M105">
            <v>203676</v>
          </cell>
          <cell r="N105">
            <v>252265</v>
          </cell>
        </row>
        <row r="107">
          <cell r="A107" t="str">
            <v>OBLIGACIONES CON SOC. NO MONETARIAS DE DEPÓSITO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A108" t="str">
            <v>OBLIGACIONES CON SOC. NO MONET. DE DEPÓSITO EN MN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</row>
        <row r="109">
          <cell r="A109" t="str">
            <v>OBLIGACIONES CON SOC. NO MONET. DE DEPÓSITO EN ME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</row>
        <row r="111">
          <cell r="A111" t="str">
            <v>OBLIGACIONES CON SOC. NO DEPOSITARIAS</v>
          </cell>
          <cell r="F111">
            <v>18618.268</v>
          </cell>
          <cell r="G111">
            <v>17303.529000000002</v>
          </cell>
          <cell r="H111">
            <v>15642.72</v>
          </cell>
          <cell r="I111">
            <v>17063.464</v>
          </cell>
          <cell r="J111">
            <v>15387.415999999999</v>
          </cell>
          <cell r="K111">
            <v>15608.32</v>
          </cell>
          <cell r="L111">
            <v>21462.894</v>
          </cell>
          <cell r="M111">
            <v>23730.067999999999</v>
          </cell>
          <cell r="N111">
            <v>19986.967000000001</v>
          </cell>
        </row>
        <row r="112">
          <cell r="A112" t="str">
            <v>OBLIGACIONES CON SOC. NO DEPOSITARIAS EN MN</v>
          </cell>
          <cell r="F112">
            <v>17258</v>
          </cell>
          <cell r="G112">
            <v>15927</v>
          </cell>
          <cell r="H112">
            <v>14257</v>
          </cell>
          <cell r="I112">
            <v>16969</v>
          </cell>
          <cell r="J112">
            <v>15293</v>
          </cell>
          <cell r="K112">
            <v>15514</v>
          </cell>
          <cell r="L112">
            <v>21172</v>
          </cell>
          <cell r="M112">
            <v>22751</v>
          </cell>
          <cell r="N112">
            <v>18811</v>
          </cell>
        </row>
        <row r="113">
          <cell r="A113" t="str">
            <v>OBLIGACIONES CON SOC. NO DEPOSITARIAS EN ME</v>
          </cell>
          <cell r="F113">
            <v>1360.268</v>
          </cell>
          <cell r="G113">
            <v>1376.529</v>
          </cell>
          <cell r="H113">
            <v>1385.72</v>
          </cell>
          <cell r="I113">
            <v>94.463999999999999</v>
          </cell>
          <cell r="J113">
            <v>94.415999999999997</v>
          </cell>
          <cell r="K113">
            <v>94.32</v>
          </cell>
          <cell r="L113">
            <v>290.89400000000001</v>
          </cell>
          <cell r="M113">
            <v>979.06799999999998</v>
          </cell>
          <cell r="N113">
            <v>1175.9669999999999</v>
          </cell>
        </row>
        <row r="115">
          <cell r="A115" t="str">
            <v>OBLIGACIONES CON INST. FIN. EN LIQUIDACIÓN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A116" t="str">
            <v>OBLIGACIONES CON INST. FIN. EN LIQUIDACIÓN EN MN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7">
          <cell r="A117" t="str">
            <v>OBLIG. CON BANCOS COMERCIALES. EN LIQUIDACIÓN MN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</row>
        <row r="118">
          <cell r="A118" t="str">
            <v>OBLIG. CON  EMPRESAS FIN.. EN LIQUIDACIÓN MN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</row>
        <row r="119">
          <cell r="A119" t="str">
            <v>OBLIGACIONES CON INST. FIN. EN LIQUIDACIÓN EN ME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A120" t="str">
            <v>OBLIG. CON BANCOS COMERCIALES. EN LIQUIDACIÓN ME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A121" t="str">
            <v>OBLIG. CON  EMPRESAS FIN.. EN LIQUIDACIÓN ME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3">
          <cell r="A123" t="str">
            <v>DEPÓSITOS DE LA ADMINISTRACION CENTRAL</v>
          </cell>
          <cell r="F123">
            <v>392274.96</v>
          </cell>
          <cell r="G123">
            <v>453865.53</v>
          </cell>
          <cell r="H123">
            <v>470877.68</v>
          </cell>
          <cell r="I123">
            <v>476381.304</v>
          </cell>
          <cell r="J123">
            <v>505314.88600000006</v>
          </cell>
          <cell r="K123">
            <v>637217.51</v>
          </cell>
          <cell r="L123">
            <v>652644.59200000006</v>
          </cell>
          <cell r="M123">
            <v>722191.1</v>
          </cell>
          <cell r="N123">
            <v>732167.21850000008</v>
          </cell>
        </row>
        <row r="124">
          <cell r="A124" t="str">
            <v>DEPÓSITOS DE LA ADMINIST.CENTRAL EN MN</v>
          </cell>
          <cell r="F124">
            <v>209899</v>
          </cell>
          <cell r="G124">
            <v>278655</v>
          </cell>
          <cell r="H124">
            <v>293972</v>
          </cell>
          <cell r="I124">
            <v>286365</v>
          </cell>
          <cell r="J124">
            <v>329351</v>
          </cell>
          <cell r="K124">
            <v>420647</v>
          </cell>
          <cell r="L124">
            <v>472479</v>
          </cell>
          <cell r="M124">
            <v>530801</v>
          </cell>
          <cell r="N124">
            <v>518037</v>
          </cell>
        </row>
        <row r="125">
          <cell r="A125" t="str">
            <v>DEPÓSITOS DE LA ADMINIST.CENTRAL EN ME</v>
          </cell>
          <cell r="F125">
            <v>182375.96</v>
          </cell>
          <cell r="G125">
            <v>175210.53</v>
          </cell>
          <cell r="H125">
            <v>176905.68</v>
          </cell>
          <cell r="I125">
            <v>190016.30400000003</v>
          </cell>
          <cell r="J125">
            <v>175963.88600000003</v>
          </cell>
          <cell r="K125">
            <v>216570.51</v>
          </cell>
          <cell r="L125">
            <v>180165.59200000003</v>
          </cell>
          <cell r="M125">
            <v>191390.1</v>
          </cell>
          <cell r="N125">
            <v>214130.21850000002</v>
          </cell>
        </row>
        <row r="127">
          <cell r="A127" t="str">
            <v>DEPÓSITOS DEL SEGURO SOCIAL</v>
          </cell>
          <cell r="F127">
            <v>2643</v>
          </cell>
          <cell r="G127">
            <v>2543</v>
          </cell>
          <cell r="H127">
            <v>1935</v>
          </cell>
          <cell r="I127">
            <v>1460</v>
          </cell>
          <cell r="J127">
            <v>1151</v>
          </cell>
          <cell r="K127">
            <v>3173</v>
          </cell>
          <cell r="L127">
            <v>1921</v>
          </cell>
          <cell r="M127">
            <v>1954</v>
          </cell>
          <cell r="N127">
            <v>2385</v>
          </cell>
        </row>
        <row r="128">
          <cell r="A128" t="str">
            <v>DEPÓSITOS DEL SEGURO SOCIAL EN MN</v>
          </cell>
          <cell r="F128">
            <v>2643</v>
          </cell>
          <cell r="G128">
            <v>2543</v>
          </cell>
          <cell r="H128">
            <v>1935</v>
          </cell>
          <cell r="I128">
            <v>1460</v>
          </cell>
          <cell r="J128">
            <v>1151</v>
          </cell>
          <cell r="K128">
            <v>3173</v>
          </cell>
          <cell r="L128">
            <v>1921</v>
          </cell>
          <cell r="M128">
            <v>1954</v>
          </cell>
          <cell r="N128">
            <v>2385</v>
          </cell>
        </row>
        <row r="129">
          <cell r="A129" t="str">
            <v>DEPÓSITOS DEL SEGURO SOCIAL EN ME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1">
          <cell r="A131" t="str">
            <v>DEPÓSITOS DE AGENCIAS DESCENTRALIZADAS</v>
          </cell>
          <cell r="F131">
            <v>34619.96</v>
          </cell>
          <cell r="G131">
            <v>27504.965</v>
          </cell>
          <cell r="H131">
            <v>30036.959999999999</v>
          </cell>
          <cell r="I131">
            <v>31581.704000000002</v>
          </cell>
          <cell r="J131">
            <v>35588.436000000002</v>
          </cell>
          <cell r="K131">
            <v>38605.71</v>
          </cell>
          <cell r="L131">
            <v>43733.857000000004</v>
          </cell>
          <cell r="M131">
            <v>41582.97</v>
          </cell>
          <cell r="N131">
            <v>44775.1175</v>
          </cell>
        </row>
        <row r="132">
          <cell r="A132" t="str">
            <v>DEPÓSITOS DE AGENCIAS DESCENTRALIZ. EN MN</v>
          </cell>
          <cell r="F132">
            <v>34543</v>
          </cell>
          <cell r="G132">
            <v>27320</v>
          </cell>
          <cell r="H132">
            <v>29839</v>
          </cell>
          <cell r="I132">
            <v>31379</v>
          </cell>
          <cell r="J132">
            <v>35376</v>
          </cell>
          <cell r="K132">
            <v>38028</v>
          </cell>
          <cell r="L132">
            <v>43156</v>
          </cell>
          <cell r="M132">
            <v>41003</v>
          </cell>
          <cell r="N132">
            <v>44195</v>
          </cell>
        </row>
        <row r="133">
          <cell r="A133" t="str">
            <v>DEPÓSITOS DE AGENCIAS DESCENTRALIZ. EN ME</v>
          </cell>
          <cell r="F133">
            <v>76.959999999999994</v>
          </cell>
          <cell r="G133">
            <v>184.965</v>
          </cell>
          <cell r="H133">
            <v>197.96</v>
          </cell>
          <cell r="I133">
            <v>202.70400000000001</v>
          </cell>
          <cell r="J133">
            <v>212.43600000000004</v>
          </cell>
          <cell r="K133">
            <v>577.71</v>
          </cell>
          <cell r="L133">
            <v>577.85700000000008</v>
          </cell>
          <cell r="M133">
            <v>579.97</v>
          </cell>
          <cell r="N133">
            <v>580.11749999999995</v>
          </cell>
        </row>
        <row r="135">
          <cell r="A135" t="str">
            <v>DEPÓSITOS DE GOBIERNOS LOCALES</v>
          </cell>
          <cell r="F135">
            <v>47</v>
          </cell>
          <cell r="G135">
            <v>38</v>
          </cell>
          <cell r="H135">
            <v>78</v>
          </cell>
          <cell r="I135">
            <v>94</v>
          </cell>
          <cell r="J135">
            <v>82</v>
          </cell>
          <cell r="K135">
            <v>93</v>
          </cell>
          <cell r="L135">
            <v>130</v>
          </cell>
          <cell r="M135">
            <v>110</v>
          </cell>
          <cell r="N135">
            <v>116</v>
          </cell>
        </row>
        <row r="136">
          <cell r="A136" t="str">
            <v>DEPÓSITOS DE GOBIERNOS LOCALES EN MN</v>
          </cell>
          <cell r="F136">
            <v>47</v>
          </cell>
          <cell r="G136">
            <v>38</v>
          </cell>
          <cell r="H136">
            <v>78</v>
          </cell>
          <cell r="I136">
            <v>94</v>
          </cell>
          <cell r="J136">
            <v>82</v>
          </cell>
          <cell r="K136">
            <v>93</v>
          </cell>
          <cell r="L136">
            <v>130</v>
          </cell>
          <cell r="M136">
            <v>110</v>
          </cell>
          <cell r="N136">
            <v>116</v>
          </cell>
        </row>
        <row r="137">
          <cell r="A137" t="str">
            <v>DEPÓSITOS DE GOBIERNOS LOCALES EN ME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A139" t="str">
            <v>DEPÓSITOS DE EMPRESAS PUBLICAS</v>
          </cell>
          <cell r="F139">
            <v>58612.88</v>
          </cell>
          <cell r="G139">
            <v>68135.61</v>
          </cell>
          <cell r="H139">
            <v>75443.039999999994</v>
          </cell>
          <cell r="I139">
            <v>63143.023999999998</v>
          </cell>
          <cell r="J139">
            <v>79123.75</v>
          </cell>
          <cell r="K139">
            <v>70247.175000000003</v>
          </cell>
          <cell r="L139">
            <v>89905.185499999992</v>
          </cell>
          <cell r="M139">
            <v>87761.671999999991</v>
          </cell>
          <cell r="N139">
            <v>105929.07949999999</v>
          </cell>
        </row>
        <row r="140">
          <cell r="A140" t="str">
            <v>DEPÓSITOS DE EMPRESAS PUBLICAS EN MN</v>
          </cell>
          <cell r="F140">
            <v>29041</v>
          </cell>
          <cell r="G140">
            <v>43545</v>
          </cell>
          <cell r="H140">
            <v>51484</v>
          </cell>
          <cell r="I140">
            <v>39344</v>
          </cell>
          <cell r="J140">
            <v>43226</v>
          </cell>
          <cell r="K140">
            <v>41961</v>
          </cell>
          <cell r="L140">
            <v>44225</v>
          </cell>
          <cell r="M140">
            <v>49637</v>
          </cell>
          <cell r="N140">
            <v>72650</v>
          </cell>
        </row>
        <row r="141">
          <cell r="A141" t="str">
            <v>DEPÓSITOS DE EMPRESAS PUBLICAS EN ME</v>
          </cell>
          <cell r="F141">
            <v>29571.88</v>
          </cell>
          <cell r="G141">
            <v>24590.61</v>
          </cell>
          <cell r="H141">
            <v>23959.040000000001</v>
          </cell>
          <cell r="I141">
            <v>23799.023999999998</v>
          </cell>
          <cell r="J141">
            <v>35897.75</v>
          </cell>
          <cell r="K141">
            <v>28286.175000000003</v>
          </cell>
          <cell r="L141">
            <v>45680.1855</v>
          </cell>
          <cell r="M141">
            <v>38124.671999999999</v>
          </cell>
          <cell r="N141">
            <v>33279.0795</v>
          </cell>
        </row>
        <row r="143">
          <cell r="A143" t="str">
            <v>DEPÓSITOS DEL SECTOR PRIVADO</v>
          </cell>
          <cell r="F143">
            <v>26767.556</v>
          </cell>
          <cell r="G143">
            <v>23393.432000000001</v>
          </cell>
          <cell r="H143">
            <v>23639.759999999998</v>
          </cell>
          <cell r="I143">
            <v>21452.552</v>
          </cell>
          <cell r="J143">
            <v>22266.288</v>
          </cell>
          <cell r="K143">
            <v>31753.119999999999</v>
          </cell>
          <cell r="L143">
            <v>24818.1005</v>
          </cell>
          <cell r="M143">
            <v>24136.083999999999</v>
          </cell>
          <cell r="N143">
            <v>24789.534500000002</v>
          </cell>
        </row>
        <row r="144">
          <cell r="A144" t="str">
            <v>DEPÓSITOS DEL SECTOR PRIVADO MN</v>
          </cell>
          <cell r="F144">
            <v>298</v>
          </cell>
          <cell r="G144">
            <v>232</v>
          </cell>
          <cell r="H144">
            <v>146</v>
          </cell>
          <cell r="I144">
            <v>133</v>
          </cell>
          <cell r="J144">
            <v>130</v>
          </cell>
          <cell r="K144">
            <v>136</v>
          </cell>
          <cell r="L144">
            <v>83</v>
          </cell>
          <cell r="M144">
            <v>78</v>
          </cell>
          <cell r="N144">
            <v>24</v>
          </cell>
        </row>
        <row r="145">
          <cell r="A145" t="str">
            <v>DEPÓSITOS DEL SECTOR PRIVADO ME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</row>
        <row r="146">
          <cell r="A146" t="str">
            <v>DEP.RESTRING.,ESPEC.Y DE IMPORT. MN</v>
          </cell>
          <cell r="F146">
            <v>25952</v>
          </cell>
          <cell r="G146">
            <v>22663</v>
          </cell>
          <cell r="H146">
            <v>22992</v>
          </cell>
          <cell r="I146">
            <v>20800</v>
          </cell>
          <cell r="J146">
            <v>21617</v>
          </cell>
          <cell r="K146">
            <v>31287</v>
          </cell>
          <cell r="L146">
            <v>24399</v>
          </cell>
          <cell r="M146">
            <v>23716</v>
          </cell>
          <cell r="N146">
            <v>24386</v>
          </cell>
        </row>
        <row r="147">
          <cell r="A147" t="str">
            <v>DEP.RESTRING.,ESPEC.Y DE IMPORT. ME</v>
          </cell>
          <cell r="F147">
            <v>517.55600000000004</v>
          </cell>
          <cell r="G147">
            <v>498.43200000000002</v>
          </cell>
          <cell r="H147">
            <v>501.76</v>
          </cell>
          <cell r="I147">
            <v>519.55200000000002</v>
          </cell>
          <cell r="J147">
            <v>519.28800000000001</v>
          </cell>
          <cell r="K147">
            <v>330.12</v>
          </cell>
          <cell r="L147">
            <v>336.10050000000001</v>
          </cell>
          <cell r="M147">
            <v>342.084</v>
          </cell>
          <cell r="N147">
            <v>379.53450000000004</v>
          </cell>
        </row>
        <row r="149">
          <cell r="A149" t="str">
            <v>PASIVOS EXTERNOS TOTALES DE C/P</v>
          </cell>
          <cell r="F149">
            <v>902.35600000000011</v>
          </cell>
          <cell r="G149">
            <v>913.14300000000014</v>
          </cell>
          <cell r="H149">
            <v>6028.96</v>
          </cell>
          <cell r="I149">
            <v>936.76799999999992</v>
          </cell>
          <cell r="J149">
            <v>936.29200000000003</v>
          </cell>
          <cell r="K149">
            <v>899.97</v>
          </cell>
          <cell r="L149">
            <v>939.50900000000001</v>
          </cell>
          <cell r="M149">
            <v>939.74800000000005</v>
          </cell>
          <cell r="N149">
            <v>938.02049999999997</v>
          </cell>
        </row>
        <row r="150">
          <cell r="A150" t="str">
            <v>PASIVOS EXTERNOS EXIGIBLES ME</v>
          </cell>
          <cell r="F150">
            <v>21.163999999999998</v>
          </cell>
          <cell r="G150">
            <v>21.416999999999998</v>
          </cell>
          <cell r="H150">
            <v>5131.28</v>
          </cell>
          <cell r="I150">
            <v>35.423999999999999</v>
          </cell>
          <cell r="J150">
            <v>35.405999999999999</v>
          </cell>
          <cell r="K150">
            <v>0</v>
          </cell>
          <cell r="L150">
            <v>39.31</v>
          </cell>
          <cell r="M150">
            <v>39.32</v>
          </cell>
          <cell r="N150">
            <v>37.363500000000002</v>
          </cell>
        </row>
        <row r="151">
          <cell r="A151" t="str">
            <v>OTROS PASIVOS EXTERNOS DE C/P ME</v>
          </cell>
          <cell r="F151">
            <v>881.19200000000012</v>
          </cell>
          <cell r="G151">
            <v>891.72600000000011</v>
          </cell>
          <cell r="H151">
            <v>897.68</v>
          </cell>
          <cell r="I151">
            <v>901.34399999999994</v>
          </cell>
          <cell r="J151">
            <v>900.88600000000008</v>
          </cell>
          <cell r="K151">
            <v>899.97</v>
          </cell>
          <cell r="L151">
            <v>900.19900000000007</v>
          </cell>
          <cell r="M151">
            <v>900.428</v>
          </cell>
          <cell r="N151">
            <v>900.65699999999993</v>
          </cell>
        </row>
        <row r="153">
          <cell r="A153" t="str">
            <v>PASIVOS EXTERNOS DE MEDIANO Y LARGO PLAZO</v>
          </cell>
          <cell r="F153">
            <v>150413.764</v>
          </cell>
          <cell r="G153">
            <v>152402.85999999999</v>
          </cell>
          <cell r="H153">
            <v>156122.79999999999</v>
          </cell>
          <cell r="I153">
            <v>153717.84</v>
          </cell>
          <cell r="J153">
            <v>152489.821</v>
          </cell>
          <cell r="K153">
            <v>153703.29500000001</v>
          </cell>
          <cell r="L153">
            <v>154766.71100000001</v>
          </cell>
          <cell r="M153">
            <v>155717.18</v>
          </cell>
          <cell r="N153">
            <v>158504.54500000001</v>
          </cell>
        </row>
        <row r="154">
          <cell r="A154" t="str">
            <v>PASIVOS EXT. MED.Y LARGO PZO. MN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A155" t="str">
            <v>PASIVOS EXT. MED.Y LARGO PZO. ME</v>
          </cell>
          <cell r="F155">
            <v>96990.763999999996</v>
          </cell>
          <cell r="G155">
            <v>98089.86</v>
          </cell>
          <cell r="H155">
            <v>98744.8</v>
          </cell>
          <cell r="I155">
            <v>99147.839999999997</v>
          </cell>
          <cell r="J155">
            <v>95916.820999999996</v>
          </cell>
          <cell r="K155">
            <v>95819.295000000013</v>
          </cell>
          <cell r="L155">
            <v>95841.71100000001</v>
          </cell>
          <cell r="M155">
            <v>95803.18</v>
          </cell>
          <cell r="N155">
            <v>95827.545000000013</v>
          </cell>
        </row>
        <row r="156">
          <cell r="A156" t="str">
            <v>DEPÓSITOS DE ORGANISMOS INTERNACIONALES MN</v>
          </cell>
          <cell r="F156">
            <v>53423</v>
          </cell>
          <cell r="G156">
            <v>54313</v>
          </cell>
          <cell r="H156">
            <v>57378</v>
          </cell>
          <cell r="I156">
            <v>54570</v>
          </cell>
          <cell r="J156">
            <v>56573</v>
          </cell>
          <cell r="K156">
            <v>57884</v>
          </cell>
          <cell r="L156">
            <v>58925</v>
          </cell>
          <cell r="M156">
            <v>59914</v>
          </cell>
          <cell r="N156">
            <v>62677</v>
          </cell>
        </row>
        <row r="158">
          <cell r="A158" t="str">
            <v>CAPITAL Y RESERVAS</v>
          </cell>
          <cell r="F158">
            <v>395464.70399999991</v>
          </cell>
          <cell r="G158">
            <v>396705.04300000001</v>
          </cell>
          <cell r="H158">
            <v>400536.48</v>
          </cell>
          <cell r="I158">
            <v>401425.72799999994</v>
          </cell>
          <cell r="J158">
            <v>421005.07799999992</v>
          </cell>
          <cell r="K158">
            <v>431341.7</v>
          </cell>
          <cell r="L158">
            <v>443535.321</v>
          </cell>
          <cell r="M158">
            <v>462815.93599999999</v>
          </cell>
          <cell r="N158">
            <v>467422.14600000001</v>
          </cell>
        </row>
        <row r="159">
          <cell r="A159" t="str">
            <v>CAPITAL Y RESERVAS MN</v>
          </cell>
          <cell r="F159">
            <v>357281</v>
          </cell>
          <cell r="G159">
            <v>357436</v>
          </cell>
          <cell r="H159">
            <v>360380</v>
          </cell>
          <cell r="I159">
            <v>359466</v>
          </cell>
          <cell r="J159">
            <v>378451</v>
          </cell>
          <cell r="K159">
            <v>388937</v>
          </cell>
          <cell r="L159">
            <v>401509</v>
          </cell>
          <cell r="M159">
            <v>420948</v>
          </cell>
          <cell r="N159">
            <v>427455</v>
          </cell>
        </row>
        <row r="160">
          <cell r="A160" t="str">
            <v>CAPITAL Y RESERVAS ME</v>
          </cell>
          <cell r="F160">
            <v>38183.703999999998</v>
          </cell>
          <cell r="G160">
            <v>39269.042999999998</v>
          </cell>
          <cell r="H160">
            <v>40156.480000000003</v>
          </cell>
          <cell r="I160">
            <v>41959.728000000003</v>
          </cell>
          <cell r="J160">
            <v>42554.078000000001</v>
          </cell>
          <cell r="K160">
            <v>42404.7</v>
          </cell>
          <cell r="L160">
            <v>42026.321000000004</v>
          </cell>
          <cell r="M160">
            <v>41867.936000000002</v>
          </cell>
          <cell r="N160">
            <v>39967.146000000001</v>
          </cell>
        </row>
        <row r="162">
          <cell r="A162" t="str">
            <v>PREVISIONES Y PROVISIONES</v>
          </cell>
          <cell r="F162">
            <v>1530</v>
          </cell>
          <cell r="G162">
            <v>1515</v>
          </cell>
          <cell r="H162">
            <v>1436</v>
          </cell>
          <cell r="I162">
            <v>1362</v>
          </cell>
          <cell r="J162">
            <v>1279</v>
          </cell>
          <cell r="K162">
            <v>1279</v>
          </cell>
          <cell r="L162">
            <v>1279</v>
          </cell>
          <cell r="M162">
            <v>1279</v>
          </cell>
          <cell r="N162">
            <v>1244</v>
          </cell>
        </row>
        <row r="163">
          <cell r="A163" t="str">
            <v>PREVISIONES Y PROVISIONES MN</v>
          </cell>
          <cell r="F163">
            <v>1530</v>
          </cell>
          <cell r="G163">
            <v>1515</v>
          </cell>
          <cell r="H163">
            <v>1436</v>
          </cell>
          <cell r="I163">
            <v>1362</v>
          </cell>
          <cell r="J163">
            <v>1279</v>
          </cell>
          <cell r="K163">
            <v>1279</v>
          </cell>
          <cell r="L163">
            <v>1279</v>
          </cell>
          <cell r="M163">
            <v>1279</v>
          </cell>
          <cell r="N163">
            <v>1244</v>
          </cell>
        </row>
        <row r="164">
          <cell r="A164" t="str">
            <v>PREVISIONES Y PROVISIONES ME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</row>
        <row r="166">
          <cell r="A166" t="str">
            <v>PASIVOS NO CLASIFICADOS</v>
          </cell>
          <cell r="F166">
            <v>920886.37199999997</v>
          </cell>
          <cell r="G166">
            <v>1025898.6969999999</v>
          </cell>
          <cell r="H166">
            <v>1035973.12</v>
          </cell>
          <cell r="I166">
            <v>1139016.7439999999</v>
          </cell>
          <cell r="J166">
            <v>1163616.679</v>
          </cell>
          <cell r="K166">
            <v>1054198.675</v>
          </cell>
          <cell r="L166">
            <v>1068031.6089999999</v>
          </cell>
          <cell r="M166">
            <v>1060395.2860000001</v>
          </cell>
          <cell r="N166">
            <v>1003072.946</v>
          </cell>
        </row>
        <row r="167">
          <cell r="A167" t="str">
            <v>AJUSTES VALUACION (PASIVOS)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</row>
        <row r="168">
          <cell r="A168" t="str">
            <v>CTAS.EN ME VALORIZ.AL T.C.CONTABLE</v>
          </cell>
          <cell r="F168">
            <v>789280.5959999999</v>
          </cell>
          <cell r="G168">
            <v>831592.90500000003</v>
          </cell>
          <cell r="H168">
            <v>835054.07999999996</v>
          </cell>
          <cell r="I168">
            <v>856129.2</v>
          </cell>
          <cell r="J168">
            <v>867220.79499999993</v>
          </cell>
          <cell r="K168">
            <v>800403.45</v>
          </cell>
          <cell r="L168">
            <v>775922.40050000011</v>
          </cell>
          <cell r="M168">
            <v>765621.34600000002</v>
          </cell>
          <cell r="N168">
            <v>785111.35950000002</v>
          </cell>
        </row>
        <row r="169">
          <cell r="A169" t="str">
            <v>CTAS.EN ME VALORIZ.AL T.C.ESPECIAL</v>
          </cell>
          <cell r="F169">
            <v>-789280.5959999999</v>
          </cell>
          <cell r="G169">
            <v>-831592.90500000003</v>
          </cell>
          <cell r="H169">
            <v>-835054.07999999996</v>
          </cell>
          <cell r="I169">
            <v>-856129.2</v>
          </cell>
          <cell r="J169">
            <v>-867220.79499999993</v>
          </cell>
          <cell r="K169">
            <v>-800403.45</v>
          </cell>
          <cell r="L169">
            <v>-775922.40050000011</v>
          </cell>
          <cell r="M169">
            <v>-765621.34600000002</v>
          </cell>
          <cell r="N169">
            <v>-785111.35950000002</v>
          </cell>
        </row>
        <row r="170">
          <cell r="A170" t="str">
            <v>CUENTAS CAMBIARIAS PASIVAS DEL BALANCE</v>
          </cell>
          <cell r="F170">
            <v>730617</v>
          </cell>
          <cell r="G170">
            <v>775401</v>
          </cell>
          <cell r="H170">
            <v>806853</v>
          </cell>
          <cell r="I170">
            <v>878363</v>
          </cell>
          <cell r="J170">
            <v>876981</v>
          </cell>
          <cell r="K170">
            <v>863714</v>
          </cell>
          <cell r="L170">
            <v>872338</v>
          </cell>
          <cell r="M170">
            <v>845279</v>
          </cell>
          <cell r="N170">
            <v>789072</v>
          </cell>
        </row>
        <row r="171">
          <cell r="A171" t="str">
            <v>INTERESES DEVENGADOS A PAGAR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A172" t="str">
            <v>INTERESES DEVENGADOS A PAGAR MN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</row>
        <row r="173">
          <cell r="A173" t="str">
            <v>INTERESES DEVENGADOS A PAGAR ME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</row>
        <row r="174">
          <cell r="A174" t="str">
            <v>OTROS PASIVOS</v>
          </cell>
          <cell r="F174">
            <v>190269.372</v>
          </cell>
          <cell r="G174">
            <v>250497.69699999999</v>
          </cell>
          <cell r="H174">
            <v>229120.12</v>
          </cell>
          <cell r="I174">
            <v>260653.74399999998</v>
          </cell>
          <cell r="J174">
            <v>286635.679</v>
          </cell>
          <cell r="K174">
            <v>190484.67499999996</v>
          </cell>
          <cell r="L174">
            <v>195693.609</v>
          </cell>
          <cell r="M174">
            <v>215116.28599999999</v>
          </cell>
          <cell r="N174">
            <v>214000.946</v>
          </cell>
        </row>
        <row r="175">
          <cell r="A175" t="str">
            <v>OTROS PASIVOS EN MN</v>
          </cell>
          <cell r="F175">
            <v>175545</v>
          </cell>
          <cell r="G175">
            <v>174076</v>
          </cell>
          <cell r="H175">
            <v>172384</v>
          </cell>
          <cell r="I175">
            <v>175276</v>
          </cell>
          <cell r="J175">
            <v>182902</v>
          </cell>
          <cell r="K175">
            <v>174578</v>
          </cell>
          <cell r="L175">
            <v>174706</v>
          </cell>
          <cell r="M175">
            <v>196398</v>
          </cell>
          <cell r="N175">
            <v>195272</v>
          </cell>
        </row>
        <row r="176">
          <cell r="A176" t="str">
            <v>OTROS PASIVOS EN ME</v>
          </cell>
          <cell r="F176">
            <v>14724.372000000001</v>
          </cell>
          <cell r="G176">
            <v>76421.697</v>
          </cell>
          <cell r="H176">
            <v>56736.12</v>
          </cell>
          <cell r="I176">
            <v>85377.744000000006</v>
          </cell>
          <cell r="J176">
            <v>103733.67899999999</v>
          </cell>
          <cell r="K176">
            <v>15906.674999999999</v>
          </cell>
          <cell r="L176">
            <v>20987.609</v>
          </cell>
          <cell r="M176">
            <v>18718.286</v>
          </cell>
          <cell r="N176">
            <v>18728.946</v>
          </cell>
        </row>
        <row r="178">
          <cell r="A178" t="str">
            <v>TOTAL PASIVOS</v>
          </cell>
          <cell r="F178">
            <v>3795333.5959999999</v>
          </cell>
          <cell r="G178">
            <v>3797674.7409999995</v>
          </cell>
          <cell r="H178">
            <v>3856412.9159999997</v>
          </cell>
          <cell r="I178">
            <v>3981361.2</v>
          </cell>
          <cell r="J178">
            <v>4187735.7949999999</v>
          </cell>
          <cell r="K178">
            <v>4349817.45</v>
          </cell>
          <cell r="L178">
            <v>4486449.4005000005</v>
          </cell>
          <cell r="M178">
            <v>4600248.3460000008</v>
          </cell>
          <cell r="N178">
            <v>4615363.3595000003</v>
          </cell>
        </row>
        <row r="180">
          <cell r="A180" t="str">
            <v xml:space="preserve">PRUEBA DE CONSITENCIA VERTICAL 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A181" t="str">
            <v>*/A partir de dic/97 a Nov/98 se procediò a corregir con el FMI, los Bonos emitidos por el Tesoro Nacioanal (USD 425 millones) en virtud de la ley 1093/97 por su valor Actual para uniformar la registraciòn del mismo.</v>
          </cell>
        </row>
        <row r="186">
          <cell r="A186" t="str">
            <v>DEPARTAMENTO DEL HEMISFERIO OCCIDENTAL Y BANCO CENTRAL DEL PARAGUAY</v>
          </cell>
        </row>
        <row r="187">
          <cell r="A187" t="str">
            <v>CUENTAS MONETARIAS DE LOS BANCOS COMERCIALES</v>
          </cell>
        </row>
        <row r="189">
          <cell r="A189" t="str">
            <v>en millones de guaraníes</v>
          </cell>
          <cell r="F189" t="str">
            <v>Dic 94</v>
          </cell>
          <cell r="G189" t="str">
            <v>Ene 95</v>
          </cell>
          <cell r="H189" t="str">
            <v>Feb 95</v>
          </cell>
          <cell r="I189" t="str">
            <v>Mar 95</v>
          </cell>
          <cell r="J189" t="str">
            <v>Abr 95</v>
          </cell>
          <cell r="K189" t="str">
            <v>May 95</v>
          </cell>
          <cell r="L189" t="str">
            <v>Jun 95</v>
          </cell>
          <cell r="M189" t="str">
            <v>Jul 95</v>
          </cell>
          <cell r="N189" t="str">
            <v>Ago 95</v>
          </cell>
        </row>
        <row r="191">
          <cell r="A191" t="str">
            <v>BASE CAJA</v>
          </cell>
          <cell r="G191" t="str">
            <v xml:space="preserve"> </v>
          </cell>
        </row>
        <row r="193">
          <cell r="A193" t="str">
            <v>TIPO DE CAMBIO (Cuentas Monetarias)</v>
          </cell>
          <cell r="G193">
            <v>1947</v>
          </cell>
          <cell r="H193">
            <v>1960</v>
          </cell>
          <cell r="I193">
            <v>1968</v>
          </cell>
          <cell r="J193">
            <v>1967</v>
          </cell>
          <cell r="K193">
            <v>1965</v>
          </cell>
          <cell r="L193">
            <v>1965.5</v>
          </cell>
          <cell r="M193">
            <v>1966</v>
          </cell>
          <cell r="N193">
            <v>1966.5</v>
          </cell>
        </row>
        <row r="194">
          <cell r="A194" t="str">
            <v>TIPO DE CAMBIO CONTABLE BCP</v>
          </cell>
          <cell r="G194">
            <v>1947</v>
          </cell>
          <cell r="H194">
            <v>1960</v>
          </cell>
          <cell r="I194">
            <v>1968</v>
          </cell>
          <cell r="J194">
            <v>1967</v>
          </cell>
          <cell r="K194">
            <v>1965</v>
          </cell>
          <cell r="L194">
            <v>1965.5</v>
          </cell>
          <cell r="M194">
            <v>1966</v>
          </cell>
          <cell r="N194">
            <v>1966.5</v>
          </cell>
        </row>
        <row r="195">
          <cell r="A195" t="str">
            <v>TIPO DE CAMBIO (Balance de BCOM)</v>
          </cell>
          <cell r="G195">
            <v>1947</v>
          </cell>
          <cell r="H195">
            <v>1960</v>
          </cell>
          <cell r="I195">
            <v>1968</v>
          </cell>
          <cell r="J195">
            <v>1967</v>
          </cell>
          <cell r="K195">
            <v>1965</v>
          </cell>
          <cell r="L195">
            <v>1965.5</v>
          </cell>
          <cell r="M195">
            <v>1966</v>
          </cell>
          <cell r="N195">
            <v>1966.5</v>
          </cell>
        </row>
        <row r="197">
          <cell r="A197" t="str">
            <v>ACTIVO EXTERNO NETO</v>
          </cell>
          <cell r="G197">
            <v>274188.13100000005</v>
          </cell>
          <cell r="H197">
            <v>225749.59300000023</v>
          </cell>
          <cell r="I197">
            <v>148943.94200000016</v>
          </cell>
          <cell r="J197">
            <v>88096.527000000118</v>
          </cell>
          <cell r="K197">
            <v>92886.013999999734</v>
          </cell>
          <cell r="L197">
            <v>182976.54300000024</v>
          </cell>
          <cell r="M197">
            <v>201895.18099999998</v>
          </cell>
          <cell r="N197">
            <v>172071.66400000005</v>
          </cell>
        </row>
        <row r="198">
          <cell r="A198" t="str">
            <v xml:space="preserve">  ACTIVOS CON EL EXTERIOR</v>
          </cell>
          <cell r="G198">
            <v>584593.0780000001</v>
          </cell>
          <cell r="H198">
            <v>702061.65600000019</v>
          </cell>
          <cell r="I198">
            <v>725172.86699999997</v>
          </cell>
          <cell r="J198">
            <v>667126.12199999997</v>
          </cell>
          <cell r="K198">
            <v>637510.72299999988</v>
          </cell>
          <cell r="L198">
            <v>648944.63800000015</v>
          </cell>
          <cell r="M198">
            <v>680837.81799999997</v>
          </cell>
          <cell r="N198">
            <v>659045.14899999998</v>
          </cell>
        </row>
        <row r="199">
          <cell r="A199" t="str">
            <v xml:space="preserve">    ACTIVOS CON EL EXTERIOR MN</v>
          </cell>
          <cell r="G199">
            <v>5820.9960000000001</v>
          </cell>
          <cell r="H199">
            <v>5799.023000000001</v>
          </cell>
          <cell r="I199">
            <v>7279.08</v>
          </cell>
          <cell r="J199">
            <v>6996.4780000000001</v>
          </cell>
          <cell r="K199">
            <v>689.19500000000005</v>
          </cell>
          <cell r="L199">
            <v>924.35599999999999</v>
          </cell>
          <cell r="M199">
            <v>931.82100000000003</v>
          </cell>
          <cell r="N199">
            <v>653.46699999999998</v>
          </cell>
        </row>
        <row r="200">
          <cell r="A200" t="str">
            <v xml:space="preserve">    ACTIVOS CON EL EXTERIOR ME</v>
          </cell>
          <cell r="G200">
            <v>578772.08200000005</v>
          </cell>
          <cell r="H200">
            <v>696262.63300000015</v>
          </cell>
          <cell r="I200">
            <v>717893.78700000001</v>
          </cell>
          <cell r="J200">
            <v>660129.64399999997</v>
          </cell>
          <cell r="K200">
            <v>636821.52799999993</v>
          </cell>
          <cell r="L200">
            <v>648020.28200000012</v>
          </cell>
          <cell r="M200">
            <v>679905.99699999997</v>
          </cell>
          <cell r="N200">
            <v>658391.68200000003</v>
          </cell>
        </row>
        <row r="201">
          <cell r="A201" t="str">
            <v xml:space="preserve">  PASIVOS EXTERNOS DE CORTO PLAZO </v>
          </cell>
          <cell r="G201">
            <v>310404.94700000004</v>
          </cell>
          <cell r="H201">
            <v>476312.06299999997</v>
          </cell>
          <cell r="I201">
            <v>576228.92499999981</v>
          </cell>
          <cell r="J201">
            <v>579029.59499999986</v>
          </cell>
          <cell r="K201">
            <v>544624.70900000015</v>
          </cell>
          <cell r="L201">
            <v>465968.09499999991</v>
          </cell>
          <cell r="M201">
            <v>478942.63699999999</v>
          </cell>
          <cell r="N201">
            <v>486973.48499999993</v>
          </cell>
        </row>
        <row r="202">
          <cell r="A202" t="str">
            <v xml:space="preserve">    PASIVOS EXTERNOS CORTO PLAZO MN</v>
          </cell>
          <cell r="G202">
            <v>262.04000000000002</v>
          </cell>
          <cell r="H202">
            <v>210.553</v>
          </cell>
          <cell r="I202">
            <v>378.42599999999999</v>
          </cell>
          <cell r="J202">
            <v>2276.6999999999998</v>
          </cell>
          <cell r="K202">
            <v>657.85899999999992</v>
          </cell>
          <cell r="L202">
            <v>2438.4629999999997</v>
          </cell>
          <cell r="M202">
            <v>2179.1320000000001</v>
          </cell>
          <cell r="N202">
            <v>2233.64</v>
          </cell>
        </row>
        <row r="203">
          <cell r="A203" t="str">
            <v xml:space="preserve">    PASIVOS EXTERNOS CORTO PLAZO ME</v>
          </cell>
          <cell r="G203">
            <v>310142.90700000006</v>
          </cell>
          <cell r="H203">
            <v>476101.51</v>
          </cell>
          <cell r="I203">
            <v>575850.49899999984</v>
          </cell>
          <cell r="J203">
            <v>576752.8949999999</v>
          </cell>
          <cell r="K203">
            <v>543966.85</v>
          </cell>
          <cell r="L203">
            <v>463529.63199999993</v>
          </cell>
          <cell r="M203">
            <v>476763.505</v>
          </cell>
          <cell r="N203">
            <v>484739.84499999991</v>
          </cell>
        </row>
        <row r="205">
          <cell r="A205" t="str">
            <v>DISPONIBILIDADES EN EL BCP</v>
          </cell>
          <cell r="G205">
            <v>924041.40099999995</v>
          </cell>
          <cell r="H205">
            <v>924506.875</v>
          </cell>
          <cell r="I205">
            <v>909511.60200000007</v>
          </cell>
          <cell r="J205">
            <v>964042.81499999994</v>
          </cell>
          <cell r="K205">
            <v>1103886.9329999997</v>
          </cell>
          <cell r="L205">
            <v>1099860.8600000001</v>
          </cell>
          <cell r="M205">
            <v>1178892.166</v>
          </cell>
          <cell r="N205">
            <v>1196143.1669999999</v>
          </cell>
        </row>
        <row r="206">
          <cell r="A206" t="str">
            <v xml:space="preserve">  DISPONIBILIDADES EN EL BCP EN MN</v>
          </cell>
          <cell r="G206">
            <v>449947.64199999993</v>
          </cell>
          <cell r="H206">
            <v>449657.549</v>
          </cell>
          <cell r="I206">
            <v>448540.39299999998</v>
          </cell>
          <cell r="J206">
            <v>505930.5469999999</v>
          </cell>
          <cell r="K206">
            <v>632787.35099999991</v>
          </cell>
          <cell r="L206">
            <v>606378.14800000016</v>
          </cell>
          <cell r="M206">
            <v>638185.54700000002</v>
          </cell>
          <cell r="N206">
            <v>627006.23499999999</v>
          </cell>
        </row>
        <row r="207">
          <cell r="A207" t="str">
            <v xml:space="preserve">  DISPONIBILIDADES EN EL BCP EN ME</v>
          </cell>
          <cell r="G207">
            <v>409296.49599999998</v>
          </cell>
          <cell r="H207">
            <v>420686.89199999999</v>
          </cell>
          <cell r="I207">
            <v>409549.12699999998</v>
          </cell>
          <cell r="J207">
            <v>405262.84200000006</v>
          </cell>
          <cell r="K207">
            <v>395775.22899999999</v>
          </cell>
          <cell r="L207">
            <v>378925.41800000001</v>
          </cell>
          <cell r="M207">
            <v>375431.29099999997</v>
          </cell>
          <cell r="N207">
            <v>365886.12400000001</v>
          </cell>
        </row>
        <row r="208">
          <cell r="A208" t="str">
            <v xml:space="preserve">  OPERACIONES DE CALL MONEY C/BCP (ACTIVOS)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</row>
        <row r="209">
          <cell r="A209" t="str">
            <v xml:space="preserve">  TENENCIA DE LETRAS DE REG.MONET.</v>
          </cell>
          <cell r="G209">
            <v>64797.262999999999</v>
          </cell>
          <cell r="H209">
            <v>54162.434000000001</v>
          </cell>
          <cell r="I209">
            <v>51422.082000000002</v>
          </cell>
          <cell r="J209">
            <v>52849.426000000007</v>
          </cell>
          <cell r="K209">
            <v>75324.353000000003</v>
          </cell>
          <cell r="L209">
            <v>114557.29399999999</v>
          </cell>
          <cell r="M209">
            <v>165275.32800000001</v>
          </cell>
          <cell r="N209">
            <v>203250.80799999999</v>
          </cell>
        </row>
        <row r="211">
          <cell r="A211" t="str">
            <v>ACTIVO INTERNO NETO</v>
          </cell>
          <cell r="G211">
            <v>3767390.997</v>
          </cell>
          <cell r="H211">
            <v>3979121.0629999978</v>
          </cell>
          <cell r="I211">
            <v>4045511.5859999992</v>
          </cell>
          <cell r="J211">
            <v>4238166.7830000017</v>
          </cell>
          <cell r="K211">
            <v>4306332.0840000026</v>
          </cell>
          <cell r="L211">
            <v>4170618.7689999985</v>
          </cell>
          <cell r="M211">
            <v>4081308.438000001</v>
          </cell>
          <cell r="N211">
            <v>4010935.7310000001</v>
          </cell>
        </row>
        <row r="212">
          <cell r="A212" t="str">
            <v xml:space="preserve">  CRÉDITO NETO AL SECTOR PÚBLICO</v>
          </cell>
          <cell r="G212">
            <v>-34060.392999999996</v>
          </cell>
          <cell r="H212">
            <v>-22404.91</v>
          </cell>
          <cell r="I212">
            <v>-58468.062000000013</v>
          </cell>
          <cell r="J212">
            <v>-52502.673999999992</v>
          </cell>
          <cell r="K212">
            <v>-87391.920999999973</v>
          </cell>
          <cell r="L212">
            <v>-230409.70300000004</v>
          </cell>
          <cell r="M212">
            <v>-246729.04</v>
          </cell>
          <cell r="N212">
            <v>-194425.628</v>
          </cell>
        </row>
        <row r="213">
          <cell r="A213" t="str">
            <v xml:space="preserve">    CRÉDITO NETO AL GOBIERNO CENTRAL</v>
          </cell>
          <cell r="G213">
            <v>-75639.398000000001</v>
          </cell>
          <cell r="H213">
            <v>-61768.157999999996</v>
          </cell>
          <cell r="I213">
            <v>-80977.719000000012</v>
          </cell>
          <cell r="J213">
            <v>-94701.777000000002</v>
          </cell>
          <cell r="K213">
            <v>-129899.55799999999</v>
          </cell>
          <cell r="L213">
            <v>-177082.99400000004</v>
          </cell>
          <cell r="M213">
            <v>-199173.54600000003</v>
          </cell>
          <cell r="N213">
            <v>-147748</v>
          </cell>
        </row>
        <row r="214">
          <cell r="A214" t="str">
            <v xml:space="preserve">      CRÉDITO BRUTO AL GOBIERNO CENTRAL</v>
          </cell>
          <cell r="G214">
            <v>56301.745999999999</v>
          </cell>
          <cell r="H214">
            <v>66258.311000000002</v>
          </cell>
          <cell r="I214">
            <v>60013.451999999997</v>
          </cell>
          <cell r="J214">
            <v>48824.716999999997</v>
          </cell>
          <cell r="K214">
            <v>25774.315000000002</v>
          </cell>
          <cell r="L214">
            <v>25337.840999999997</v>
          </cell>
          <cell r="M214">
            <v>34212.506999999998</v>
          </cell>
          <cell r="N214">
            <v>46406.659</v>
          </cell>
        </row>
        <row r="215">
          <cell r="A215" t="str">
            <v xml:space="preserve">        CRÉDITO A ADMINISTRACIÓN CENTRAL MN</v>
          </cell>
          <cell r="G215">
            <v>57554.815999999999</v>
          </cell>
          <cell r="H215">
            <v>67399.023000000001</v>
          </cell>
          <cell r="I215">
            <v>60984.210999999996</v>
          </cell>
          <cell r="J215">
            <v>48824.716999999997</v>
          </cell>
          <cell r="K215">
            <v>25692.898000000001</v>
          </cell>
          <cell r="L215">
            <v>25256.402999999998</v>
          </cell>
          <cell r="M215">
            <v>34131.047999999995</v>
          </cell>
          <cell r="N215">
            <v>46325.18</v>
          </cell>
        </row>
        <row r="216">
          <cell r="A216" t="str">
            <v xml:space="preserve">        CRÉDITO A ADMINISTRACIÓN CENTRAL ME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81.417000000000002</v>
          </cell>
          <cell r="L216">
            <v>81.438000000000002</v>
          </cell>
          <cell r="M216">
            <v>81.459000000000003</v>
          </cell>
          <cell r="N216">
            <v>81.478999999999999</v>
          </cell>
        </row>
        <row r="217">
          <cell r="A217" t="str">
            <v xml:space="preserve">        CRÉDITO AL SEGURO SOCIAL  MN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</row>
        <row r="218">
          <cell r="A218" t="str">
            <v xml:space="preserve">        CRÉDITO AL SEGURO SOCIAL  ME</v>
          </cell>
          <cell r="G218">
            <v>-1253.07</v>
          </cell>
          <cell r="H218">
            <v>-1140.712</v>
          </cell>
          <cell r="I218">
            <v>-970.75900000000001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</row>
        <row r="219">
          <cell r="A219" t="str">
            <v xml:space="preserve">        CRÉDITO A AGENCIAS DESCENTRALIZADAS  MN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</row>
        <row r="220">
          <cell r="A220" t="str">
            <v xml:space="preserve">        CRÉDITO A AGENCIAS DESCENTRALIZADAS  ME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</row>
        <row r="221">
          <cell r="A221" t="str">
            <v xml:space="preserve">      DEPÓSITOS DEL GOBIERNO CENTRAL</v>
          </cell>
          <cell r="G221">
            <v>131941.144</v>
          </cell>
          <cell r="H221">
            <v>128026.469</v>
          </cell>
          <cell r="I221">
            <v>140991.171</v>
          </cell>
          <cell r="J221">
            <v>143526.49400000001</v>
          </cell>
          <cell r="K221">
            <v>155673.87299999999</v>
          </cell>
          <cell r="L221">
            <v>202420.83500000002</v>
          </cell>
          <cell r="M221">
            <v>233386.05300000001</v>
          </cell>
          <cell r="N221">
            <v>194154.65900000001</v>
          </cell>
        </row>
        <row r="222">
          <cell r="A222" t="str">
            <v xml:space="preserve">        DEPOS. DE LA ADMINISTRACIÓN CENTRAL MN</v>
          </cell>
          <cell r="G222">
            <v>12176.776999999998</v>
          </cell>
          <cell r="H222">
            <v>12113.954</v>
          </cell>
          <cell r="I222">
            <v>14645.869000000001</v>
          </cell>
          <cell r="J222">
            <v>15233.266</v>
          </cell>
          <cell r="K222">
            <v>15857.878000000001</v>
          </cell>
          <cell r="L222">
            <v>16468.841999999997</v>
          </cell>
          <cell r="M222">
            <v>18724.688000000002</v>
          </cell>
          <cell r="N222">
            <v>14315.789000000001</v>
          </cell>
        </row>
        <row r="223">
          <cell r="A223" t="str">
            <v xml:space="preserve">        DEPOS. DE LA ADMINISTRACIÓN CENTRAL ME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</row>
        <row r="224">
          <cell r="A224" t="str">
            <v xml:space="preserve">        DEPOS. DEL SEGURO SOCIAL MN</v>
          </cell>
          <cell r="G224">
            <v>115769.073</v>
          </cell>
          <cell r="H224">
            <v>113598.821</v>
          </cell>
          <cell r="I224">
            <v>121581.727</v>
          </cell>
          <cell r="J224">
            <v>120315.329</v>
          </cell>
          <cell r="K224">
            <v>127499.807</v>
          </cell>
          <cell r="L224">
            <v>172937.71</v>
          </cell>
          <cell r="M224">
            <v>203790.53599999999</v>
          </cell>
          <cell r="N224">
            <v>165380.49300000002</v>
          </cell>
        </row>
        <row r="225">
          <cell r="A225" t="str">
            <v xml:space="preserve">        DEPOS. DEL SEGURO SOCIAL ME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793.21</v>
          </cell>
          <cell r="M225">
            <v>932.38199999999995</v>
          </cell>
          <cell r="N225">
            <v>928.20600000000002</v>
          </cell>
        </row>
        <row r="226">
          <cell r="A226" t="str">
            <v xml:space="preserve">        DEPÓSITOS DE AGENCIAS DESCENTRALIZADAS MN</v>
          </cell>
          <cell r="G226">
            <v>3995.2940000000003</v>
          </cell>
          <cell r="H226">
            <v>2313.694</v>
          </cell>
          <cell r="I226">
            <v>4763.5749999999998</v>
          </cell>
          <cell r="J226">
            <v>7977.8990000000003</v>
          </cell>
          <cell r="K226">
            <v>12316.188</v>
          </cell>
          <cell r="L226">
            <v>12221.073</v>
          </cell>
          <cell r="M226">
            <v>9938.4470000000001</v>
          </cell>
          <cell r="N226">
            <v>13530.171</v>
          </cell>
        </row>
        <row r="227">
          <cell r="A227" t="str">
            <v xml:space="preserve">        DEPÓSITOS DE AGENCIAS DESCENTRALIZADAS ME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A228" t="str">
            <v xml:space="preserve">    CRÉDITO NETO AL RESTO DEL SECTOR PÚBLICO</v>
          </cell>
          <cell r="G228">
            <v>41579.005000000005</v>
          </cell>
          <cell r="H228">
            <v>39363.248</v>
          </cell>
          <cell r="I228">
            <v>22509.656999999999</v>
          </cell>
          <cell r="J228">
            <v>42199.10300000001</v>
          </cell>
          <cell r="K228">
            <v>42507.63700000001</v>
          </cell>
          <cell r="L228">
            <v>-53326.709000000003</v>
          </cell>
          <cell r="M228">
            <v>-47555.493999999984</v>
          </cell>
          <cell r="N228">
            <v>-46677.627999999997</v>
          </cell>
        </row>
        <row r="229">
          <cell r="A229" t="str">
            <v xml:space="preserve">      CRÉDITO BRUTO AL RESTO DEL SECTOR PÚBLICO</v>
          </cell>
          <cell r="G229">
            <v>67847.785000000003</v>
          </cell>
          <cell r="H229">
            <v>67296.131999999998</v>
          </cell>
          <cell r="I229">
            <v>53047.273000000001</v>
          </cell>
          <cell r="J229">
            <v>74766.009999999995</v>
          </cell>
          <cell r="K229">
            <v>85830.994000000006</v>
          </cell>
          <cell r="L229">
            <v>25970.587</v>
          </cell>
          <cell r="M229">
            <v>29136.972000000002</v>
          </cell>
          <cell r="N229">
            <v>26142.210999999999</v>
          </cell>
        </row>
        <row r="230">
          <cell r="A230" t="str">
            <v xml:space="preserve">        CRÉDITO A GOBIERNOS LOCALES MN</v>
          </cell>
          <cell r="G230">
            <v>45198.772000000004</v>
          </cell>
          <cell r="H230">
            <v>36811.483999999997</v>
          </cell>
          <cell r="I230">
            <v>23857.261999999999</v>
          </cell>
          <cell r="J230">
            <v>22261.277999999998</v>
          </cell>
          <cell r="K230">
            <v>27208.03</v>
          </cell>
          <cell r="L230">
            <v>25403.998</v>
          </cell>
          <cell r="M230">
            <v>28701.402000000002</v>
          </cell>
          <cell r="N230">
            <v>25966.305</v>
          </cell>
        </row>
        <row r="231">
          <cell r="A231" t="str">
            <v xml:space="preserve">        CRÉDITO A GOBIERNOS LOCALES ME</v>
          </cell>
          <cell r="G231">
            <v>22649.012999999999</v>
          </cell>
          <cell r="H231">
            <v>30484.648000000001</v>
          </cell>
          <cell r="I231">
            <v>29190.010999999999</v>
          </cell>
          <cell r="J231">
            <v>52504.732000000004</v>
          </cell>
          <cell r="K231">
            <v>58622.964</v>
          </cell>
          <cell r="L231">
            <v>566.58900000000006</v>
          </cell>
          <cell r="M231">
            <v>435.57</v>
          </cell>
          <cell r="N231">
            <v>175.90600000000001</v>
          </cell>
        </row>
        <row r="232">
          <cell r="A232" t="str">
            <v xml:space="preserve">        CRÉDITO A EMPRESAS PÚBLICAS MN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513">
          <cell r="A513" t="str">
            <v xml:space="preserve">    PASIVOS NO CLASIFICADOS MN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w"/>
      <sheetName val="input"/>
      <sheetName val="output"/>
      <sheetName val="SI"/>
      <sheetName val="BCP"/>
      <sheetName val="Banks"/>
      <sheetName val="MonSurvey"/>
      <sheetName val="SR-04"/>
      <sheetName val="Charts"/>
      <sheetName val="Program"/>
      <sheetName val="Rev. Prog. (Aug01)"/>
      <sheetName val="Fin.Inst."/>
      <sheetName val="FinSurvey"/>
      <sheetName val="Q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>
        <row r="8">
          <cell r="A8" t="str">
            <v>(Situation as of December 31, 1995)</v>
          </cell>
        </row>
        <row r="9">
          <cell r="A9" t="str">
            <v>Local currency deposits 2/</v>
          </cell>
        </row>
        <row r="10">
          <cell r="A10" t="str">
            <v>Sight deposits and time deposits</v>
          </cell>
        </row>
        <row r="11">
          <cell r="A11" t="str">
            <v xml:space="preserve">  of less than 30 days</v>
          </cell>
          <cell r="B11">
            <v>10</v>
          </cell>
          <cell r="C11">
            <v>10</v>
          </cell>
          <cell r="D11" t="str">
            <v>--</v>
          </cell>
          <cell r="F11" t="str">
            <v>--</v>
          </cell>
          <cell r="G11" t="str">
            <v>--</v>
          </cell>
          <cell r="H11" t="str">
            <v>--</v>
          </cell>
          <cell r="I11">
            <v>20</v>
          </cell>
        </row>
        <row r="12">
          <cell r="A12" t="str">
            <v>Time deposits of more than 30 days</v>
          </cell>
        </row>
        <row r="13">
          <cell r="A13" t="str">
            <v xml:space="preserve">  but less than 180 days</v>
          </cell>
          <cell r="B13">
            <v>4</v>
          </cell>
          <cell r="C13">
            <v>10</v>
          </cell>
          <cell r="D13" t="str">
            <v>--</v>
          </cell>
          <cell r="F13" t="str">
            <v>--</v>
          </cell>
          <cell r="G13" t="str">
            <v>--</v>
          </cell>
          <cell r="H13" t="str">
            <v>--</v>
          </cell>
          <cell r="I13">
            <v>14</v>
          </cell>
        </row>
        <row r="14">
          <cell r="A14" t="str">
            <v>Time deposits of more than 180 days</v>
          </cell>
          <cell r="B14">
            <v>2</v>
          </cell>
          <cell r="C14">
            <v>10</v>
          </cell>
          <cell r="D14" t="str">
            <v>--</v>
          </cell>
          <cell r="F14" t="str">
            <v>--</v>
          </cell>
          <cell r="G14" t="str">
            <v>--</v>
          </cell>
          <cell r="H14" t="str">
            <v>--</v>
          </cell>
          <cell r="I14">
            <v>12</v>
          </cell>
        </row>
        <row r="16">
          <cell r="A16" t="str">
            <v>Foreign currency deposits 3/</v>
          </cell>
        </row>
        <row r="17">
          <cell r="A17" t="str">
            <v>Sight deposits and time deposits</v>
          </cell>
        </row>
        <row r="18">
          <cell r="A18" t="str">
            <v xml:space="preserve">  of less than 30 days</v>
          </cell>
          <cell r="B18" t="str">
            <v>--</v>
          </cell>
          <cell r="C18" t="str">
            <v>--</v>
          </cell>
          <cell r="D18">
            <v>10</v>
          </cell>
          <cell r="F18">
            <v>11.5</v>
          </cell>
          <cell r="G18" t="str">
            <v>--</v>
          </cell>
          <cell r="H18" t="str">
            <v>--</v>
          </cell>
          <cell r="I18">
            <v>21.5</v>
          </cell>
        </row>
        <row r="19">
          <cell r="A19" t="str">
            <v>Time deposits of more than 30 days</v>
          </cell>
        </row>
        <row r="20">
          <cell r="A20" t="str">
            <v xml:space="preserve">  but less than 180 days</v>
          </cell>
          <cell r="B20" t="str">
            <v>--</v>
          </cell>
          <cell r="C20" t="str">
            <v>--</v>
          </cell>
          <cell r="D20">
            <v>10</v>
          </cell>
          <cell r="F20">
            <v>11.5</v>
          </cell>
          <cell r="G20" t="str">
            <v>--</v>
          </cell>
          <cell r="H20" t="str">
            <v>--</v>
          </cell>
          <cell r="I20">
            <v>21.5</v>
          </cell>
        </row>
        <row r="21">
          <cell r="A21" t="str">
            <v>Time deposits of more than 180 days</v>
          </cell>
          <cell r="B21" t="str">
            <v>--</v>
          </cell>
          <cell r="C21" t="str">
            <v>--</v>
          </cell>
          <cell r="D21">
            <v>4</v>
          </cell>
          <cell r="F21">
            <v>11.5</v>
          </cell>
          <cell r="G21" t="str">
            <v>--</v>
          </cell>
          <cell r="H21" t="str">
            <v>--</v>
          </cell>
          <cell r="I21">
            <v>15.5</v>
          </cell>
        </row>
        <row r="22">
          <cell r="A22" t="str">
            <v>Credits from correspondents</v>
          </cell>
        </row>
        <row r="23">
          <cell r="A23" t="str">
            <v xml:space="preserve">  subject to confirmation</v>
          </cell>
          <cell r="B23" t="str">
            <v>--</v>
          </cell>
          <cell r="C23" t="str">
            <v>--</v>
          </cell>
          <cell r="D23">
            <v>10</v>
          </cell>
          <cell r="F23">
            <v>11.5</v>
          </cell>
          <cell r="G23" t="str">
            <v>--</v>
          </cell>
          <cell r="H23" t="str">
            <v>--</v>
          </cell>
          <cell r="I23">
            <v>21.5</v>
          </cell>
        </row>
        <row r="25">
          <cell r="A25" t="str">
            <v>(Situation as of December 31, 1996)</v>
          </cell>
        </row>
        <row r="26">
          <cell r="A26" t="str">
            <v>Local currency deposits 2/</v>
          </cell>
        </row>
        <row r="27">
          <cell r="A27" t="str">
            <v>Sight deposits and time deposits</v>
          </cell>
        </row>
        <row r="28">
          <cell r="A28" t="str">
            <v xml:space="preserve">  of less than 30 days</v>
          </cell>
          <cell r="B28">
            <v>10</v>
          </cell>
          <cell r="C28">
            <v>10</v>
          </cell>
          <cell r="D28" t="str">
            <v>--</v>
          </cell>
          <cell r="F28" t="str">
            <v>--</v>
          </cell>
          <cell r="G28" t="str">
            <v>--</v>
          </cell>
          <cell r="H28" t="str">
            <v>--</v>
          </cell>
          <cell r="I28">
            <v>20</v>
          </cell>
        </row>
        <row r="29">
          <cell r="A29" t="str">
            <v>Time deposits of more than 30 days</v>
          </cell>
        </row>
        <row r="30">
          <cell r="A30" t="str">
            <v xml:space="preserve">  but less than 180 days</v>
          </cell>
          <cell r="B30">
            <v>4</v>
          </cell>
          <cell r="C30">
            <v>10</v>
          </cell>
          <cell r="D30" t="str">
            <v>--</v>
          </cell>
          <cell r="F30" t="str">
            <v>--</v>
          </cell>
          <cell r="G30" t="str">
            <v>--</v>
          </cell>
          <cell r="H30" t="str">
            <v>--</v>
          </cell>
          <cell r="I30">
            <v>14</v>
          </cell>
        </row>
        <row r="31">
          <cell r="A31" t="str">
            <v>Time deposits of more than 180 days</v>
          </cell>
          <cell r="B31">
            <v>2</v>
          </cell>
          <cell r="C31">
            <v>10</v>
          </cell>
          <cell r="D31" t="str">
            <v>--</v>
          </cell>
          <cell r="F31" t="str">
            <v>--</v>
          </cell>
          <cell r="G31" t="str">
            <v>--</v>
          </cell>
          <cell r="H31" t="str">
            <v>--</v>
          </cell>
          <cell r="I31">
            <v>12</v>
          </cell>
        </row>
        <row r="33">
          <cell r="A33" t="str">
            <v>Foreign currency deposits 3/</v>
          </cell>
        </row>
        <row r="34">
          <cell r="A34" t="str">
            <v>Sight deposits and time deposits</v>
          </cell>
        </row>
        <row r="35">
          <cell r="A35" t="str">
            <v xml:space="preserve">  of less than 30 days</v>
          </cell>
          <cell r="B35" t="str">
            <v>--</v>
          </cell>
          <cell r="C35" t="str">
            <v>--</v>
          </cell>
          <cell r="D35">
            <v>10</v>
          </cell>
          <cell r="F35">
            <v>11.5</v>
          </cell>
          <cell r="G35" t="str">
            <v>--</v>
          </cell>
          <cell r="H35" t="str">
            <v>--</v>
          </cell>
          <cell r="I35">
            <v>21.5</v>
          </cell>
        </row>
        <row r="36">
          <cell r="A36" t="str">
            <v>Time deposits of more than 30 days</v>
          </cell>
        </row>
        <row r="37">
          <cell r="A37" t="str">
            <v xml:space="preserve">  but less than 180 days</v>
          </cell>
          <cell r="B37" t="str">
            <v>--</v>
          </cell>
          <cell r="C37" t="str">
            <v>--</v>
          </cell>
          <cell r="D37">
            <v>10</v>
          </cell>
          <cell r="F37">
            <v>11.5</v>
          </cell>
          <cell r="G37" t="str">
            <v>--</v>
          </cell>
          <cell r="H37" t="str">
            <v>--</v>
          </cell>
          <cell r="I37">
            <v>21.5</v>
          </cell>
        </row>
        <row r="38">
          <cell r="A38" t="str">
            <v>Time deposits of more than 180 days</v>
          </cell>
          <cell r="B38" t="str">
            <v>--</v>
          </cell>
          <cell r="C38" t="str">
            <v>--</v>
          </cell>
          <cell r="D38">
            <v>4</v>
          </cell>
          <cell r="F38">
            <v>11.5</v>
          </cell>
          <cell r="G38" t="str">
            <v>--</v>
          </cell>
          <cell r="H38" t="str">
            <v>--</v>
          </cell>
          <cell r="I38">
            <v>15.5</v>
          </cell>
        </row>
        <row r="39">
          <cell r="A39" t="str">
            <v>Credits from correspondents</v>
          </cell>
        </row>
        <row r="40">
          <cell r="A40" t="str">
            <v xml:space="preserve">  subject to confirmation</v>
          </cell>
          <cell r="B40" t="str">
            <v>--</v>
          </cell>
          <cell r="C40" t="str">
            <v>--</v>
          </cell>
          <cell r="D40">
            <v>10</v>
          </cell>
          <cell r="F40">
            <v>11.5</v>
          </cell>
          <cell r="G40" t="str">
            <v>--</v>
          </cell>
          <cell r="H40" t="str">
            <v>--</v>
          </cell>
          <cell r="I40">
            <v>21.5</v>
          </cell>
        </row>
        <row r="42">
          <cell r="A42" t="str">
            <v>(Situation as of December 31, 1997)</v>
          </cell>
        </row>
        <row r="43">
          <cell r="A43" t="str">
            <v>Local currency deposits 2/</v>
          </cell>
        </row>
        <row r="44">
          <cell r="A44" t="str">
            <v>Sight deposits and time deposits</v>
          </cell>
        </row>
        <row r="45">
          <cell r="A45" t="str">
            <v xml:space="preserve">  of less than 30 days</v>
          </cell>
          <cell r="B45">
            <v>10</v>
          </cell>
          <cell r="C45">
            <v>10</v>
          </cell>
          <cell r="D45" t="str">
            <v>--</v>
          </cell>
          <cell r="F45" t="str">
            <v>--</v>
          </cell>
          <cell r="G45" t="str">
            <v>--</v>
          </cell>
          <cell r="H45" t="str">
            <v>--</v>
          </cell>
          <cell r="I45">
            <v>20</v>
          </cell>
        </row>
        <row r="46">
          <cell r="A46" t="str">
            <v>Time deposits of more than 30 days</v>
          </cell>
        </row>
        <row r="47">
          <cell r="A47" t="str">
            <v xml:space="preserve">  but less than 180 days</v>
          </cell>
          <cell r="B47">
            <v>4</v>
          </cell>
          <cell r="C47">
            <v>10</v>
          </cell>
          <cell r="D47" t="str">
            <v>--</v>
          </cell>
          <cell r="F47" t="str">
            <v>--</v>
          </cell>
          <cell r="G47" t="str">
            <v>--</v>
          </cell>
          <cell r="H47" t="str">
            <v>--</v>
          </cell>
          <cell r="I47">
            <v>14</v>
          </cell>
        </row>
        <row r="48">
          <cell r="A48" t="str">
            <v>Time deposits of more than 180 days</v>
          </cell>
          <cell r="B48">
            <v>2</v>
          </cell>
          <cell r="C48">
            <v>10</v>
          </cell>
          <cell r="D48" t="str">
            <v>--</v>
          </cell>
          <cell r="F48" t="str">
            <v>--</v>
          </cell>
          <cell r="G48" t="str">
            <v>--</v>
          </cell>
          <cell r="H48" t="str">
            <v>--</v>
          </cell>
          <cell r="I48">
            <v>12</v>
          </cell>
        </row>
        <row r="50">
          <cell r="A50" t="str">
            <v>Foreign currency deposits 3/</v>
          </cell>
        </row>
        <row r="51">
          <cell r="A51" t="str">
            <v>Sight deposits and time deposits</v>
          </cell>
        </row>
        <row r="52">
          <cell r="A52" t="str">
            <v xml:space="preserve">  of less than 30 days</v>
          </cell>
          <cell r="B52" t="str">
            <v>--</v>
          </cell>
          <cell r="C52" t="str">
            <v>--</v>
          </cell>
          <cell r="D52">
            <v>10</v>
          </cell>
          <cell r="F52">
            <v>11.5</v>
          </cell>
          <cell r="G52" t="str">
            <v>--</v>
          </cell>
          <cell r="H52" t="str">
            <v>--</v>
          </cell>
          <cell r="I52">
            <v>21.5</v>
          </cell>
        </row>
        <row r="53">
          <cell r="A53" t="str">
            <v>Time deposits of more than 30 days</v>
          </cell>
        </row>
        <row r="54">
          <cell r="A54" t="str">
            <v xml:space="preserve">  but less than 180 days</v>
          </cell>
          <cell r="B54" t="str">
            <v>--</v>
          </cell>
          <cell r="C54" t="str">
            <v>--</v>
          </cell>
          <cell r="D54">
            <v>10</v>
          </cell>
          <cell r="F54">
            <v>11.5</v>
          </cell>
          <cell r="G54" t="str">
            <v>--</v>
          </cell>
          <cell r="H54" t="str">
            <v>--</v>
          </cell>
          <cell r="I54">
            <v>21.5</v>
          </cell>
        </row>
        <row r="55">
          <cell r="A55" t="str">
            <v>Time deposits of more than 180 days</v>
          </cell>
          <cell r="B55" t="str">
            <v>--</v>
          </cell>
          <cell r="C55" t="str">
            <v>--</v>
          </cell>
          <cell r="D55">
            <v>4</v>
          </cell>
          <cell r="F55">
            <v>11.5</v>
          </cell>
          <cell r="G55" t="str">
            <v>--</v>
          </cell>
          <cell r="H55" t="str">
            <v>--</v>
          </cell>
          <cell r="I55">
            <v>15.5</v>
          </cell>
        </row>
        <row r="56">
          <cell r="A56" t="str">
            <v>Credits from correspondents</v>
          </cell>
        </row>
        <row r="57">
          <cell r="A57" t="str">
            <v xml:space="preserve">  subject to confirmation</v>
          </cell>
          <cell r="B57" t="str">
            <v>--</v>
          </cell>
          <cell r="C57" t="str">
            <v>--</v>
          </cell>
          <cell r="D57">
            <v>10</v>
          </cell>
          <cell r="F57">
            <v>11.5</v>
          </cell>
          <cell r="G57" t="str">
            <v>--</v>
          </cell>
          <cell r="H57" t="str">
            <v>--</v>
          </cell>
          <cell r="I57">
            <v>21.5</v>
          </cell>
        </row>
        <row r="59">
          <cell r="A59" t="str">
            <v>(Situation as of December 31, 1998)</v>
          </cell>
        </row>
        <row r="60">
          <cell r="A60" t="str">
            <v>Local currency deposits 2/</v>
          </cell>
        </row>
        <row r="61">
          <cell r="A61" t="str">
            <v>Sight deposits and time deposits</v>
          </cell>
        </row>
        <row r="62">
          <cell r="A62" t="str">
            <v xml:space="preserve">  of less than 30 days</v>
          </cell>
          <cell r="B62">
            <v>10</v>
          </cell>
          <cell r="C62">
            <v>10</v>
          </cell>
          <cell r="D62" t="str">
            <v>--</v>
          </cell>
          <cell r="F62" t="str">
            <v>--</v>
          </cell>
          <cell r="G62" t="str">
            <v>--</v>
          </cell>
          <cell r="H62" t="str">
            <v>--</v>
          </cell>
          <cell r="I62">
            <v>20</v>
          </cell>
        </row>
        <row r="63">
          <cell r="A63" t="str">
            <v>Time deposits of more than 30 days</v>
          </cell>
        </row>
        <row r="64">
          <cell r="A64" t="str">
            <v xml:space="preserve">  but less than 180 days</v>
          </cell>
          <cell r="B64">
            <v>4</v>
          </cell>
          <cell r="C64">
            <v>10</v>
          </cell>
          <cell r="D64" t="str">
            <v>--</v>
          </cell>
          <cell r="F64" t="str">
            <v>--</v>
          </cell>
          <cell r="G64" t="str">
            <v>--</v>
          </cell>
          <cell r="H64" t="str">
            <v>--</v>
          </cell>
          <cell r="I64">
            <v>14</v>
          </cell>
        </row>
        <row r="65">
          <cell r="A65" t="str">
            <v>Time deposits of more than 180 days</v>
          </cell>
          <cell r="B65">
            <v>2</v>
          </cell>
          <cell r="C65">
            <v>10</v>
          </cell>
          <cell r="D65" t="str">
            <v>--</v>
          </cell>
          <cell r="F65" t="str">
            <v>--</v>
          </cell>
          <cell r="G65" t="str">
            <v>--</v>
          </cell>
          <cell r="H65" t="str">
            <v>--</v>
          </cell>
          <cell r="I65">
            <v>12</v>
          </cell>
        </row>
        <row r="67">
          <cell r="A67" t="str">
            <v>Foreign currency deposits 3/</v>
          </cell>
        </row>
        <row r="68">
          <cell r="A68" t="str">
            <v>Sight deposits and time deposits</v>
          </cell>
        </row>
        <row r="69">
          <cell r="A69" t="str">
            <v xml:space="preserve">  of less than 30 days</v>
          </cell>
          <cell r="B69" t="str">
            <v>--</v>
          </cell>
          <cell r="C69" t="str">
            <v>--</v>
          </cell>
          <cell r="D69">
            <v>10</v>
          </cell>
          <cell r="F69">
            <v>11.5</v>
          </cell>
          <cell r="G69" t="str">
            <v>--</v>
          </cell>
          <cell r="H69" t="str">
            <v>--</v>
          </cell>
          <cell r="I69">
            <v>21.5</v>
          </cell>
        </row>
        <row r="70">
          <cell r="A70" t="str">
            <v>Time deposits of more than 30 days</v>
          </cell>
        </row>
        <row r="71">
          <cell r="A71" t="str">
            <v xml:space="preserve">  but less than 180 days</v>
          </cell>
          <cell r="B71" t="str">
            <v>--</v>
          </cell>
          <cell r="C71" t="str">
            <v>--</v>
          </cell>
          <cell r="D71">
            <v>10</v>
          </cell>
          <cell r="F71">
            <v>11.5</v>
          </cell>
          <cell r="G71" t="str">
            <v>--</v>
          </cell>
          <cell r="H71" t="str">
            <v>--</v>
          </cell>
          <cell r="I71">
            <v>21.5</v>
          </cell>
        </row>
        <row r="72">
          <cell r="A72" t="str">
            <v>Time deposits of more than 180 days</v>
          </cell>
          <cell r="B72" t="str">
            <v>--</v>
          </cell>
          <cell r="C72" t="str">
            <v>--</v>
          </cell>
          <cell r="D72">
            <v>4</v>
          </cell>
          <cell r="F72">
            <v>11.5</v>
          </cell>
          <cell r="G72" t="str">
            <v>--</v>
          </cell>
          <cell r="H72" t="str">
            <v>--</v>
          </cell>
          <cell r="I72">
            <v>15.5</v>
          </cell>
        </row>
        <row r="73">
          <cell r="A73" t="str">
            <v>Credits from correspondents</v>
          </cell>
        </row>
        <row r="74">
          <cell r="A74" t="str">
            <v xml:space="preserve">  subject to confirmation</v>
          </cell>
          <cell r="B74" t="str">
            <v>--</v>
          </cell>
          <cell r="C74" t="str">
            <v>--</v>
          </cell>
          <cell r="D74">
            <v>10</v>
          </cell>
          <cell r="F74">
            <v>11.5</v>
          </cell>
          <cell r="G74" t="str">
            <v>--</v>
          </cell>
          <cell r="H74" t="str">
            <v>--</v>
          </cell>
          <cell r="I74">
            <v>21.5</v>
          </cell>
        </row>
        <row r="76">
          <cell r="A76" t="str">
            <v>(Situation as of December 31, 1999)</v>
          </cell>
        </row>
        <row r="77">
          <cell r="A77" t="str">
            <v>Local currency deposits 2/</v>
          </cell>
        </row>
        <row r="78">
          <cell r="A78" t="str">
            <v>Sight deposits and time deposits</v>
          </cell>
        </row>
        <row r="79">
          <cell r="A79" t="str">
            <v xml:space="preserve">  of less than 30 days</v>
          </cell>
          <cell r="B79">
            <v>10</v>
          </cell>
          <cell r="C79">
            <v>10</v>
          </cell>
          <cell r="D79" t="str">
            <v>--</v>
          </cell>
          <cell r="F79" t="str">
            <v>--</v>
          </cell>
          <cell r="G79" t="str">
            <v>--</v>
          </cell>
          <cell r="H79" t="str">
            <v>--</v>
          </cell>
          <cell r="I79">
            <v>20</v>
          </cell>
        </row>
        <row r="80">
          <cell r="A80" t="str">
            <v>Time deposits of more than 30 days</v>
          </cell>
        </row>
        <row r="81">
          <cell r="A81" t="str">
            <v xml:space="preserve">  but less than 180 days</v>
          </cell>
          <cell r="B81">
            <v>4</v>
          </cell>
          <cell r="C81">
            <v>10</v>
          </cell>
          <cell r="D81" t="str">
            <v>--</v>
          </cell>
          <cell r="F81" t="str">
            <v>--</v>
          </cell>
          <cell r="G81" t="str">
            <v>--</v>
          </cell>
          <cell r="H81" t="str">
            <v>--</v>
          </cell>
          <cell r="I81">
            <v>14</v>
          </cell>
        </row>
        <row r="82">
          <cell r="A82" t="str">
            <v>Time deposits of more than 180 days</v>
          </cell>
          <cell r="B82">
            <v>2</v>
          </cell>
          <cell r="C82">
            <v>10</v>
          </cell>
          <cell r="D82" t="str">
            <v>--</v>
          </cell>
          <cell r="F82" t="str">
            <v>--</v>
          </cell>
          <cell r="G82" t="str">
            <v>--</v>
          </cell>
          <cell r="H82" t="str">
            <v>--</v>
          </cell>
          <cell r="I82">
            <v>12</v>
          </cell>
        </row>
        <row r="84">
          <cell r="A84" t="str">
            <v>Foreign currency deposits 3/</v>
          </cell>
        </row>
        <row r="85">
          <cell r="A85" t="str">
            <v>Sight deposits and time deposits</v>
          </cell>
        </row>
        <row r="86">
          <cell r="A86" t="str">
            <v xml:space="preserve">  of less than 30 days</v>
          </cell>
          <cell r="B86" t="str">
            <v>--</v>
          </cell>
          <cell r="C86" t="str">
            <v>--</v>
          </cell>
          <cell r="D86">
            <v>10</v>
          </cell>
          <cell r="F86">
            <v>11.5</v>
          </cell>
          <cell r="G86" t="str">
            <v>--</v>
          </cell>
          <cell r="H86" t="str">
            <v>--</v>
          </cell>
          <cell r="I86">
            <v>21.5</v>
          </cell>
        </row>
        <row r="87">
          <cell r="A87" t="str">
            <v>Time deposits of more than 30 days</v>
          </cell>
        </row>
        <row r="88">
          <cell r="A88" t="str">
            <v xml:space="preserve">  but less than 180 days</v>
          </cell>
          <cell r="B88" t="str">
            <v>--</v>
          </cell>
          <cell r="C88" t="str">
            <v>--</v>
          </cell>
          <cell r="D88">
            <v>10</v>
          </cell>
          <cell r="F88">
            <v>11.5</v>
          </cell>
          <cell r="G88" t="str">
            <v>--</v>
          </cell>
          <cell r="H88" t="str">
            <v>--</v>
          </cell>
          <cell r="I88">
            <v>21.5</v>
          </cell>
        </row>
        <row r="89">
          <cell r="A89" t="str">
            <v>Time deposits of more than 180 days</v>
          </cell>
          <cell r="B89" t="str">
            <v>--</v>
          </cell>
          <cell r="C89" t="str">
            <v>--</v>
          </cell>
          <cell r="D89">
            <v>4</v>
          </cell>
          <cell r="F89">
            <v>11.5</v>
          </cell>
          <cell r="G89" t="str">
            <v>--</v>
          </cell>
          <cell r="H89" t="str">
            <v>--</v>
          </cell>
          <cell r="I89">
            <v>15.5</v>
          </cell>
        </row>
        <row r="90">
          <cell r="A90" t="str">
            <v>Credits from correspondents</v>
          </cell>
        </row>
        <row r="91">
          <cell r="A91" t="str">
            <v xml:space="preserve">  subject to confirmation</v>
          </cell>
          <cell r="B91" t="str">
            <v>--</v>
          </cell>
          <cell r="C91" t="str">
            <v>--</v>
          </cell>
          <cell r="D91">
            <v>10</v>
          </cell>
          <cell r="F91">
            <v>11.5</v>
          </cell>
          <cell r="G91" t="str">
            <v>--</v>
          </cell>
          <cell r="H91" t="str">
            <v>--</v>
          </cell>
          <cell r="I91">
            <v>21.5</v>
          </cell>
        </row>
        <row r="93">
          <cell r="A93" t="str">
            <v>(Situation as of June 30, 2000)</v>
          </cell>
        </row>
        <row r="94">
          <cell r="A94" t="str">
            <v>Local currency deposits 2/</v>
          </cell>
        </row>
        <row r="95">
          <cell r="A95" t="str">
            <v>Sight deposits and time deposits</v>
          </cell>
          <cell r="B95">
            <v>10</v>
          </cell>
          <cell r="C95">
            <v>10</v>
          </cell>
          <cell r="D95" t="str">
            <v>--</v>
          </cell>
          <cell r="F95" t="str">
            <v>--</v>
          </cell>
          <cell r="G95" t="str">
            <v>--</v>
          </cell>
          <cell r="H95" t="str">
            <v>--</v>
          </cell>
          <cell r="I95">
            <v>20</v>
          </cell>
        </row>
        <row r="96">
          <cell r="A96" t="str">
            <v xml:space="preserve">  of less than 30 days</v>
          </cell>
        </row>
        <row r="97">
          <cell r="A97" t="str">
            <v>Time deposits of more than 30 days</v>
          </cell>
          <cell r="B97">
            <v>4</v>
          </cell>
          <cell r="C97">
            <v>10</v>
          </cell>
          <cell r="D97" t="str">
            <v>--</v>
          </cell>
          <cell r="F97" t="str">
            <v>--</v>
          </cell>
          <cell r="G97" t="str">
            <v>--</v>
          </cell>
          <cell r="H97" t="str">
            <v>--</v>
          </cell>
          <cell r="I97">
            <v>14</v>
          </cell>
        </row>
        <row r="98">
          <cell r="A98" t="str">
            <v xml:space="preserve">  but less than 180 days</v>
          </cell>
          <cell r="B98">
            <v>2</v>
          </cell>
          <cell r="C98">
            <v>10</v>
          </cell>
          <cell r="D98" t="str">
            <v>--</v>
          </cell>
          <cell r="F98" t="str">
            <v>--</v>
          </cell>
          <cell r="G98" t="str">
            <v>--</v>
          </cell>
          <cell r="H98" t="str">
            <v>--</v>
          </cell>
          <cell r="I98">
            <v>12</v>
          </cell>
        </row>
        <row r="99">
          <cell r="A99" t="str">
            <v>Time deposits of more than 180 days</v>
          </cell>
        </row>
        <row r="101">
          <cell r="A101" t="str">
            <v>Foreign currency deposits 3/</v>
          </cell>
        </row>
        <row r="102">
          <cell r="A102" t="str">
            <v>Sight deposits and time deposits</v>
          </cell>
          <cell r="B102" t="str">
            <v>--</v>
          </cell>
          <cell r="C102" t="str">
            <v>--</v>
          </cell>
          <cell r="D102">
            <v>10</v>
          </cell>
          <cell r="F102">
            <v>11.5</v>
          </cell>
          <cell r="G102" t="str">
            <v>--</v>
          </cell>
          <cell r="H102" t="str">
            <v>--</v>
          </cell>
          <cell r="I102">
            <v>21.5</v>
          </cell>
        </row>
        <row r="103">
          <cell r="A103" t="str">
            <v xml:space="preserve">  of less than 30 days</v>
          </cell>
        </row>
        <row r="104">
          <cell r="A104" t="str">
            <v>Time deposits of more than 30 days</v>
          </cell>
          <cell r="B104" t="str">
            <v>--</v>
          </cell>
          <cell r="C104" t="str">
            <v>--</v>
          </cell>
          <cell r="D104">
            <v>10</v>
          </cell>
          <cell r="F104">
            <v>11.5</v>
          </cell>
          <cell r="G104" t="str">
            <v>--</v>
          </cell>
          <cell r="H104" t="str">
            <v>--</v>
          </cell>
          <cell r="I104">
            <v>21.5</v>
          </cell>
        </row>
        <row r="105">
          <cell r="A105" t="str">
            <v xml:space="preserve">  but less than 180 days</v>
          </cell>
          <cell r="B105" t="str">
            <v>--</v>
          </cell>
          <cell r="C105" t="str">
            <v>--</v>
          </cell>
          <cell r="D105">
            <v>4</v>
          </cell>
          <cell r="F105">
            <v>11.5</v>
          </cell>
          <cell r="G105" t="str">
            <v>--</v>
          </cell>
          <cell r="H105" t="str">
            <v>--</v>
          </cell>
          <cell r="I105">
            <v>15.5</v>
          </cell>
        </row>
        <row r="106">
          <cell r="A106" t="str">
            <v>Time deposits of more than 180 days</v>
          </cell>
        </row>
        <row r="107">
          <cell r="A107" t="str">
            <v>Credits from correspondents</v>
          </cell>
          <cell r="B107" t="str">
            <v>--</v>
          </cell>
          <cell r="C107" t="str">
            <v>--</v>
          </cell>
          <cell r="D107">
            <v>10</v>
          </cell>
          <cell r="F107">
            <v>11.5</v>
          </cell>
          <cell r="G107" t="str">
            <v>--</v>
          </cell>
          <cell r="H107" t="str">
            <v>--</v>
          </cell>
          <cell r="I107">
            <v>21.5</v>
          </cell>
        </row>
        <row r="108">
          <cell r="A108" t="str">
            <v xml:space="preserve">  subject to confirmation</v>
          </cell>
        </row>
        <row r="110">
          <cell r="A110" t="str">
            <v>Source:  Central Bank of Uruguay.</v>
          </cell>
        </row>
        <row r="112">
          <cell r="A112" t="str">
            <v xml:space="preserve">  1/  Excluding financial houses, which are subject to reserve requirements very similar to those of commercial banks. </v>
          </cell>
        </row>
        <row r="113">
          <cell r="A113" t="str">
            <v xml:space="preserve">  2/  Applies to all liabilities in local currency to the private sector.</v>
          </cell>
        </row>
        <row r="114">
          <cell r="A114" t="str">
            <v xml:space="preserve">  3/  Excludes foreign currency deposits of nonresidents that are used to provide credit to nonresidents (offshore operations).  It also excludes public securities after December 1997</v>
          </cell>
        </row>
      </sheetData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R tables"/>
      <sheetName val="RED table 40"/>
      <sheetName val="RED Table 41"/>
      <sheetName val="RED tables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ic data"/>
      <sheetName val="Contents"/>
      <sheetName val="R1"/>
      <sheetName val="R2"/>
      <sheetName val="R3"/>
      <sheetName val="R4"/>
      <sheetName val="R5"/>
      <sheetName val="R6"/>
      <sheetName val="R7"/>
      <sheetName val="E1"/>
      <sheetName val="E2"/>
      <sheetName val="L1"/>
      <sheetName val="L2"/>
      <sheetName val="L3"/>
      <sheetName val="L4"/>
      <sheetName val="L5"/>
      <sheetName val="L6"/>
      <sheetName val="L7"/>
      <sheetName val="R8"/>
      <sheetName val="Gov1"/>
      <sheetName val="Gov2"/>
      <sheetName val="Gov3"/>
      <sheetName val="Gov4"/>
      <sheetName val="Gov5"/>
      <sheetName val="Gov6"/>
      <sheetName val="Gov7"/>
      <sheetName val="Gov8"/>
      <sheetName val="Gov9"/>
      <sheetName val="M1"/>
      <sheetName val="M2"/>
      <sheetName val="M3"/>
      <sheetName val="M4"/>
      <sheetName val="M5"/>
      <sheetName val="B1"/>
      <sheetName val="B2"/>
      <sheetName val="B3"/>
      <sheetName val="D"/>
      <sheetName val="BoP"/>
      <sheetName val="T1"/>
      <sheetName val="T2"/>
      <sheetName val="T3"/>
      <sheetName val="40"/>
      <sheetName val="41"/>
      <sheetName val="42"/>
      <sheetName val="43"/>
      <sheetName val="44"/>
      <sheetName val="4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Table 7. Latvia: Gross Domestic Product by Expenditure at Constant Prices, 1996-2000</v>
          </cell>
        </row>
        <row r="4">
          <cell r="B4">
            <v>1995</v>
          </cell>
          <cell r="C4">
            <v>1996</v>
          </cell>
          <cell r="D4">
            <v>1997</v>
          </cell>
          <cell r="E4">
            <v>1998</v>
          </cell>
          <cell r="F4">
            <v>1999</v>
          </cell>
          <cell r="G4">
            <v>2000</v>
          </cell>
        </row>
        <row r="6">
          <cell r="C6" t="str">
            <v>(In thousands of 1995 lats)</v>
          </cell>
        </row>
        <row r="7">
          <cell r="A7" t="str">
            <v>Final consumption</v>
          </cell>
          <cell r="B7">
            <v>1992317</v>
          </cell>
          <cell r="C7">
            <v>2153374.6165267015</v>
          </cell>
          <cell r="D7">
            <v>2236061</v>
          </cell>
          <cell r="E7">
            <v>2374749</v>
          </cell>
          <cell r="F7">
            <v>2466123</v>
          </cell>
          <cell r="G7">
            <v>2559601</v>
          </cell>
        </row>
        <row r="8">
          <cell r="A8" t="str">
            <v xml:space="preserve">Households and of non-profit </v>
          </cell>
        </row>
        <row r="9">
          <cell r="A9" t="str">
            <v xml:space="preserve">institutions serving households (NPISH)  </v>
          </cell>
          <cell r="B9">
            <v>1470541</v>
          </cell>
          <cell r="C9">
            <v>1622275.6261519773</v>
          </cell>
          <cell r="D9">
            <v>1703541</v>
          </cell>
          <cell r="E9">
            <v>1809935</v>
          </cell>
          <cell r="F9">
            <v>1901359</v>
          </cell>
          <cell r="G9">
            <v>2007234</v>
          </cell>
        </row>
        <row r="10">
          <cell r="A10" t="str">
            <v>General government</v>
          </cell>
          <cell r="B10">
            <v>521776</v>
          </cell>
          <cell r="C10">
            <v>531098.99037472392</v>
          </cell>
          <cell r="D10">
            <v>532520</v>
          </cell>
          <cell r="E10">
            <v>564814</v>
          </cell>
          <cell r="F10">
            <v>564764</v>
          </cell>
          <cell r="G10">
            <v>552367</v>
          </cell>
        </row>
        <row r="11">
          <cell r="A11" t="str">
            <v>Gross capital formation</v>
          </cell>
          <cell r="B11">
            <v>413625.12625088287</v>
          </cell>
          <cell r="C11">
            <v>438258.3834732984</v>
          </cell>
          <cell r="D11">
            <v>491880</v>
          </cell>
          <cell r="E11">
            <v>684786</v>
          </cell>
          <cell r="F11">
            <v>624870</v>
          </cell>
          <cell r="G11">
            <v>617163</v>
          </cell>
        </row>
        <row r="12">
          <cell r="A12" t="str">
            <v>Gross fixed capital formation</v>
          </cell>
          <cell r="B12">
            <v>354876</v>
          </cell>
          <cell r="C12">
            <v>434026.3834732984</v>
          </cell>
          <cell r="D12">
            <v>523996</v>
          </cell>
          <cell r="E12">
            <v>754489</v>
          </cell>
          <cell r="F12">
            <v>724215</v>
          </cell>
          <cell r="G12">
            <v>802305</v>
          </cell>
        </row>
        <row r="13">
          <cell r="A13" t="str">
            <v xml:space="preserve">Changes in inventories </v>
          </cell>
          <cell r="B13">
            <v>58749</v>
          </cell>
          <cell r="C13">
            <v>4232</v>
          </cell>
          <cell r="D13">
            <v>-32116</v>
          </cell>
          <cell r="E13">
            <v>-69703</v>
          </cell>
          <cell r="F13">
            <v>-99345</v>
          </cell>
          <cell r="G13">
            <v>-185142</v>
          </cell>
        </row>
        <row r="14">
          <cell r="A14" t="str">
            <v>Exports of goods and services</v>
          </cell>
          <cell r="B14">
            <v>1101039.8737491171</v>
          </cell>
          <cell r="C14">
            <v>1323911</v>
          </cell>
          <cell r="D14">
            <v>1497675</v>
          </cell>
          <cell r="E14">
            <v>1570381</v>
          </cell>
          <cell r="F14">
            <v>1470475</v>
          </cell>
          <cell r="G14">
            <v>1658408</v>
          </cell>
        </row>
        <row r="15">
          <cell r="A15" t="str">
            <v>Imports of goods and services</v>
          </cell>
          <cell r="B15">
            <v>1157759</v>
          </cell>
          <cell r="C15">
            <v>1487839</v>
          </cell>
          <cell r="D15">
            <v>1588862</v>
          </cell>
          <cell r="E15">
            <v>1890795</v>
          </cell>
          <cell r="F15">
            <v>1792902</v>
          </cell>
          <cell r="G15">
            <v>1884456</v>
          </cell>
        </row>
        <row r="16">
          <cell r="A16" t="str">
            <v>GDP at purchasers'  prices</v>
          </cell>
          <cell r="B16">
            <v>2349223</v>
          </cell>
          <cell r="C16">
            <v>2427705</v>
          </cell>
          <cell r="D16">
            <v>2636754</v>
          </cell>
          <cell r="E16">
            <v>2739121</v>
          </cell>
          <cell r="F16">
            <v>2768566</v>
          </cell>
          <cell r="G16">
            <v>2950716</v>
          </cell>
        </row>
        <row r="18">
          <cell r="C18" t="str">
            <v>(Percentage growth)</v>
          </cell>
        </row>
        <row r="19">
          <cell r="A19" t="str">
            <v>Final consumption</v>
          </cell>
          <cell r="C19" t="str">
            <v>...</v>
          </cell>
          <cell r="D19">
            <v>3.8398513123865108</v>
          </cell>
          <cell r="E19">
            <v>6.2023352672400334</v>
          </cell>
          <cell r="F19">
            <v>3.8477329604096999</v>
          </cell>
          <cell r="G19">
            <v>3.7904840918315807</v>
          </cell>
        </row>
        <row r="20">
          <cell r="A20" t="str">
            <v xml:space="preserve">Households and of non-profit </v>
          </cell>
        </row>
        <row r="21">
          <cell r="A21" t="str">
            <v xml:space="preserve">institutions serving households (NPISH)  </v>
          </cell>
          <cell r="C21" t="str">
            <v>...</v>
          </cell>
          <cell r="D21">
            <v>5.0093444380215013</v>
          </cell>
          <cell r="E21">
            <v>6.2454616589797451</v>
          </cell>
          <cell r="F21">
            <v>5.0512311215596073</v>
          </cell>
          <cell r="G21">
            <v>5.5683855600126009</v>
          </cell>
        </row>
        <row r="22">
          <cell r="A22" t="str">
            <v>General government</v>
          </cell>
          <cell r="C22" t="str">
            <v>...</v>
          </cell>
          <cell r="D22">
            <v>0.26756021966327648</v>
          </cell>
          <cell r="E22">
            <v>6.0643731690828595</v>
          </cell>
          <cell r="F22">
            <v>-8.8524717871685255E-3</v>
          </cell>
          <cell r="G22">
            <v>-2.1950761734104818</v>
          </cell>
        </row>
        <row r="23">
          <cell r="A23" t="str">
            <v>Gross capital formation</v>
          </cell>
          <cell r="C23" t="str">
            <v>...</v>
          </cell>
          <cell r="D23">
            <v>12.235160478103801</v>
          </cell>
          <cell r="E23">
            <v>39.218101976091724</v>
          </cell>
          <cell r="F23">
            <v>-8.7495947639116505</v>
          </cell>
          <cell r="G23">
            <v>-1.2333765423208076</v>
          </cell>
        </row>
        <row r="24">
          <cell r="A24" t="str">
            <v>Gross fixed capital formation</v>
          </cell>
          <cell r="C24" t="str">
            <v>...</v>
          </cell>
          <cell r="D24">
            <v>20.729066239411374</v>
          </cell>
          <cell r="E24">
            <v>43.987549523278815</v>
          </cell>
          <cell r="F24">
            <v>-4.0125170810972772</v>
          </cell>
          <cell r="G24">
            <v>10.782709554483127</v>
          </cell>
        </row>
        <row r="25">
          <cell r="A25" t="str">
            <v xml:space="preserve">Changes in inventories </v>
          </cell>
          <cell r="C25" t="str">
            <v>...</v>
          </cell>
          <cell r="D25">
            <v>-858.8846880907372</v>
          </cell>
          <cell r="E25">
            <v>117.03512268028398</v>
          </cell>
          <cell r="F25">
            <v>42.526146650789777</v>
          </cell>
          <cell r="G25">
            <v>86.362675524686708</v>
          </cell>
        </row>
        <row r="26">
          <cell r="A26" t="str">
            <v>Exports of goods and services</v>
          </cell>
          <cell r="C26" t="str">
            <v>...</v>
          </cell>
          <cell r="D26">
            <v>13.125051457386494</v>
          </cell>
          <cell r="E26">
            <v>4.8545912831555516</v>
          </cell>
          <cell r="F26">
            <v>-6.3618956164141043</v>
          </cell>
          <cell r="G26">
            <v>12.78042809296316</v>
          </cell>
        </row>
        <row r="27">
          <cell r="A27" t="str">
            <v>Imports of goods and services</v>
          </cell>
          <cell r="C27" t="str">
            <v>...</v>
          </cell>
          <cell r="D27">
            <v>6.7899147690039019</v>
          </cell>
          <cell r="E27">
            <v>19.003097814662318</v>
          </cell>
          <cell r="F27">
            <v>-5.1773460369844422</v>
          </cell>
          <cell r="G27">
            <v>5.1064698460930869</v>
          </cell>
        </row>
        <row r="28">
          <cell r="A28" t="str">
            <v>GDP at purchasers'  prices</v>
          </cell>
          <cell r="C28" t="str">
            <v>...</v>
          </cell>
          <cell r="D28">
            <v>8.6109720909253831</v>
          </cell>
          <cell r="E28">
            <v>3.8823113570700896</v>
          </cell>
          <cell r="F28">
            <v>1.0749798931847021</v>
          </cell>
          <cell r="G28">
            <v>6.5792182667850474</v>
          </cell>
        </row>
        <row r="30">
          <cell r="A30" t="str">
            <v xml:space="preserve">   Source:  Central Statistical Bureau of Latvia.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entación"/>
      <sheetName val="Hoja1"/>
      <sheetName val="Metodología"/>
      <sheetName val="menu"/>
      <sheetName val="submenú (1)"/>
      <sheetName val="submenú (2)"/>
      <sheetName val="Clasif. de Riesgo Bancario"/>
      <sheetName val="base de datos MODULO I"/>
      <sheetName val="Market Share"/>
      <sheetName val="Análisis de Resultados"/>
      <sheetName val="Análisis de Situación"/>
      <sheetName val="Balance General BC"/>
      <sheetName val="Ganancias o Pérdidas BC"/>
      <sheetName val="Cuota de Mercado"/>
      <sheetName val="Dinámica Couta Mercado"/>
      <sheetName val="POLITICA"/>
      <sheetName val="mezcla"/>
      <sheetName val="Solvencia"/>
      <sheetName val="Calidad del Activo"/>
      <sheetName val="casca1"/>
      <sheetName val="casca2"/>
      <sheetName val="descomp"/>
      <sheetName val="descomp1"/>
      <sheetName val="Rentabilidad y Benef 1"/>
      <sheetName val="Rentabilidad y Benef 2"/>
      <sheetName val="Rentabilidad y Benef. 3"/>
      <sheetName val="Arbol Rentabilidad"/>
      <sheetName val="HISTÓRICO"/>
      <sheetName val="gráf. ar-caribe"/>
      <sheetName val="Gráf.AR-COM"/>
      <sheetName val="brecha1"/>
      <sheetName val="brecha2"/>
      <sheetName val="Esquema Brecha"/>
      <sheetName val="gestion Adm"/>
      <sheetName val="intermed"/>
      <sheetName val="liquidez"/>
      <sheetName val="Fondos2"/>
      <sheetName val="Flujo de Caja"/>
      <sheetName val="IBCA"/>
      <sheetName val="Moody´s"/>
      <sheetName val="Ranking Bancario"/>
      <sheetName val="Base de Datos Market Share"/>
      <sheetName val="Base Datos Mod.V"/>
      <sheetName val="Serie Prec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5">
          <cell r="F5" t="str">
            <v>BANCOS</v>
          </cell>
          <cell r="G5" t="str">
            <v xml:space="preserve"> DE</v>
          </cell>
          <cell r="J5" t="str">
            <v xml:space="preserve"> DE</v>
          </cell>
          <cell r="M5" t="str">
            <v>DE</v>
          </cell>
          <cell r="P5" t="str">
            <v>FINANCIERO</v>
          </cell>
          <cell r="S5" t="str">
            <v>PATRIMONIAL</v>
          </cell>
          <cell r="V5" t="str">
            <v>DE ACTIVOS INMOVILIZADOS</v>
          </cell>
          <cell r="Y5" t="str">
            <v>DE LOS ACREEDORES</v>
          </cell>
          <cell r="AB5" t="str">
            <v>ENDOGENA DE FONDOS</v>
          </cell>
          <cell r="AE5" t="str">
            <v>VULNERABILIDAD</v>
          </cell>
          <cell r="AH5" t="str">
            <v>EXPANSION</v>
          </cell>
        </row>
        <row r="6">
          <cell r="G6" t="str">
            <v>CAPITALIZACION</v>
          </cell>
          <cell r="J6" t="str">
            <v>INMOVILIZACION</v>
          </cell>
          <cell r="M6" t="str">
            <v>CAPITAL</v>
          </cell>
          <cell r="S6" t="str">
            <v>ACT. INMOV</v>
          </cell>
          <cell r="V6" t="str">
            <v>AJUSTADA</v>
          </cell>
          <cell r="Y6" t="str">
            <v>FINANCIEROS AJUSTADA</v>
          </cell>
          <cell r="AE6" t="str">
            <v>PATRIMONIAL</v>
          </cell>
        </row>
        <row r="7">
          <cell r="E7" t="str">
            <v>NIVEL</v>
          </cell>
          <cell r="G7" t="str">
            <v>INDICE</v>
          </cell>
          <cell r="H7" t="str">
            <v>RK</v>
          </cell>
          <cell r="I7" t="str">
            <v>VALORACION</v>
          </cell>
          <cell r="J7" t="str">
            <v>INDICE</v>
          </cell>
          <cell r="K7" t="str">
            <v>RK</v>
          </cell>
          <cell r="L7" t="str">
            <v>VALORACION</v>
          </cell>
          <cell r="M7" t="str">
            <v>INDICE</v>
          </cell>
          <cell r="N7" t="str">
            <v>RK</v>
          </cell>
          <cell r="O7" t="str">
            <v>VALORACION</v>
          </cell>
          <cell r="P7" t="str">
            <v>INDICE</v>
          </cell>
          <cell r="Q7" t="str">
            <v>RK</v>
          </cell>
          <cell r="R7" t="str">
            <v>VALORACION</v>
          </cell>
          <cell r="S7" t="str">
            <v>INDICE</v>
          </cell>
          <cell r="T7" t="str">
            <v>RK</v>
          </cell>
          <cell r="U7" t="str">
            <v>VALORACION</v>
          </cell>
          <cell r="V7" t="str">
            <v>INDICE</v>
          </cell>
          <cell r="W7" t="str">
            <v>RK</v>
          </cell>
          <cell r="X7" t="str">
            <v>VALORACION</v>
          </cell>
          <cell r="Y7" t="str">
            <v>INDICE</v>
          </cell>
          <cell r="Z7" t="str">
            <v>RK</v>
          </cell>
          <cell r="AA7" t="str">
            <v>VALORACION</v>
          </cell>
          <cell r="AB7" t="str">
            <v>INDICE</v>
          </cell>
          <cell r="AC7" t="str">
            <v>RK</v>
          </cell>
          <cell r="AD7" t="str">
            <v>VALORACION</v>
          </cell>
          <cell r="AE7" t="str">
            <v>INDICE</v>
          </cell>
          <cell r="AF7" t="str">
            <v>RK</v>
          </cell>
          <cell r="AG7" t="str">
            <v>VALORACION</v>
          </cell>
          <cell r="AH7" t="str">
            <v>INDICE</v>
          </cell>
          <cell r="AI7" t="str">
            <v>RK</v>
          </cell>
          <cell r="AJ7" t="str">
            <v>VALORACION</v>
          </cell>
          <cell r="AK7" t="str">
            <v>INDICE</v>
          </cell>
          <cell r="AL7" t="str">
            <v>RK</v>
          </cell>
          <cell r="AM7" t="str">
            <v>VALORACION</v>
          </cell>
        </row>
        <row r="8">
          <cell r="B8" t="str">
            <v>BANCOS</v>
          </cell>
          <cell r="C8" t="str">
            <v>INDICE</v>
          </cell>
          <cell r="D8" t="str">
            <v>Rk</v>
          </cell>
          <cell r="E8" t="str">
            <v>DE RIESGO</v>
          </cell>
          <cell r="I8" t="str">
            <v>DE RIESGO</v>
          </cell>
          <cell r="L8" t="str">
            <v>DE RIESGO</v>
          </cell>
          <cell r="O8" t="str">
            <v>DE RIESGO</v>
          </cell>
          <cell r="R8" t="str">
            <v>DE RIESGO</v>
          </cell>
          <cell r="U8" t="str">
            <v>DE RIESGO</v>
          </cell>
          <cell r="X8" t="str">
            <v>DE RIESGO</v>
          </cell>
          <cell r="AA8" t="str">
            <v>DE RIESGO</v>
          </cell>
          <cell r="AD8" t="str">
            <v>DE RIESGO</v>
          </cell>
          <cell r="AG8" t="str">
            <v>DE RIESGO</v>
          </cell>
          <cell r="AJ8" t="str">
            <v>DE RIESGO</v>
          </cell>
          <cell r="AM8" t="str">
            <v>DE RIESGO</v>
          </cell>
        </row>
        <row r="10">
          <cell r="B10" t="str">
            <v>ABN AMRO BANK</v>
          </cell>
          <cell r="C10">
            <v>4.32</v>
          </cell>
          <cell r="D10">
            <v>35</v>
          </cell>
          <cell r="E10" t="str">
            <v>MEDIO-ALTO</v>
          </cell>
          <cell r="F10" t="str">
            <v>ABN AMRO BANK</v>
          </cell>
          <cell r="G10">
            <v>3.1350266117182217E-2</v>
          </cell>
          <cell r="H10">
            <v>39</v>
          </cell>
          <cell r="I10" t="str">
            <v>Muy Alto</v>
          </cell>
          <cell r="J10">
            <v>1.0643818488817034</v>
          </cell>
          <cell r="K10">
            <v>8</v>
          </cell>
          <cell r="L10" t="str">
            <v>Bajo</v>
          </cell>
          <cell r="M10">
            <v>2.94539653697782E-2</v>
          </cell>
          <cell r="N10">
            <v>39</v>
          </cell>
          <cell r="O10" t="str">
            <v>Muy Alto</v>
          </cell>
          <cell r="P10">
            <v>33.951285928585627</v>
          </cell>
          <cell r="Q10">
            <v>39</v>
          </cell>
          <cell r="R10" t="str">
            <v>Muy Alto</v>
          </cell>
          <cell r="S10">
            <v>1.0378855192322383</v>
          </cell>
          <cell r="T10">
            <v>30</v>
          </cell>
          <cell r="U10" t="str">
            <v>Bajo</v>
          </cell>
          <cell r="V10">
            <v>0.48694261910349684</v>
          </cell>
          <cell r="W10">
            <v>37</v>
          </cell>
          <cell r="X10" t="str">
            <v>Muy Alto</v>
          </cell>
          <cell r="Y10">
            <v>3.474098162923922E-2</v>
          </cell>
          <cell r="Z10">
            <v>28</v>
          </cell>
          <cell r="AA10" t="str">
            <v>Alto</v>
          </cell>
          <cell r="AB10">
            <v>3.9078891392144793E-2</v>
          </cell>
          <cell r="AC10">
            <v>13</v>
          </cell>
          <cell r="AD10" t="str">
            <v xml:space="preserve">Muy bajo </v>
          </cell>
          <cell r="AE10">
            <v>-7.2517102724814639E-2</v>
          </cell>
          <cell r="AF10">
            <v>11</v>
          </cell>
          <cell r="AG10" t="str">
            <v xml:space="preserve">Muy bajo </v>
          </cell>
          <cell r="AH10">
            <v>19.510335236649027</v>
          </cell>
          <cell r="AI10">
            <v>41</v>
          </cell>
          <cell r="AJ10" t="str">
            <v>Alto</v>
          </cell>
          <cell r="AK10">
            <v>19.50113889039536</v>
          </cell>
          <cell r="AL10">
            <v>41</v>
          </cell>
          <cell r="AM10" t="str">
            <v>Alto</v>
          </cell>
        </row>
        <row r="11">
          <cell r="B11" t="str">
            <v xml:space="preserve">BANCOEX </v>
          </cell>
          <cell r="C11">
            <v>10</v>
          </cell>
          <cell r="D11">
            <v>1</v>
          </cell>
          <cell r="E11" t="str">
            <v>MUY BAJO</v>
          </cell>
          <cell r="F11" t="str">
            <v xml:space="preserve">BANCOEX </v>
          </cell>
          <cell r="G11">
            <v>0.97204244574407994</v>
          </cell>
          <cell r="H11">
            <v>1</v>
          </cell>
          <cell r="I11" t="str">
            <v xml:space="preserve">Muy bajo </v>
          </cell>
          <cell r="J11">
            <v>1.0115037622627572</v>
          </cell>
          <cell r="K11">
            <v>1</v>
          </cell>
          <cell r="L11" t="str">
            <v xml:space="preserve">Muy bajo </v>
          </cell>
          <cell r="M11">
            <v>0.96098747430221976</v>
          </cell>
          <cell r="N11">
            <v>1</v>
          </cell>
          <cell r="O11" t="str">
            <v xml:space="preserve">Muy bajo </v>
          </cell>
          <cell r="P11">
            <v>1.04059628948453</v>
          </cell>
          <cell r="Q11">
            <v>1</v>
          </cell>
          <cell r="R11" t="str">
            <v xml:space="preserve">Muy bajo </v>
          </cell>
          <cell r="S11">
            <v>22.875772569254117</v>
          </cell>
          <cell r="T11">
            <v>2</v>
          </cell>
          <cell r="U11" t="str">
            <v xml:space="preserve">Muy bajo </v>
          </cell>
          <cell r="V11">
            <v>84.49778633647685</v>
          </cell>
          <cell r="W11">
            <v>1</v>
          </cell>
          <cell r="X11" t="str">
            <v xml:space="preserve">Muy bajo </v>
          </cell>
          <cell r="Y11">
            <v>-35.086239558951981</v>
          </cell>
          <cell r="Z11">
            <v>1</v>
          </cell>
          <cell r="AA11" t="str">
            <v xml:space="preserve">Muy bajo </v>
          </cell>
          <cell r="AB11">
            <v>0</v>
          </cell>
          <cell r="AC11">
            <v>41</v>
          </cell>
          <cell r="AD11" t="str">
            <v xml:space="preserve">Muy bajo </v>
          </cell>
          <cell r="AE11">
            <v>-3.8552428256658365E-3</v>
          </cell>
          <cell r="AF11">
            <v>33</v>
          </cell>
          <cell r="AG11" t="str">
            <v xml:space="preserve">Muy bajo </v>
          </cell>
          <cell r="AH11">
            <v>2.8761553428249206E-2</v>
          </cell>
          <cell r="AI11">
            <v>1</v>
          </cell>
          <cell r="AJ11" t="str">
            <v xml:space="preserve">Muy bajo </v>
          </cell>
          <cell r="AK11">
            <v>2.8163900801591469E-2</v>
          </cell>
          <cell r="AL11">
            <v>1</v>
          </cell>
          <cell r="AM11" t="str">
            <v xml:space="preserve">Muy bajo </v>
          </cell>
        </row>
        <row r="12">
          <cell r="B12" t="str">
            <v xml:space="preserve">BANESCO               </v>
          </cell>
          <cell r="C12">
            <v>4.42</v>
          </cell>
          <cell r="D12">
            <v>34</v>
          </cell>
          <cell r="E12" t="str">
            <v>MEDIO-ALTO</v>
          </cell>
          <cell r="F12" t="str">
            <v xml:space="preserve">BANESCO               </v>
          </cell>
          <cell r="G12">
            <v>0.11202063485123646</v>
          </cell>
          <cell r="H12">
            <v>20</v>
          </cell>
          <cell r="I12" t="str">
            <v xml:space="preserve">Muy bajo </v>
          </cell>
          <cell r="J12">
            <v>1.2056339982479751</v>
          </cell>
          <cell r="K12">
            <v>34</v>
          </cell>
          <cell r="L12" t="str">
            <v>Muy Alto</v>
          </cell>
          <cell r="M12">
            <v>9.2914296556023318E-2</v>
          </cell>
          <cell r="N12">
            <v>22</v>
          </cell>
          <cell r="O12" t="str">
            <v xml:space="preserve">Muy bajo </v>
          </cell>
          <cell r="P12">
            <v>10.762606370237577</v>
          </cell>
          <cell r="Q12">
            <v>22</v>
          </cell>
          <cell r="R12" t="str">
            <v>Mediano</v>
          </cell>
          <cell r="S12">
            <v>0.61458332684913797</v>
          </cell>
          <cell r="T12">
            <v>38</v>
          </cell>
          <cell r="U12" t="str">
            <v>Alto</v>
          </cell>
          <cell r="V12">
            <v>0.54475736408213116</v>
          </cell>
          <cell r="W12">
            <v>34</v>
          </cell>
          <cell r="X12" t="str">
            <v>Alto</v>
          </cell>
          <cell r="Y12">
            <v>0.10735971786604907</v>
          </cell>
          <cell r="Z12">
            <v>36</v>
          </cell>
          <cell r="AA12" t="str">
            <v>Muy Alto</v>
          </cell>
          <cell r="AB12">
            <v>0.39778098017190766</v>
          </cell>
          <cell r="AC12">
            <v>37</v>
          </cell>
          <cell r="AD12" t="str">
            <v>Muy Alto</v>
          </cell>
          <cell r="AE12">
            <v>5.022962397415686E-2</v>
          </cell>
          <cell r="AF12">
            <v>38</v>
          </cell>
          <cell r="AG12" t="str">
            <v>Mediano</v>
          </cell>
          <cell r="AH12">
            <v>7.2703617446114679</v>
          </cell>
          <cell r="AI12">
            <v>25</v>
          </cell>
          <cell r="AJ12" t="str">
            <v xml:space="preserve">Muy bajo </v>
          </cell>
          <cell r="AK12">
            <v>7.2114232027272482</v>
          </cell>
          <cell r="AL12">
            <v>25</v>
          </cell>
          <cell r="AM12" t="str">
            <v xml:space="preserve">Muy bajo </v>
          </cell>
        </row>
        <row r="13">
          <cell r="B13" t="str">
            <v xml:space="preserve">BANFOANDES            </v>
          </cell>
          <cell r="C13">
            <v>5.76</v>
          </cell>
          <cell r="D13">
            <v>28</v>
          </cell>
          <cell r="E13" t="str">
            <v>MEDIO</v>
          </cell>
          <cell r="F13" t="str">
            <v xml:space="preserve">BANFOANDES            </v>
          </cell>
          <cell r="G13">
            <v>6.0738654412564465E-2</v>
          </cell>
          <cell r="H13">
            <v>34</v>
          </cell>
          <cell r="I13" t="str">
            <v>Mediano</v>
          </cell>
          <cell r="J13">
            <v>1.0716035290620671</v>
          </cell>
          <cell r="K13">
            <v>12</v>
          </cell>
          <cell r="L13" t="str">
            <v>Bajo</v>
          </cell>
          <cell r="M13">
            <v>5.668015526761716E-2</v>
          </cell>
          <cell r="N13">
            <v>35</v>
          </cell>
          <cell r="O13" t="str">
            <v>Alto</v>
          </cell>
          <cell r="P13">
            <v>17.642859220806084</v>
          </cell>
          <cell r="Q13">
            <v>35</v>
          </cell>
          <cell r="R13" t="str">
            <v>Muy Alto</v>
          </cell>
          <cell r="S13">
            <v>1.729242666558698</v>
          </cell>
          <cell r="T13">
            <v>17</v>
          </cell>
          <cell r="U13" t="str">
            <v xml:space="preserve">Muy bajo </v>
          </cell>
          <cell r="V13">
            <v>0.84826341952943574</v>
          </cell>
          <cell r="W13">
            <v>27</v>
          </cell>
          <cell r="X13" t="str">
            <v>Mediano</v>
          </cell>
          <cell r="Y13">
            <v>1.2355596477918215E-2</v>
          </cell>
          <cell r="Z13">
            <v>26</v>
          </cell>
          <cell r="AA13" t="str">
            <v>Alto</v>
          </cell>
          <cell r="AB13">
            <v>5.615141847738557E-2</v>
          </cell>
          <cell r="AC13">
            <v>17</v>
          </cell>
          <cell r="AD13" t="str">
            <v xml:space="preserve">Muy bajo </v>
          </cell>
          <cell r="AE13">
            <v>6.1042339328068337E-2</v>
          </cell>
          <cell r="AF13">
            <v>39</v>
          </cell>
          <cell r="AG13" t="str">
            <v>Mediano</v>
          </cell>
          <cell r="AH13">
            <v>10.925810764299444</v>
          </cell>
          <cell r="AI13">
            <v>33</v>
          </cell>
          <cell r="AJ13" t="str">
            <v>Bajo</v>
          </cell>
          <cell r="AK13">
            <v>10.486943247084385</v>
          </cell>
          <cell r="AL13">
            <v>33</v>
          </cell>
          <cell r="AM13" t="str">
            <v>Bajo</v>
          </cell>
        </row>
        <row r="14">
          <cell r="B14" t="str">
            <v xml:space="preserve">BANFOCORO             </v>
          </cell>
          <cell r="C14">
            <v>5.44</v>
          </cell>
          <cell r="D14">
            <v>32</v>
          </cell>
          <cell r="E14" t="str">
            <v>MEDIO</v>
          </cell>
          <cell r="F14" t="str">
            <v xml:space="preserve">BANFOCORO             </v>
          </cell>
          <cell r="G14">
            <v>8.4539297144908515E-2</v>
          </cell>
          <cell r="H14">
            <v>28</v>
          </cell>
          <cell r="I14" t="str">
            <v>Bajo</v>
          </cell>
          <cell r="J14">
            <v>1.1407577365272143</v>
          </cell>
          <cell r="K14">
            <v>28</v>
          </cell>
          <cell r="L14" t="str">
            <v>Muy Alto</v>
          </cell>
          <cell r="M14">
            <v>7.4108019992281435E-2</v>
          </cell>
          <cell r="N14">
            <v>30</v>
          </cell>
          <cell r="O14" t="str">
            <v>Bajo</v>
          </cell>
          <cell r="P14">
            <v>13.493816190260553</v>
          </cell>
          <cell r="Q14">
            <v>30</v>
          </cell>
          <cell r="R14" t="str">
            <v>Alto</v>
          </cell>
          <cell r="S14">
            <v>1.0058327411632684</v>
          </cell>
          <cell r="T14">
            <v>31</v>
          </cell>
          <cell r="U14" t="str">
            <v>Bajo</v>
          </cell>
          <cell r="V14">
            <v>0.60060142504894276</v>
          </cell>
          <cell r="W14">
            <v>32</v>
          </cell>
          <cell r="X14" t="str">
            <v>Alto</v>
          </cell>
          <cell r="Y14">
            <v>6.4697154209666624E-2</v>
          </cell>
          <cell r="Z14">
            <v>33</v>
          </cell>
          <cell r="AA14" t="str">
            <v>Alto</v>
          </cell>
          <cell r="AB14">
            <v>0.22570876079332056</v>
          </cell>
          <cell r="AC14">
            <v>34</v>
          </cell>
          <cell r="AD14" t="str">
            <v>Muy Alto</v>
          </cell>
          <cell r="AE14">
            <v>-7.9110150663167289E-2</v>
          </cell>
          <cell r="AF14">
            <v>10</v>
          </cell>
          <cell r="AG14" t="str">
            <v xml:space="preserve">Muy bajo </v>
          </cell>
          <cell r="AH14">
            <v>7.8514275119318953</v>
          </cell>
          <cell r="AI14">
            <v>28</v>
          </cell>
          <cell r="AJ14" t="str">
            <v xml:space="preserve">Muy bajo </v>
          </cell>
          <cell r="AK14">
            <v>7.6914298135970869</v>
          </cell>
          <cell r="AL14">
            <v>28</v>
          </cell>
          <cell r="AM14" t="str">
            <v xml:space="preserve">Muy bajo </v>
          </cell>
        </row>
        <row r="15">
          <cell r="B15" t="str">
            <v xml:space="preserve">BRASIL                </v>
          </cell>
          <cell r="C15">
            <v>9</v>
          </cell>
          <cell r="D15">
            <v>9</v>
          </cell>
          <cell r="E15" t="str">
            <v>MUY BAJO</v>
          </cell>
          <cell r="F15" t="str">
            <v xml:space="preserve">BRASIL                </v>
          </cell>
          <cell r="G15">
            <v>0.32149615871464204</v>
          </cell>
          <cell r="H15">
            <v>4</v>
          </cell>
          <cell r="I15" t="str">
            <v xml:space="preserve">Muy bajo </v>
          </cell>
          <cell r="J15">
            <v>1.2290797207705129</v>
          </cell>
          <cell r="K15">
            <v>37</v>
          </cell>
          <cell r="L15" t="str">
            <v>Muy Alto</v>
          </cell>
          <cell r="M15">
            <v>0.26157469957530127</v>
          </cell>
          <cell r="N15">
            <v>4</v>
          </cell>
          <cell r="O15" t="str">
            <v xml:space="preserve">Muy bajo </v>
          </cell>
          <cell r="P15">
            <v>3.8229997076308342</v>
          </cell>
          <cell r="Q15">
            <v>4</v>
          </cell>
          <cell r="R15" t="str">
            <v xml:space="preserve">Muy bajo </v>
          </cell>
          <cell r="S15">
            <v>17.239983392152794</v>
          </cell>
          <cell r="T15">
            <v>3</v>
          </cell>
          <cell r="U15" t="str">
            <v xml:space="preserve">Muy bajo </v>
          </cell>
          <cell r="V15">
            <v>1.4034247886861617</v>
          </cell>
          <cell r="W15">
            <v>13</v>
          </cell>
          <cell r="X15" t="str">
            <v xml:space="preserve">Muy bajo </v>
          </cell>
          <cell r="Y15">
            <v>-0.19577987375463815</v>
          </cell>
          <cell r="Z15">
            <v>5</v>
          </cell>
          <cell r="AA15" t="str">
            <v>Bajo</v>
          </cell>
          <cell r="AB15">
            <v>-0.2744229470422313</v>
          </cell>
          <cell r="AC15">
            <v>2</v>
          </cell>
          <cell r="AD15" t="str">
            <v xml:space="preserve">Muy bajo </v>
          </cell>
          <cell r="AE15">
            <v>2.1072912276476479E-4</v>
          </cell>
          <cell r="AF15">
            <v>35</v>
          </cell>
          <cell r="AG15" t="str">
            <v xml:space="preserve">Muy bajo </v>
          </cell>
          <cell r="AH15">
            <v>0.92162682882774394</v>
          </cell>
          <cell r="AI15">
            <v>3</v>
          </cell>
          <cell r="AJ15" t="str">
            <v xml:space="preserve">Muy bajo </v>
          </cell>
          <cell r="AK15">
            <v>0.90709254018905405</v>
          </cell>
          <cell r="AL15">
            <v>3</v>
          </cell>
          <cell r="AM15" t="str">
            <v xml:space="preserve">Muy bajo </v>
          </cell>
        </row>
        <row r="16">
          <cell r="B16" t="str">
            <v xml:space="preserve">CANARIAS DE VENEZUELA </v>
          </cell>
          <cell r="C16">
            <v>3.84</v>
          </cell>
          <cell r="D16">
            <v>38</v>
          </cell>
          <cell r="E16" t="str">
            <v>ALTO</v>
          </cell>
          <cell r="F16" t="str">
            <v xml:space="preserve">CANARIAS DE VENEZUELA </v>
          </cell>
          <cell r="G16">
            <v>7.0415770885390597E-2</v>
          </cell>
          <cell r="H16">
            <v>33</v>
          </cell>
          <cell r="I16" t="str">
            <v>Mediano</v>
          </cell>
          <cell r="J16">
            <v>1.1344249593925073</v>
          </cell>
          <cell r="K16">
            <v>27</v>
          </cell>
          <cell r="L16" t="str">
            <v>Muy Alto</v>
          </cell>
          <cell r="M16">
            <v>6.2071775045480969E-2</v>
          </cell>
          <cell r="N16">
            <v>33</v>
          </cell>
          <cell r="O16" t="str">
            <v>Mediano</v>
          </cell>
          <cell r="P16">
            <v>16.110381880770838</v>
          </cell>
          <cell r="Q16">
            <v>33</v>
          </cell>
          <cell r="R16" t="str">
            <v>Alto</v>
          </cell>
          <cell r="S16">
            <v>0.68852356972567863</v>
          </cell>
          <cell r="T16">
            <v>36</v>
          </cell>
          <cell r="U16" t="str">
            <v>Alto</v>
          </cell>
          <cell r="V16">
            <v>0.52382958643702182</v>
          </cell>
          <cell r="W16">
            <v>36</v>
          </cell>
          <cell r="X16" t="str">
            <v>Alto</v>
          </cell>
          <cell r="Y16">
            <v>7.074095865202859E-2</v>
          </cell>
          <cell r="Z16">
            <v>34</v>
          </cell>
          <cell r="AA16" t="str">
            <v>Alto</v>
          </cell>
          <cell r="AB16">
            <v>8.9435736391494908E-2</v>
          </cell>
          <cell r="AC16">
            <v>25</v>
          </cell>
          <cell r="AD16" t="str">
            <v xml:space="preserve">Muy bajo </v>
          </cell>
          <cell r="AE16">
            <v>0.10483642522209764</v>
          </cell>
          <cell r="AF16">
            <v>40</v>
          </cell>
          <cell r="AG16" t="str">
            <v>Alto</v>
          </cell>
          <cell r="AH16">
            <v>10.972145879289769</v>
          </cell>
          <cell r="AI16">
            <v>34</v>
          </cell>
          <cell r="AJ16" t="str">
            <v>Bajo</v>
          </cell>
          <cell r="AK16">
            <v>10.832866235128195</v>
          </cell>
          <cell r="AL16">
            <v>34</v>
          </cell>
          <cell r="AM16" t="str">
            <v>Bajo</v>
          </cell>
        </row>
        <row r="17">
          <cell r="B17" t="str">
            <v>CAPITAL</v>
          </cell>
          <cell r="C17">
            <v>5.52</v>
          </cell>
          <cell r="D17">
            <v>30</v>
          </cell>
          <cell r="E17" t="str">
            <v>MEDIO</v>
          </cell>
          <cell r="F17" t="str">
            <v>CAPITAL</v>
          </cell>
          <cell r="G17">
            <v>5.2465556161453999E-2</v>
          </cell>
          <cell r="H17">
            <v>38</v>
          </cell>
          <cell r="I17" t="str">
            <v>Alto</v>
          </cell>
          <cell r="J17">
            <v>1.0708226670822816</v>
          </cell>
          <cell r="K17">
            <v>11</v>
          </cell>
          <cell r="L17" t="str">
            <v>Bajo</v>
          </cell>
          <cell r="M17">
            <v>4.8995559931887929E-2</v>
          </cell>
          <cell r="N17">
            <v>37</v>
          </cell>
          <cell r="O17" t="str">
            <v>Muy Alto</v>
          </cell>
          <cell r="P17">
            <v>20.410012690745209</v>
          </cell>
          <cell r="Q17">
            <v>37</v>
          </cell>
          <cell r="R17" t="str">
            <v>Muy Alto</v>
          </cell>
          <cell r="S17">
            <v>1.2666200124006131</v>
          </cell>
          <cell r="T17">
            <v>25</v>
          </cell>
          <cell r="U17" t="str">
            <v>Bajo</v>
          </cell>
          <cell r="V17">
            <v>0.74080175631482026</v>
          </cell>
          <cell r="W17">
            <v>28</v>
          </cell>
          <cell r="X17" t="str">
            <v>Alto</v>
          </cell>
          <cell r="Y17">
            <v>1.9852391309857151E-2</v>
          </cell>
          <cell r="Z17">
            <v>27</v>
          </cell>
          <cell r="AA17" t="str">
            <v>Alto</v>
          </cell>
          <cell r="AB17">
            <v>7.6578344338919052E-2</v>
          </cell>
          <cell r="AC17">
            <v>20</v>
          </cell>
          <cell r="AD17" t="str">
            <v xml:space="preserve">Muy bajo </v>
          </cell>
          <cell r="AE17">
            <v>-8.6845879877836971E-2</v>
          </cell>
          <cell r="AF17">
            <v>8</v>
          </cell>
          <cell r="AG17" t="str">
            <v xml:space="preserve">Muy bajo </v>
          </cell>
          <cell r="AH17">
            <v>13.514790758947614</v>
          </cell>
          <cell r="AI17">
            <v>38</v>
          </cell>
          <cell r="AJ17" t="str">
            <v>Bajo</v>
          </cell>
          <cell r="AK17">
            <v>13.421537979775074</v>
          </cell>
          <cell r="AL17">
            <v>39</v>
          </cell>
          <cell r="AM17" t="str">
            <v>Bajo</v>
          </cell>
        </row>
        <row r="18">
          <cell r="B18" t="str">
            <v>CARACAS</v>
          </cell>
          <cell r="C18">
            <v>8.84</v>
          </cell>
          <cell r="D18">
            <v>11</v>
          </cell>
          <cell r="E18" t="str">
            <v>MUY BAJO</v>
          </cell>
          <cell r="F18" t="str">
            <v>CARACAS</v>
          </cell>
          <cell r="G18">
            <v>0.10727135916160617</v>
          </cell>
          <cell r="H18">
            <v>22</v>
          </cell>
          <cell r="I18" t="str">
            <v xml:space="preserve">Muy bajo </v>
          </cell>
          <cell r="J18">
            <v>1.0783062264904708</v>
          </cell>
          <cell r="K18">
            <v>14</v>
          </cell>
          <cell r="L18" t="str">
            <v>Bajo</v>
          </cell>
          <cell r="M18">
            <v>9.9481350034246643E-2</v>
          </cell>
          <cell r="N18">
            <v>19</v>
          </cell>
          <cell r="O18" t="str">
            <v xml:space="preserve">Muy bajo </v>
          </cell>
          <cell r="P18">
            <v>10.052135396792949</v>
          </cell>
          <cell r="Q18">
            <v>19</v>
          </cell>
          <cell r="R18" t="str">
            <v>Mediano</v>
          </cell>
          <cell r="S18">
            <v>1.9944180566836054</v>
          </cell>
          <cell r="T18">
            <v>14</v>
          </cell>
          <cell r="U18" t="str">
            <v xml:space="preserve">Muy bajo </v>
          </cell>
          <cell r="V18">
            <v>1.3698956515885783</v>
          </cell>
          <cell r="W18">
            <v>14</v>
          </cell>
          <cell r="X18" t="str">
            <v xml:space="preserve">Muy bajo </v>
          </cell>
          <cell r="Y18">
            <v>-3.3575086345974163E-2</v>
          </cell>
          <cell r="Z18">
            <v>15</v>
          </cell>
          <cell r="AA18" t="str">
            <v>Mediano</v>
          </cell>
          <cell r="AB18">
            <v>7.0346034812561645E-2</v>
          </cell>
          <cell r="AC18">
            <v>19</v>
          </cell>
          <cell r="AD18" t="str">
            <v xml:space="preserve">Muy bajo </v>
          </cell>
          <cell r="AE18">
            <v>-5.3878678338441087E-2</v>
          </cell>
          <cell r="AF18">
            <v>18</v>
          </cell>
          <cell r="AG18" t="str">
            <v xml:space="preserve">Muy bajo </v>
          </cell>
          <cell r="AH18">
            <v>7.0904134312100098</v>
          </cell>
          <cell r="AI18">
            <v>23</v>
          </cell>
          <cell r="AJ18" t="str">
            <v xml:space="preserve">Muy bajo </v>
          </cell>
          <cell r="AK18">
            <v>6.9795769394181413</v>
          </cell>
          <cell r="AL18">
            <v>23</v>
          </cell>
          <cell r="AM18" t="str">
            <v xml:space="preserve">Muy bajo </v>
          </cell>
        </row>
        <row r="19">
          <cell r="B19" t="str">
            <v xml:space="preserve">CARIBE                </v>
          </cell>
          <cell r="C19">
            <v>8.36</v>
          </cell>
          <cell r="D19">
            <v>15</v>
          </cell>
          <cell r="E19" t="str">
            <v>MUY BAJO</v>
          </cell>
          <cell r="F19" t="str">
            <v xml:space="preserve">CARIBE                </v>
          </cell>
          <cell r="G19">
            <v>0.12656015225894776</v>
          </cell>
          <cell r="H19">
            <v>13</v>
          </cell>
          <cell r="I19" t="str">
            <v xml:space="preserve">Muy bajo </v>
          </cell>
          <cell r="J19">
            <v>1.0957234690949662</v>
          </cell>
          <cell r="K19">
            <v>20</v>
          </cell>
          <cell r="L19" t="str">
            <v>Mediano</v>
          </cell>
          <cell r="M19">
            <v>0.11550373413419952</v>
          </cell>
          <cell r="N19">
            <v>13</v>
          </cell>
          <cell r="O19" t="str">
            <v xml:space="preserve">Muy bajo </v>
          </cell>
          <cell r="P19">
            <v>8.6577287521989277</v>
          </cell>
          <cell r="Q19">
            <v>13</v>
          </cell>
          <cell r="R19" t="str">
            <v xml:space="preserve">Muy bajo </v>
          </cell>
          <cell r="S19">
            <v>1.3924102211719516</v>
          </cell>
          <cell r="T19">
            <v>20</v>
          </cell>
          <cell r="U19" t="str">
            <v xml:space="preserve">Muy bajo </v>
          </cell>
          <cell r="V19">
            <v>1.3221433934178561</v>
          </cell>
          <cell r="W19">
            <v>15</v>
          </cell>
          <cell r="X19" t="str">
            <v xml:space="preserve">Muy bajo </v>
          </cell>
          <cell r="Y19">
            <v>-3.6135035551093951E-2</v>
          </cell>
          <cell r="Z19">
            <v>14</v>
          </cell>
          <cell r="AA19" t="str">
            <v>Mediano</v>
          </cell>
          <cell r="AB19">
            <v>0.15625086996196902</v>
          </cell>
          <cell r="AC19">
            <v>31</v>
          </cell>
          <cell r="AD19" t="str">
            <v>Alto</v>
          </cell>
          <cell r="AE19">
            <v>-2.7618406285072936E-2</v>
          </cell>
          <cell r="AF19">
            <v>26</v>
          </cell>
          <cell r="AG19" t="str">
            <v xml:space="preserve">Muy bajo </v>
          </cell>
          <cell r="AH19">
            <v>6.7296705324853479</v>
          </cell>
          <cell r="AI19">
            <v>19</v>
          </cell>
          <cell r="AJ19" t="str">
            <v xml:space="preserve">Muy bajo </v>
          </cell>
          <cell r="AK19">
            <v>6.5962962962962965</v>
          </cell>
          <cell r="AL19">
            <v>18</v>
          </cell>
          <cell r="AM19" t="str">
            <v xml:space="preserve">Muy bajo </v>
          </cell>
        </row>
        <row r="20">
          <cell r="B20" t="str">
            <v xml:space="preserve">CARONI                </v>
          </cell>
          <cell r="C20">
            <v>9</v>
          </cell>
          <cell r="D20">
            <v>10</v>
          </cell>
          <cell r="E20" t="str">
            <v>MUY BAJO</v>
          </cell>
          <cell r="F20" t="str">
            <v xml:space="preserve">CARONI                </v>
          </cell>
          <cell r="G20">
            <v>0.11619219782415349</v>
          </cell>
          <cell r="H20">
            <v>18</v>
          </cell>
          <cell r="I20" t="str">
            <v xml:space="preserve">Muy bajo </v>
          </cell>
          <cell r="J20">
            <v>1.0926656792780878</v>
          </cell>
          <cell r="K20">
            <v>19</v>
          </cell>
          <cell r="L20" t="str">
            <v>Mediano</v>
          </cell>
          <cell r="M20">
            <v>0.10633828812205431</v>
          </cell>
          <cell r="N20">
            <v>17</v>
          </cell>
          <cell r="O20" t="str">
            <v xml:space="preserve">Muy bajo </v>
          </cell>
          <cell r="P20">
            <v>9.4039505211162258</v>
          </cell>
          <cell r="Q20">
            <v>17</v>
          </cell>
          <cell r="R20" t="str">
            <v xml:space="preserve">Muy bajo </v>
          </cell>
          <cell r="S20">
            <v>1.6141882723006684</v>
          </cell>
          <cell r="T20">
            <v>18</v>
          </cell>
          <cell r="U20" t="str">
            <v xml:space="preserve">Muy bajo </v>
          </cell>
          <cell r="V20">
            <v>1.2538859988870648</v>
          </cell>
          <cell r="W20">
            <v>17</v>
          </cell>
          <cell r="X20" t="str">
            <v xml:space="preserve">Muy bajo </v>
          </cell>
          <cell r="Y20">
            <v>-2.7413157421174623E-2</v>
          </cell>
          <cell r="Z20">
            <v>16</v>
          </cell>
          <cell r="AA20" t="str">
            <v>Mediano</v>
          </cell>
          <cell r="AB20">
            <v>9.5146821923945663E-2</v>
          </cell>
          <cell r="AC20">
            <v>27</v>
          </cell>
          <cell r="AD20" t="str">
            <v xml:space="preserve">Muy bajo </v>
          </cell>
          <cell r="AE20">
            <v>-8.7410283750019899E-2</v>
          </cell>
          <cell r="AF20">
            <v>7</v>
          </cell>
          <cell r="AG20" t="str">
            <v xml:space="preserve">Muy bajo </v>
          </cell>
          <cell r="AH20">
            <v>6.7541074526154983</v>
          </cell>
          <cell r="AI20">
            <v>20</v>
          </cell>
          <cell r="AJ20" t="str">
            <v xml:space="preserve">Muy bajo </v>
          </cell>
          <cell r="AK20">
            <v>6.654729697471236</v>
          </cell>
          <cell r="AL20">
            <v>20</v>
          </cell>
          <cell r="AM20" t="str">
            <v xml:space="preserve">Muy bajo </v>
          </cell>
        </row>
        <row r="21">
          <cell r="B21" t="str">
            <v xml:space="preserve">CITIBANK              </v>
          </cell>
          <cell r="C21">
            <v>9.24</v>
          </cell>
          <cell r="D21">
            <v>6</v>
          </cell>
          <cell r="E21" t="str">
            <v>MUY BAJO</v>
          </cell>
          <cell r="F21" t="str">
            <v xml:space="preserve">CITIBANK              </v>
          </cell>
          <cell r="G21">
            <v>0.12879694924240878</v>
          </cell>
          <cell r="H21">
            <v>12</v>
          </cell>
          <cell r="I21" t="str">
            <v xml:space="preserve">Muy bajo </v>
          </cell>
          <cell r="J21">
            <v>1.0678251605930216</v>
          </cell>
          <cell r="K21">
            <v>10</v>
          </cell>
          <cell r="L21" t="str">
            <v>Bajo</v>
          </cell>
          <cell r="M21">
            <v>0.12061614016556868</v>
          </cell>
          <cell r="N21">
            <v>12</v>
          </cell>
          <cell r="O21" t="str">
            <v xml:space="preserve">Muy bajo </v>
          </cell>
          <cell r="P21">
            <v>8.2907643921228882</v>
          </cell>
          <cell r="Q21">
            <v>12</v>
          </cell>
          <cell r="R21" t="str">
            <v xml:space="preserve">Muy bajo </v>
          </cell>
          <cell r="S21">
            <v>2.5696107079453627</v>
          </cell>
          <cell r="T21">
            <v>11</v>
          </cell>
          <cell r="U21" t="str">
            <v xml:space="preserve">Muy bajo </v>
          </cell>
          <cell r="V21">
            <v>1.8989553156422672</v>
          </cell>
          <cell r="W21">
            <v>10</v>
          </cell>
          <cell r="X21" t="str">
            <v xml:space="preserve">Muy bajo </v>
          </cell>
          <cell r="Y21">
            <v>-7.1316107340288093E-2</v>
          </cell>
          <cell r="Z21">
            <v>10</v>
          </cell>
          <cell r="AA21" t="str">
            <v>Mediano</v>
          </cell>
          <cell r="AB21">
            <v>6.2252414401760006E-2</v>
          </cell>
          <cell r="AC21">
            <v>18</v>
          </cell>
          <cell r="AD21" t="str">
            <v xml:space="preserve">Muy bajo </v>
          </cell>
          <cell r="AE21">
            <v>-2.210500302909299E-3</v>
          </cell>
          <cell r="AF21">
            <v>34</v>
          </cell>
          <cell r="AG21" t="str">
            <v xml:space="preserve">Muy bajo </v>
          </cell>
          <cell r="AH21">
            <v>6.065146479935601</v>
          </cell>
          <cell r="AI21">
            <v>15</v>
          </cell>
          <cell r="AJ21" t="str">
            <v xml:space="preserve">Muy bajo </v>
          </cell>
          <cell r="AK21">
            <v>6.0403551738478152</v>
          </cell>
          <cell r="AL21">
            <v>15</v>
          </cell>
          <cell r="AM21" t="str">
            <v xml:space="preserve">Muy bajo </v>
          </cell>
        </row>
        <row r="22">
          <cell r="B22" t="str">
            <v xml:space="preserve">CONFEDERADO           </v>
          </cell>
          <cell r="C22">
            <v>5.66</v>
          </cell>
          <cell r="D22">
            <v>29</v>
          </cell>
          <cell r="E22" t="str">
            <v>MEDIO</v>
          </cell>
          <cell r="F22" t="str">
            <v xml:space="preserve">CONFEDERADO           </v>
          </cell>
          <cell r="G22">
            <v>8.1420611132344958E-2</v>
          </cell>
          <cell r="H22">
            <v>30</v>
          </cell>
          <cell r="I22" t="str">
            <v>Bajo</v>
          </cell>
          <cell r="J22">
            <v>1.1515819929760052</v>
          </cell>
          <cell r="K22">
            <v>30</v>
          </cell>
          <cell r="L22" t="str">
            <v>Muy Alto</v>
          </cell>
          <cell r="M22">
            <v>7.070326874592027E-2</v>
          </cell>
          <cell r="N22">
            <v>31</v>
          </cell>
          <cell r="O22" t="str">
            <v>Bajo</v>
          </cell>
          <cell r="P22">
            <v>14.143617653571386</v>
          </cell>
          <cell r="Q22">
            <v>31</v>
          </cell>
          <cell r="R22" t="str">
            <v>Alto</v>
          </cell>
          <cell r="S22">
            <v>0.96846672075059093</v>
          </cell>
          <cell r="T22">
            <v>32</v>
          </cell>
          <cell r="U22" t="str">
            <v>Mediano</v>
          </cell>
          <cell r="V22">
            <v>0.53713907261552873</v>
          </cell>
          <cell r="W22">
            <v>35</v>
          </cell>
          <cell r="X22" t="str">
            <v>Alto</v>
          </cell>
          <cell r="Y22">
            <v>8.2765342905332037E-2</v>
          </cell>
          <cell r="Z22">
            <v>35</v>
          </cell>
          <cell r="AA22" t="str">
            <v>Muy Alto</v>
          </cell>
          <cell r="AB22">
            <v>2.8422460125202966E-2</v>
          </cell>
          <cell r="AC22">
            <v>10</v>
          </cell>
          <cell r="AD22" t="str">
            <v xml:space="preserve">Muy bajo </v>
          </cell>
          <cell r="AE22">
            <v>-1.2214139795448766E-2</v>
          </cell>
          <cell r="AF22">
            <v>28</v>
          </cell>
          <cell r="AG22" t="str">
            <v xml:space="preserve">Muy bajo </v>
          </cell>
          <cell r="AH22">
            <v>7.7233359931396866</v>
          </cell>
          <cell r="AI22">
            <v>27</v>
          </cell>
          <cell r="AJ22" t="str">
            <v xml:space="preserve">Muy bajo </v>
          </cell>
          <cell r="AK22">
            <v>7.3948984693421451</v>
          </cell>
          <cell r="AL22">
            <v>26</v>
          </cell>
          <cell r="AM22" t="str">
            <v xml:space="preserve">Muy bajo </v>
          </cell>
        </row>
        <row r="23">
          <cell r="B23" t="str">
            <v>CORP BANCA</v>
          </cell>
          <cell r="C23">
            <v>5.44</v>
          </cell>
          <cell r="D23">
            <v>33</v>
          </cell>
          <cell r="E23" t="str">
            <v>MEDIO</v>
          </cell>
          <cell r="F23" t="str">
            <v>CORP BANCA</v>
          </cell>
          <cell r="G23">
            <v>0.1088696892878345</v>
          </cell>
          <cell r="H23">
            <v>21</v>
          </cell>
          <cell r="I23" t="str">
            <v xml:space="preserve">Muy bajo </v>
          </cell>
          <cell r="J23">
            <v>1.2502264334494031</v>
          </cell>
          <cell r="K23">
            <v>38</v>
          </cell>
          <cell r="L23" t="str">
            <v>Muy Alto</v>
          </cell>
          <cell r="M23">
            <v>8.7079977174583129E-2</v>
          </cell>
          <cell r="N23">
            <v>23</v>
          </cell>
          <cell r="O23" t="str">
            <v>Bajo</v>
          </cell>
          <cell r="P23">
            <v>11.483696165826277</v>
          </cell>
          <cell r="Q23">
            <v>23</v>
          </cell>
          <cell r="R23" t="str">
            <v>Mediano</v>
          </cell>
          <cell r="S23">
            <v>0.89834344139364009</v>
          </cell>
          <cell r="T23">
            <v>35</v>
          </cell>
          <cell r="U23" t="str">
            <v>Alto</v>
          </cell>
          <cell r="V23">
            <v>0.4350846862461813</v>
          </cell>
          <cell r="W23">
            <v>38</v>
          </cell>
          <cell r="X23" t="str">
            <v>Muy Alto</v>
          </cell>
          <cell r="Y23">
            <v>0.17198162217364307</v>
          </cell>
          <cell r="Z23">
            <v>39</v>
          </cell>
          <cell r="AA23" t="str">
            <v>Muy Alto</v>
          </cell>
          <cell r="AB23">
            <v>-1.4637990397548468</v>
          </cell>
          <cell r="AC23">
            <v>1</v>
          </cell>
          <cell r="AD23" t="str">
            <v xml:space="preserve">Muy bajo </v>
          </cell>
          <cell r="AE23">
            <v>-1.5393782642051594E-2</v>
          </cell>
          <cell r="AF23">
            <v>27</v>
          </cell>
          <cell r="AG23" t="str">
            <v xml:space="preserve">Muy bajo </v>
          </cell>
          <cell r="AH23">
            <v>4.8846638919905505</v>
          </cell>
          <cell r="AI23">
            <v>11</v>
          </cell>
          <cell r="AJ23" t="str">
            <v xml:space="preserve">Muy bajo </v>
          </cell>
          <cell r="AK23">
            <v>4.8367780769118083</v>
          </cell>
          <cell r="AL23">
            <v>11</v>
          </cell>
          <cell r="AM23" t="str">
            <v xml:space="preserve">Muy bajo </v>
          </cell>
        </row>
        <row r="24">
          <cell r="B24" t="str">
            <v>EUROBANK</v>
          </cell>
          <cell r="C24">
            <v>9.24</v>
          </cell>
          <cell r="D24">
            <v>7</v>
          </cell>
          <cell r="E24" t="str">
            <v>MUY BAJO</v>
          </cell>
          <cell r="F24" t="str">
            <v>EUROBANK</v>
          </cell>
          <cell r="G24">
            <v>0.40193537393612727</v>
          </cell>
          <cell r="H24">
            <v>3</v>
          </cell>
          <cell r="I24" t="str">
            <v xml:space="preserve">Muy bajo </v>
          </cell>
          <cell r="J24">
            <v>1.2136325181086309</v>
          </cell>
          <cell r="K24">
            <v>35</v>
          </cell>
          <cell r="L24" t="str">
            <v>Muy Alto</v>
          </cell>
          <cell r="M24">
            <v>0.33118375450463206</v>
          </cell>
          <cell r="N24">
            <v>3</v>
          </cell>
          <cell r="O24" t="str">
            <v xml:space="preserve">Muy bajo </v>
          </cell>
          <cell r="P24">
            <v>3.0194717778224041</v>
          </cell>
          <cell r="Q24">
            <v>3</v>
          </cell>
          <cell r="R24" t="str">
            <v xml:space="preserve">Muy bajo </v>
          </cell>
          <cell r="S24">
            <v>1.8814334891270885</v>
          </cell>
          <cell r="T24">
            <v>16</v>
          </cell>
          <cell r="U24" t="str">
            <v xml:space="preserve">Muy bajo </v>
          </cell>
          <cell r="V24">
            <v>1.8814334891270885</v>
          </cell>
          <cell r="W24">
            <v>11</v>
          </cell>
          <cell r="X24" t="str">
            <v xml:space="preserve">Muy bajo </v>
          </cell>
          <cell r="Y24">
            <v>-0.37100692961711879</v>
          </cell>
          <cell r="Z24">
            <v>3</v>
          </cell>
          <cell r="AA24" t="str">
            <v xml:space="preserve">Muy bajo </v>
          </cell>
          <cell r="AB24">
            <v>8.1160839288818884E-2</v>
          </cell>
          <cell r="AC24">
            <v>21</v>
          </cell>
          <cell r="AD24" t="str">
            <v xml:space="preserve">Muy bajo </v>
          </cell>
          <cell r="AE24">
            <v>-1.0133803393057694E-2</v>
          </cell>
          <cell r="AF24">
            <v>29</v>
          </cell>
          <cell r="AG24" t="str">
            <v xml:space="preserve">Muy bajo </v>
          </cell>
          <cell r="AH24">
            <v>1.4879621572171273</v>
          </cell>
          <cell r="AI24">
            <v>4</v>
          </cell>
          <cell r="AJ24" t="str">
            <v xml:space="preserve">Muy bajo </v>
          </cell>
          <cell r="AK24">
            <v>1.2627537169675196</v>
          </cell>
          <cell r="AL24">
            <v>4</v>
          </cell>
          <cell r="AM24" t="str">
            <v xml:space="preserve">Muy bajo </v>
          </cell>
        </row>
        <row r="25">
          <cell r="B25" t="str">
            <v xml:space="preserve">EXTERIOR              </v>
          </cell>
          <cell r="C25">
            <v>8.52</v>
          </cell>
          <cell r="D25">
            <v>14</v>
          </cell>
          <cell r="E25" t="str">
            <v>MUY BAJO</v>
          </cell>
          <cell r="F25" t="str">
            <v xml:space="preserve">EXTERIOR              </v>
          </cell>
          <cell r="G25">
            <v>0.11910744504773767</v>
          </cell>
          <cell r="H25">
            <v>17</v>
          </cell>
          <cell r="I25" t="str">
            <v xml:space="preserve">Muy bajo </v>
          </cell>
          <cell r="J25">
            <v>1.1013158244617345</v>
          </cell>
          <cell r="K25">
            <v>21</v>
          </cell>
          <cell r="L25" t="str">
            <v>Alto</v>
          </cell>
          <cell r="M25">
            <v>0.1081501258786971</v>
          </cell>
          <cell r="N25">
            <v>14</v>
          </cell>
          <cell r="O25" t="str">
            <v xml:space="preserve">Muy bajo </v>
          </cell>
          <cell r="P25">
            <v>9.2464062512660963</v>
          </cell>
          <cell r="Q25">
            <v>14</v>
          </cell>
          <cell r="R25" t="str">
            <v xml:space="preserve">Muy bajo </v>
          </cell>
          <cell r="S25">
            <v>1.4947684505437964</v>
          </cell>
          <cell r="T25">
            <v>19</v>
          </cell>
          <cell r="U25" t="str">
            <v xml:space="preserve">Muy bajo </v>
          </cell>
          <cell r="V25">
            <v>1.1756055451409066</v>
          </cell>
          <cell r="W25">
            <v>18</v>
          </cell>
          <cell r="X25" t="str">
            <v>Bajo</v>
          </cell>
          <cell r="Y25">
            <v>-2.0816198226277682E-2</v>
          </cell>
          <cell r="Z25">
            <v>18</v>
          </cell>
          <cell r="AA25" t="str">
            <v>Mediano</v>
          </cell>
          <cell r="AB25">
            <v>8.2790663773408768E-2</v>
          </cell>
          <cell r="AC25">
            <v>22</v>
          </cell>
          <cell r="AD25" t="str">
            <v xml:space="preserve">Muy bajo </v>
          </cell>
          <cell r="AE25">
            <v>-6.6205657102423349E-2</v>
          </cell>
          <cell r="AF25">
            <v>13</v>
          </cell>
          <cell r="AG25" t="str">
            <v xml:space="preserve">Muy bajo </v>
          </cell>
          <cell r="AH25">
            <v>6.5717953266713574</v>
          </cell>
          <cell r="AI25">
            <v>16</v>
          </cell>
          <cell r="AJ25" t="str">
            <v xml:space="preserve">Muy bajo </v>
          </cell>
          <cell r="AK25">
            <v>6.4716194871877581</v>
          </cell>
          <cell r="AL25">
            <v>16</v>
          </cell>
          <cell r="AM25" t="str">
            <v xml:space="preserve">Muy bajo </v>
          </cell>
        </row>
        <row r="26">
          <cell r="B26" t="str">
            <v xml:space="preserve">FEDERAL               </v>
          </cell>
          <cell r="C26">
            <v>4.2</v>
          </cell>
          <cell r="D26">
            <v>37</v>
          </cell>
          <cell r="E26" t="str">
            <v>MEDIO-ALTO</v>
          </cell>
          <cell r="F26" t="str">
            <v xml:space="preserve">FEDERAL               </v>
          </cell>
          <cell r="G26">
            <v>5.7763133820107462E-2</v>
          </cell>
          <cell r="H26">
            <v>36</v>
          </cell>
          <cell r="I26" t="str">
            <v>Alto</v>
          </cell>
          <cell r="J26">
            <v>1.0911570901124976</v>
          </cell>
          <cell r="K26">
            <v>16</v>
          </cell>
          <cell r="L26" t="str">
            <v>Mediano</v>
          </cell>
          <cell r="M26">
            <v>5.2937504914303511E-2</v>
          </cell>
          <cell r="N26">
            <v>36</v>
          </cell>
          <cell r="O26" t="str">
            <v>Alto</v>
          </cell>
          <cell r="P26">
            <v>18.890198954764184</v>
          </cell>
          <cell r="Q26">
            <v>36</v>
          </cell>
          <cell r="R26" t="str">
            <v>Muy Alto</v>
          </cell>
          <cell r="S26">
            <v>0.68788453741479361</v>
          </cell>
          <cell r="T26">
            <v>37</v>
          </cell>
          <cell r="U26" t="str">
            <v>Alto</v>
          </cell>
          <cell r="V26">
            <v>0.63366583716989633</v>
          </cell>
          <cell r="W26">
            <v>31</v>
          </cell>
          <cell r="X26" t="str">
            <v>Alto</v>
          </cell>
          <cell r="Y26">
            <v>3.5572022587787071E-2</v>
          </cell>
          <cell r="Z26">
            <v>29</v>
          </cell>
          <cell r="AA26" t="str">
            <v>Alto</v>
          </cell>
          <cell r="AB26">
            <v>8.6620003573712703E-2</v>
          </cell>
          <cell r="AC26">
            <v>24</v>
          </cell>
          <cell r="AD26" t="str">
            <v xml:space="preserve">Muy bajo </v>
          </cell>
          <cell r="AE26">
            <v>-8.0186804771791784E-2</v>
          </cell>
          <cell r="AF26">
            <v>9</v>
          </cell>
          <cell r="AG26" t="str">
            <v xml:space="preserve">Muy bajo </v>
          </cell>
          <cell r="AH26">
            <v>15.476824153109183</v>
          </cell>
          <cell r="AI26">
            <v>40</v>
          </cell>
          <cell r="AJ26" t="str">
            <v>Mediano</v>
          </cell>
          <cell r="AK26">
            <v>15.467952215774062</v>
          </cell>
          <cell r="AL26">
            <v>40</v>
          </cell>
          <cell r="AM26" t="str">
            <v>Mediano</v>
          </cell>
        </row>
        <row r="27">
          <cell r="B27" t="str">
            <v>FIVENEZ</v>
          </cell>
          <cell r="C27">
            <v>6.72</v>
          </cell>
          <cell r="D27">
            <v>26</v>
          </cell>
          <cell r="E27" t="str">
            <v>MEDIO-BAJO</v>
          </cell>
          <cell r="F27" t="str">
            <v>FIVENEZ</v>
          </cell>
          <cell r="G27">
            <v>0.22189703274376232</v>
          </cell>
          <cell r="H27">
            <v>5</v>
          </cell>
          <cell r="I27" t="str">
            <v xml:space="preserve">Muy bajo </v>
          </cell>
          <cell r="J27">
            <v>1.2606054957093935</v>
          </cell>
          <cell r="K27">
            <v>39</v>
          </cell>
          <cell r="L27" t="str">
            <v>Muy Alto</v>
          </cell>
          <cell r="M27">
            <v>0.17602416735371434</v>
          </cell>
          <cell r="N27">
            <v>7</v>
          </cell>
          <cell r="O27" t="str">
            <v xml:space="preserve">Muy bajo </v>
          </cell>
          <cell r="P27">
            <v>5.6810380928576434</v>
          </cell>
          <cell r="Q27">
            <v>7</v>
          </cell>
          <cell r="R27" t="str">
            <v xml:space="preserve">Muy bajo </v>
          </cell>
          <cell r="S27">
            <v>0.89935116596218712</v>
          </cell>
          <cell r="T27">
            <v>34</v>
          </cell>
          <cell r="U27" t="str">
            <v>Alto</v>
          </cell>
          <cell r="V27">
            <v>0.85146720386589292</v>
          </cell>
          <cell r="W27">
            <v>26</v>
          </cell>
          <cell r="X27" t="str">
            <v>Mediano</v>
          </cell>
          <cell r="Y27">
            <v>5.0799707446296236E-2</v>
          </cell>
          <cell r="Z27">
            <v>31</v>
          </cell>
          <cell r="AA27" t="str">
            <v>Alto</v>
          </cell>
          <cell r="AB27">
            <v>0.2356</v>
          </cell>
          <cell r="AC27">
            <v>35</v>
          </cell>
          <cell r="AD27" t="str">
            <v xml:space="preserve">Muy bajo </v>
          </cell>
          <cell r="AE27">
            <v>-6.920814224294275E-2</v>
          </cell>
          <cell r="AF27">
            <v>12</v>
          </cell>
          <cell r="AG27" t="str">
            <v xml:space="preserve">Muy bajo </v>
          </cell>
          <cell r="AH27">
            <v>3.3769982417672897</v>
          </cell>
          <cell r="AI27">
            <v>8</v>
          </cell>
          <cell r="AJ27" t="str">
            <v xml:space="preserve">Muy bajo </v>
          </cell>
          <cell r="AK27">
            <v>3.335193898925398</v>
          </cell>
          <cell r="AL27">
            <v>8</v>
          </cell>
          <cell r="AM27" t="str">
            <v xml:space="preserve">Muy bajo </v>
          </cell>
        </row>
        <row r="28">
          <cell r="B28" t="str">
            <v xml:space="preserve">GANADERO              </v>
          </cell>
          <cell r="C28">
            <v>9.24</v>
          </cell>
          <cell r="D28">
            <v>8</v>
          </cell>
          <cell r="E28" t="str">
            <v>MUY BAJO</v>
          </cell>
          <cell r="F28" t="str">
            <v xml:space="preserve">GANADERO              </v>
          </cell>
          <cell r="G28">
            <v>0.4587992399797397</v>
          </cell>
          <cell r="H28">
            <v>2</v>
          </cell>
          <cell r="I28" t="str">
            <v xml:space="preserve">Muy bajo </v>
          </cell>
          <cell r="J28">
            <v>1.1829859334545183</v>
          </cell>
          <cell r="K28">
            <v>32</v>
          </cell>
          <cell r="L28" t="str">
            <v>Muy Alto</v>
          </cell>
          <cell r="M28">
            <v>0.38783152614500543</v>
          </cell>
          <cell r="N28">
            <v>2</v>
          </cell>
          <cell r="O28" t="str">
            <v xml:space="preserve">Muy bajo </v>
          </cell>
          <cell r="P28">
            <v>2.5784391741947053</v>
          </cell>
          <cell r="Q28">
            <v>2</v>
          </cell>
          <cell r="R28" t="str">
            <v xml:space="preserve">Muy bajo </v>
          </cell>
          <cell r="S28">
            <v>25.047584263800477</v>
          </cell>
          <cell r="T28">
            <v>1</v>
          </cell>
          <cell r="U28" t="str">
            <v xml:space="preserve">Muy bajo </v>
          </cell>
          <cell r="V28">
            <v>2.5072923984825066</v>
          </cell>
          <cell r="W28">
            <v>7</v>
          </cell>
          <cell r="X28" t="str">
            <v xml:space="preserve">Muy bajo </v>
          </cell>
          <cell r="Y28">
            <v>-0.73602382193923754</v>
          </cell>
          <cell r="Z28">
            <v>2</v>
          </cell>
          <cell r="AA28" t="str">
            <v xml:space="preserve">Muy bajo </v>
          </cell>
          <cell r="AB28">
            <v>-2.1545239630346588E-2</v>
          </cell>
          <cell r="AC28">
            <v>7</v>
          </cell>
          <cell r="AD28" t="str">
            <v xml:space="preserve">Muy bajo </v>
          </cell>
          <cell r="AE28">
            <v>-9.2321408484737372E-3</v>
          </cell>
          <cell r="AF28">
            <v>32</v>
          </cell>
          <cell r="AG28" t="str">
            <v xml:space="preserve">Muy bajo </v>
          </cell>
          <cell r="AH28">
            <v>0.62036153663485127</v>
          </cell>
          <cell r="AI28">
            <v>2</v>
          </cell>
          <cell r="AJ28" t="str">
            <v xml:space="preserve">Muy bajo </v>
          </cell>
          <cell r="AK28">
            <v>0.60720490270006788</v>
          </cell>
          <cell r="AL28">
            <v>2</v>
          </cell>
          <cell r="AM28" t="str">
            <v xml:space="preserve">Muy bajo </v>
          </cell>
        </row>
        <row r="29">
          <cell r="B29" t="str">
            <v xml:space="preserve">GUAYANA               </v>
          </cell>
          <cell r="C29">
            <v>2.84</v>
          </cell>
          <cell r="D29">
            <v>41</v>
          </cell>
          <cell r="E29" t="str">
            <v>ALTO</v>
          </cell>
          <cell r="F29" t="str">
            <v xml:space="preserve">GUAYANA               </v>
          </cell>
          <cell r="G29">
            <v>5.3632577988571659E-3</v>
          </cell>
          <cell r="H29">
            <v>40</v>
          </cell>
          <cell r="I29" t="str">
            <v>Muy Alto</v>
          </cell>
          <cell r="J29">
            <v>1.2616555586554656</v>
          </cell>
          <cell r="K29">
            <v>40</v>
          </cell>
          <cell r="L29" t="str">
            <v>Muy Alto</v>
          </cell>
          <cell r="M29">
            <v>4.2509683106954632E-3</v>
          </cell>
          <cell r="N29">
            <v>40</v>
          </cell>
          <cell r="O29" t="str">
            <v>Muy Alto</v>
          </cell>
          <cell r="P29">
            <v>235.24052096177562</v>
          </cell>
          <cell r="Q29">
            <v>40</v>
          </cell>
          <cell r="R29" t="str">
            <v>Muy Alto</v>
          </cell>
          <cell r="S29">
            <v>0.41997538245120447</v>
          </cell>
          <cell r="T29">
            <v>40</v>
          </cell>
          <cell r="U29" t="str">
            <v>Muy Alto</v>
          </cell>
          <cell r="V29">
            <v>2.0497396754789465E-2</v>
          </cell>
          <cell r="W29">
            <v>40</v>
          </cell>
          <cell r="X29" t="str">
            <v>Muy Alto</v>
          </cell>
          <cell r="Y29">
            <v>0.28282128001167628</v>
          </cell>
          <cell r="Z29">
            <v>40</v>
          </cell>
          <cell r="AA29" t="str">
            <v>Muy Alto</v>
          </cell>
          <cell r="AB29">
            <v>1.3377384182341048</v>
          </cell>
          <cell r="AC29">
            <v>40</v>
          </cell>
          <cell r="AD29" t="str">
            <v>Muy Alto</v>
          </cell>
          <cell r="AE29">
            <v>-3.5054848434098153E-2</v>
          </cell>
          <cell r="AF29">
            <v>22</v>
          </cell>
          <cell r="AG29" t="str">
            <v xml:space="preserve">Muy bajo </v>
          </cell>
          <cell r="AH29">
            <v>11.662368112543962</v>
          </cell>
          <cell r="AI29">
            <v>37</v>
          </cell>
          <cell r="AJ29" t="str">
            <v>Bajo</v>
          </cell>
          <cell r="AK29">
            <v>11.474627365600401</v>
          </cell>
          <cell r="AL29">
            <v>36</v>
          </cell>
          <cell r="AM29" t="str">
            <v>Bajo</v>
          </cell>
        </row>
        <row r="30">
          <cell r="B30" t="str">
            <v xml:space="preserve">I.M.C.P.              </v>
          </cell>
          <cell r="C30">
            <v>3.72</v>
          </cell>
          <cell r="D30">
            <v>39</v>
          </cell>
          <cell r="E30" t="str">
            <v>ALTO</v>
          </cell>
          <cell r="F30" t="str">
            <v xml:space="preserve">I.M.C.P.              </v>
          </cell>
          <cell r="G30">
            <v>0.10014792084254609</v>
          </cell>
          <cell r="H30">
            <v>24</v>
          </cell>
          <cell r="I30" t="str">
            <v xml:space="preserve">Muy bajo </v>
          </cell>
          <cell r="J30">
            <v>1.1522000427059009</v>
          </cell>
          <cell r="K30">
            <v>31</v>
          </cell>
          <cell r="L30" t="str">
            <v>Muy Alto</v>
          </cell>
          <cell r="M30">
            <v>8.6918865761671252E-2</v>
          </cell>
          <cell r="N30">
            <v>24</v>
          </cell>
          <cell r="O30" t="str">
            <v>Bajo</v>
          </cell>
          <cell r="P30">
            <v>11.504982160512402</v>
          </cell>
          <cell r="Q30">
            <v>24</v>
          </cell>
          <cell r="R30" t="str">
            <v>Mediano</v>
          </cell>
          <cell r="S30">
            <v>-1.0359628770301623</v>
          </cell>
          <cell r="T30">
            <v>41</v>
          </cell>
          <cell r="U30" t="str">
            <v>Muy Alto</v>
          </cell>
          <cell r="V30">
            <v>0.65800192340329233</v>
          </cell>
          <cell r="W30">
            <v>30</v>
          </cell>
          <cell r="X30" t="str">
            <v>Alto</v>
          </cell>
          <cell r="Y30">
            <v>5.9942016225145223E-2</v>
          </cell>
          <cell r="Z30">
            <v>32</v>
          </cell>
          <cell r="AA30" t="str">
            <v>Alto</v>
          </cell>
          <cell r="AB30">
            <v>0.83393823504840803</v>
          </cell>
          <cell r="AC30">
            <v>39</v>
          </cell>
          <cell r="AD30" t="str">
            <v>Muy Alto</v>
          </cell>
          <cell r="AE30">
            <v>0.38069884866325582</v>
          </cell>
          <cell r="AF30">
            <v>41</v>
          </cell>
          <cell r="AG30" t="str">
            <v>Muy Alto</v>
          </cell>
          <cell r="AH30">
            <v>6.7879984711428207</v>
          </cell>
          <cell r="AI30">
            <v>21</v>
          </cell>
          <cell r="AJ30" t="str">
            <v xml:space="preserve">Muy bajo </v>
          </cell>
          <cell r="AK30">
            <v>6.762899732449994</v>
          </cell>
          <cell r="AL30">
            <v>21</v>
          </cell>
          <cell r="AM30" t="str">
            <v xml:space="preserve">Muy bajo </v>
          </cell>
        </row>
        <row r="31">
          <cell r="B31" t="str">
            <v xml:space="preserve">INDUSTRIAL DE VZLA.   </v>
          </cell>
          <cell r="C31">
            <v>4.3</v>
          </cell>
          <cell r="D31">
            <v>36</v>
          </cell>
          <cell r="E31" t="str">
            <v>MEDIO-ALTO</v>
          </cell>
          <cell r="F31" t="str">
            <v xml:space="preserve">INDUSTRIAL DE VZLA.   </v>
          </cell>
          <cell r="G31">
            <v>-0.15148050095112583</v>
          </cell>
          <cell r="H31">
            <v>41</v>
          </cell>
          <cell r="I31" t="str">
            <v>Muy Alto</v>
          </cell>
          <cell r="J31">
            <v>1.576733447213325</v>
          </cell>
          <cell r="K31">
            <v>41</v>
          </cell>
          <cell r="L31" t="str">
            <v>Muy Alto</v>
          </cell>
          <cell r="M31">
            <v>-9.6072358469244293E-2</v>
          </cell>
          <cell r="N31">
            <v>41</v>
          </cell>
          <cell r="O31" t="str">
            <v>Muy Alto</v>
          </cell>
          <cell r="P31">
            <v>1000</v>
          </cell>
          <cell r="Q31">
            <v>41</v>
          </cell>
          <cell r="R31" t="str">
            <v>Muy Alto</v>
          </cell>
          <cell r="S31">
            <v>2.0838955327362139</v>
          </cell>
          <cell r="T31">
            <v>12</v>
          </cell>
          <cell r="U31" t="str">
            <v xml:space="preserve">Muy bajo </v>
          </cell>
          <cell r="V31">
            <v>-0.26265253330295496</v>
          </cell>
          <cell r="W31">
            <v>41</v>
          </cell>
          <cell r="X31" t="str">
            <v>Muy Alto</v>
          </cell>
          <cell r="Y31">
            <v>1.0333593774291965</v>
          </cell>
          <cell r="Z31">
            <v>41</v>
          </cell>
          <cell r="AA31" t="str">
            <v>Muy Alto</v>
          </cell>
          <cell r="AB31">
            <v>0.75575683195419263</v>
          </cell>
          <cell r="AC31">
            <v>38</v>
          </cell>
          <cell r="AD31" t="str">
            <v>Muy Alto</v>
          </cell>
          <cell r="AE31">
            <v>-4.7814438159168554E-2</v>
          </cell>
          <cell r="AF31">
            <v>19</v>
          </cell>
          <cell r="AG31" t="str">
            <v xml:space="preserve">Muy bajo </v>
          </cell>
          <cell r="AH31">
            <v>2.4799770143129822</v>
          </cell>
          <cell r="AI31">
            <v>5</v>
          </cell>
          <cell r="AJ31" t="str">
            <v xml:space="preserve">Muy bajo </v>
          </cell>
          <cell r="AK31">
            <v>2.4523586865217126</v>
          </cell>
          <cell r="AL31">
            <v>5</v>
          </cell>
          <cell r="AM31" t="str">
            <v xml:space="preserve">Muy bajo </v>
          </cell>
        </row>
        <row r="32">
          <cell r="B32" t="str">
            <v xml:space="preserve">ING BANK              </v>
          </cell>
          <cell r="C32">
            <v>7.24</v>
          </cell>
          <cell r="D32">
            <v>24</v>
          </cell>
          <cell r="E32" t="str">
            <v>BAJO</v>
          </cell>
          <cell r="F32" t="str">
            <v xml:space="preserve">ING BANK              </v>
          </cell>
          <cell r="G32">
            <v>6.0125698157838997E-2</v>
          </cell>
          <cell r="H32">
            <v>35</v>
          </cell>
          <cell r="I32" t="str">
            <v>Mediano</v>
          </cell>
          <cell r="J32">
            <v>1.0181396101500906</v>
          </cell>
          <cell r="K32">
            <v>2</v>
          </cell>
          <cell r="L32" t="str">
            <v xml:space="preserve">Muy bajo </v>
          </cell>
          <cell r="M32">
            <v>5.9054473039287292E-2</v>
          </cell>
          <cell r="N32">
            <v>34</v>
          </cell>
          <cell r="O32" t="str">
            <v>Alto</v>
          </cell>
          <cell r="P32">
            <v>16.933518301564185</v>
          </cell>
          <cell r="Q32">
            <v>34</v>
          </cell>
          <cell r="R32" t="str">
            <v>Muy Alto</v>
          </cell>
          <cell r="S32">
            <v>3.9628182106263861</v>
          </cell>
          <cell r="T32">
            <v>8</v>
          </cell>
          <cell r="U32" t="str">
            <v xml:space="preserve">Muy bajo </v>
          </cell>
          <cell r="V32">
            <v>3.3146080682190879</v>
          </cell>
          <cell r="W32">
            <v>6</v>
          </cell>
          <cell r="X32" t="str">
            <v xml:space="preserve">Muy bajo </v>
          </cell>
          <cell r="Y32">
            <v>-5.3904667220080291E-2</v>
          </cell>
          <cell r="Z32">
            <v>12</v>
          </cell>
          <cell r="AA32" t="str">
            <v>Mediano</v>
          </cell>
          <cell r="AB32">
            <v>-0.27088089272040283</v>
          </cell>
          <cell r="AC32">
            <v>3</v>
          </cell>
          <cell r="AD32" t="str">
            <v xml:space="preserve">Muy bajo </v>
          </cell>
          <cell r="AE32">
            <v>-8.9862611000258941E-2</v>
          </cell>
          <cell r="AF32">
            <v>6</v>
          </cell>
          <cell r="AG32" t="str">
            <v xml:space="preserve">Muy bajo </v>
          </cell>
          <cell r="AH32">
            <v>15.001287069897797</v>
          </cell>
          <cell r="AI32">
            <v>39</v>
          </cell>
          <cell r="AJ32" t="str">
            <v>Mediano</v>
          </cell>
          <cell r="AK32">
            <v>12.463326123711028</v>
          </cell>
          <cell r="AL32">
            <v>38</v>
          </cell>
          <cell r="AM32" t="str">
            <v>Bajo</v>
          </cell>
        </row>
        <row r="33">
          <cell r="B33" t="str">
            <v>INTERBANK</v>
          </cell>
          <cell r="C33">
            <v>7.28</v>
          </cell>
          <cell r="D33">
            <v>23</v>
          </cell>
          <cell r="E33" t="str">
            <v>BAJO</v>
          </cell>
          <cell r="F33" t="str">
            <v>INTERBANK</v>
          </cell>
          <cell r="G33">
            <v>0.12152337479048413</v>
          </cell>
          <cell r="H33">
            <v>14</v>
          </cell>
          <cell r="I33" t="str">
            <v xml:space="preserve">Muy bajo </v>
          </cell>
          <cell r="J33">
            <v>1.1282966207765641</v>
          </cell>
          <cell r="K33">
            <v>25</v>
          </cell>
          <cell r="L33" t="str">
            <v>Muy Alto</v>
          </cell>
          <cell r="M33">
            <v>0.10770516595790579</v>
          </cell>
          <cell r="N33">
            <v>16</v>
          </cell>
          <cell r="O33" t="str">
            <v xml:space="preserve">Muy bajo </v>
          </cell>
          <cell r="P33">
            <v>9.2846057206840769</v>
          </cell>
          <cell r="Q33">
            <v>16</v>
          </cell>
          <cell r="R33" t="str">
            <v xml:space="preserve">Muy bajo </v>
          </cell>
          <cell r="S33">
            <v>1.1062843324498128</v>
          </cell>
          <cell r="T33">
            <v>26</v>
          </cell>
          <cell r="U33" t="str">
            <v>Bajo</v>
          </cell>
          <cell r="V33">
            <v>0.9472063570725211</v>
          </cell>
          <cell r="W33">
            <v>25</v>
          </cell>
          <cell r="X33" t="str">
            <v>Mediano</v>
          </cell>
          <cell r="Y33">
            <v>7.871425587695895E-3</v>
          </cell>
          <cell r="Z33">
            <v>25</v>
          </cell>
          <cell r="AA33" t="str">
            <v>Alto</v>
          </cell>
          <cell r="AB33">
            <v>0.115595781483358</v>
          </cell>
          <cell r="AC33">
            <v>28</v>
          </cell>
          <cell r="AD33" t="str">
            <v>Bajo</v>
          </cell>
          <cell r="AE33">
            <v>-0.10590781093527073</v>
          </cell>
          <cell r="AF33">
            <v>5</v>
          </cell>
          <cell r="AG33" t="str">
            <v xml:space="preserve">Muy bajo </v>
          </cell>
          <cell r="AH33">
            <v>6.6211944132083866</v>
          </cell>
          <cell r="AI33">
            <v>17</v>
          </cell>
          <cell r="AJ33" t="str">
            <v xml:space="preserve">Muy bajo </v>
          </cell>
          <cell r="AK33">
            <v>6.5579257201977113</v>
          </cell>
          <cell r="AL33">
            <v>17</v>
          </cell>
          <cell r="AM33" t="str">
            <v xml:space="preserve">Muy bajo </v>
          </cell>
        </row>
        <row r="34">
          <cell r="B34" t="str">
            <v>LARA</v>
          </cell>
          <cell r="C34">
            <v>8.08</v>
          </cell>
          <cell r="D34">
            <v>19</v>
          </cell>
          <cell r="E34" t="str">
            <v>MUY BAJO</v>
          </cell>
          <cell r="F34" t="str">
            <v>LARA</v>
          </cell>
          <cell r="G34">
            <v>7.770887385062028E-2</v>
          </cell>
          <cell r="H34">
            <v>31</v>
          </cell>
          <cell r="I34" t="str">
            <v>Mediano</v>
          </cell>
          <cell r="J34">
            <v>1.0196202159238241</v>
          </cell>
          <cell r="K34">
            <v>3</v>
          </cell>
          <cell r="L34" t="str">
            <v xml:space="preserve">Muy bajo </v>
          </cell>
          <cell r="M34">
            <v>7.6213547590572597E-2</v>
          </cell>
          <cell r="N34">
            <v>29</v>
          </cell>
          <cell r="O34" t="str">
            <v>Bajo</v>
          </cell>
          <cell r="P34">
            <v>13.12102679397773</v>
          </cell>
          <cell r="Q34">
            <v>29</v>
          </cell>
          <cell r="R34" t="str">
            <v>Alto</v>
          </cell>
          <cell r="S34">
            <v>2.0544011901810064</v>
          </cell>
          <cell r="T34">
            <v>13</v>
          </cell>
          <cell r="U34" t="str">
            <v xml:space="preserve">Muy bajo </v>
          </cell>
          <cell r="V34">
            <v>3.9606533461368003</v>
          </cell>
          <cell r="W34">
            <v>5</v>
          </cell>
          <cell r="X34" t="str">
            <v xml:space="preserve">Muy bajo </v>
          </cell>
          <cell r="Y34">
            <v>-6.4256723737645807E-2</v>
          </cell>
          <cell r="Z34">
            <v>11</v>
          </cell>
          <cell r="AA34" t="str">
            <v>Mediano</v>
          </cell>
          <cell r="AB34">
            <v>1.1057138662254992E-3</v>
          </cell>
          <cell r="AC34">
            <v>9</v>
          </cell>
          <cell r="AD34" t="str">
            <v xml:space="preserve">Muy bajo </v>
          </cell>
          <cell r="AE34">
            <v>-0.19462111583067185</v>
          </cell>
          <cell r="AF34">
            <v>1</v>
          </cell>
          <cell r="AG34" t="str">
            <v xml:space="preserve">Muy bajo </v>
          </cell>
          <cell r="AH34">
            <v>10.486804790811924</v>
          </cell>
          <cell r="AI34">
            <v>32</v>
          </cell>
          <cell r="AJ34" t="str">
            <v>Bajo</v>
          </cell>
          <cell r="AK34">
            <v>10.384175154800758</v>
          </cell>
          <cell r="AL34">
            <v>32</v>
          </cell>
          <cell r="AM34" t="str">
            <v>Bajo</v>
          </cell>
        </row>
        <row r="35">
          <cell r="B35" t="str">
            <v xml:space="preserve">MERCANTIL             </v>
          </cell>
          <cell r="C35">
            <v>8.2799999999999994</v>
          </cell>
          <cell r="D35">
            <v>16</v>
          </cell>
          <cell r="E35" t="str">
            <v>MUY BAJO</v>
          </cell>
          <cell r="F35" t="str">
            <v xml:space="preserve">MERCANTIL             </v>
          </cell>
          <cell r="G35">
            <v>0.11302416358822483</v>
          </cell>
          <cell r="H35">
            <v>19</v>
          </cell>
          <cell r="I35" t="str">
            <v xml:space="preserve">Muy bajo </v>
          </cell>
          <cell r="J35">
            <v>1.1111884157036527</v>
          </cell>
          <cell r="K35">
            <v>23</v>
          </cell>
          <cell r="L35" t="str">
            <v>Alto</v>
          </cell>
          <cell r="M35">
            <v>0.10171467051935834</v>
          </cell>
          <cell r="N35">
            <v>18</v>
          </cell>
          <cell r="O35" t="str">
            <v xml:space="preserve">Muy bajo </v>
          </cell>
          <cell r="P35">
            <v>9.8314234799559213</v>
          </cell>
          <cell r="Q35">
            <v>18</v>
          </cell>
          <cell r="R35" t="str">
            <v xml:space="preserve">Muy bajo </v>
          </cell>
          <cell r="S35">
            <v>1.2668365436130862</v>
          </cell>
          <cell r="T35">
            <v>24</v>
          </cell>
          <cell r="U35" t="str">
            <v>Bajo</v>
          </cell>
          <cell r="V35">
            <v>1.0165102441019116</v>
          </cell>
          <cell r="W35">
            <v>23</v>
          </cell>
          <cell r="X35" t="str">
            <v>Bajo</v>
          </cell>
          <cell r="Y35">
            <v>-2.1404954063273486E-3</v>
          </cell>
          <cell r="Z35">
            <v>23</v>
          </cell>
          <cell r="AA35" t="str">
            <v>Mediano</v>
          </cell>
          <cell r="AB35">
            <v>8.6590480031763575E-2</v>
          </cell>
          <cell r="AC35">
            <v>23</v>
          </cell>
          <cell r="AD35" t="str">
            <v xml:space="preserve">Muy bajo </v>
          </cell>
          <cell r="AE35">
            <v>-6.6085700275755152E-2</v>
          </cell>
          <cell r="AF35">
            <v>14</v>
          </cell>
          <cell r="AG35" t="str">
            <v xml:space="preserve">Muy bajo </v>
          </cell>
          <cell r="AH35">
            <v>6.980675415609956</v>
          </cell>
          <cell r="AI35">
            <v>22</v>
          </cell>
          <cell r="AJ35" t="str">
            <v xml:space="preserve">Muy bajo </v>
          </cell>
          <cell r="AK35">
            <v>6.844447303346497</v>
          </cell>
          <cell r="AL35">
            <v>22</v>
          </cell>
          <cell r="AM35" t="str">
            <v xml:space="preserve">Muy bajo </v>
          </cell>
        </row>
        <row r="36">
          <cell r="B36" t="str">
            <v xml:space="preserve">MONAGAS               </v>
          </cell>
          <cell r="C36">
            <v>8.76</v>
          </cell>
          <cell r="D36">
            <v>12</v>
          </cell>
          <cell r="E36" t="str">
            <v>MUY BAJO</v>
          </cell>
          <cell r="F36" t="str">
            <v xml:space="preserve">MONAGAS               </v>
          </cell>
          <cell r="G36">
            <v>0.17085794897607753</v>
          </cell>
          <cell r="H36">
            <v>9</v>
          </cell>
          <cell r="I36" t="str">
            <v xml:space="preserve">Muy bajo </v>
          </cell>
          <cell r="J36">
            <v>1.1035545871195063</v>
          </cell>
          <cell r="K36">
            <v>22</v>
          </cell>
          <cell r="L36" t="str">
            <v>Alto</v>
          </cell>
          <cell r="M36">
            <v>0.15482509970082248</v>
          </cell>
          <cell r="N36">
            <v>9</v>
          </cell>
          <cell r="O36" t="str">
            <v xml:space="preserve">Muy bajo </v>
          </cell>
          <cell r="P36">
            <v>6.4589010563039073</v>
          </cell>
          <cell r="Q36">
            <v>9</v>
          </cell>
          <cell r="R36" t="str">
            <v xml:space="preserve">Muy bajo </v>
          </cell>
          <cell r="S36">
            <v>2.9044148827566709</v>
          </cell>
          <cell r="T36">
            <v>10</v>
          </cell>
          <cell r="U36" t="str">
            <v xml:space="preserve">Muy bajo </v>
          </cell>
          <cell r="V36">
            <v>1.6499312462025517</v>
          </cell>
          <cell r="W36">
            <v>12</v>
          </cell>
          <cell r="X36" t="str">
            <v xml:space="preserve">Muy bajo </v>
          </cell>
          <cell r="Y36">
            <v>-8.5555284272207557E-2</v>
          </cell>
          <cell r="Z36">
            <v>9</v>
          </cell>
          <cell r="AA36" t="str">
            <v>Mediano</v>
          </cell>
          <cell r="AB36">
            <v>3.8558672671545627E-2</v>
          </cell>
          <cell r="AC36">
            <v>12</v>
          </cell>
          <cell r="AD36" t="str">
            <v xml:space="preserve">Muy bajo </v>
          </cell>
          <cell r="AE36">
            <v>-2.931967749436264E-2</v>
          </cell>
          <cell r="AF36">
            <v>25</v>
          </cell>
          <cell r="AG36" t="str">
            <v xml:space="preserve">Muy bajo </v>
          </cell>
          <cell r="AH36">
            <v>3.8988465718905299</v>
          </cell>
          <cell r="AI36">
            <v>9</v>
          </cell>
          <cell r="AJ36" t="str">
            <v xml:space="preserve">Muy bajo </v>
          </cell>
          <cell r="AK36">
            <v>3.8537476950364202</v>
          </cell>
          <cell r="AL36">
            <v>9</v>
          </cell>
          <cell r="AM36" t="str">
            <v xml:space="preserve">Muy bajo </v>
          </cell>
        </row>
        <row r="37">
          <cell r="B37" t="str">
            <v xml:space="preserve">NOROCO                </v>
          </cell>
          <cell r="C37">
            <v>7.72</v>
          </cell>
          <cell r="D37">
            <v>20</v>
          </cell>
          <cell r="E37" t="str">
            <v>BAJO</v>
          </cell>
          <cell r="F37" t="str">
            <v xml:space="preserve">NOROCO                </v>
          </cell>
          <cell r="G37">
            <v>0.10704945093002666</v>
          </cell>
          <cell r="H37">
            <v>23</v>
          </cell>
          <cell r="I37" t="str">
            <v xml:space="preserve">Muy bajo </v>
          </cell>
          <cell r="J37">
            <v>1.0913029636175946</v>
          </cell>
          <cell r="K37">
            <v>17</v>
          </cell>
          <cell r="L37" t="str">
            <v>Mediano</v>
          </cell>
          <cell r="M37">
            <v>9.8093246787459509E-2</v>
          </cell>
          <cell r="N37">
            <v>21</v>
          </cell>
          <cell r="O37" t="str">
            <v xml:space="preserve">Muy bajo </v>
          </cell>
          <cell r="P37">
            <v>10.194381700574342</v>
          </cell>
          <cell r="Q37">
            <v>21</v>
          </cell>
          <cell r="R37" t="str">
            <v>Mediano</v>
          </cell>
          <cell r="S37">
            <v>1.371838561442549</v>
          </cell>
          <cell r="T37">
            <v>21</v>
          </cell>
          <cell r="U37" t="str">
            <v xml:space="preserve">Muy bajo </v>
          </cell>
          <cell r="V37">
            <v>1.1724641423293034</v>
          </cell>
          <cell r="W37">
            <v>19</v>
          </cell>
          <cell r="X37" t="str">
            <v>Bajo</v>
          </cell>
          <cell r="Y37">
            <v>-1.8195037611820557E-2</v>
          </cell>
          <cell r="Z37">
            <v>19</v>
          </cell>
          <cell r="AA37" t="str">
            <v>Mediano</v>
          </cell>
          <cell r="AB37">
            <v>0.13152774353083335</v>
          </cell>
          <cell r="AC37">
            <v>29</v>
          </cell>
          <cell r="AD37" t="str">
            <v>Mediano</v>
          </cell>
          <cell r="AE37">
            <v>3.4068260180106787E-2</v>
          </cell>
          <cell r="AF37">
            <v>37</v>
          </cell>
          <cell r="AG37" t="str">
            <v>Bajo</v>
          </cell>
          <cell r="AH37">
            <v>7.7165464015013754</v>
          </cell>
          <cell r="AI37">
            <v>26</v>
          </cell>
          <cell r="AJ37" t="str">
            <v xml:space="preserve">Muy bajo </v>
          </cell>
          <cell r="AK37">
            <v>7.5435427789982121</v>
          </cell>
          <cell r="AL37">
            <v>27</v>
          </cell>
          <cell r="AM37" t="str">
            <v xml:space="preserve">Muy bajo </v>
          </cell>
        </row>
        <row r="38">
          <cell r="B38" t="str">
            <v xml:space="preserve">OCCIDENTAL DE DCTO.   </v>
          </cell>
          <cell r="C38">
            <v>7.44</v>
          </cell>
          <cell r="D38">
            <v>21</v>
          </cell>
          <cell r="E38" t="str">
            <v>BAJO</v>
          </cell>
          <cell r="F38" t="str">
            <v xml:space="preserve">OCCIDENTAL DE DCTO.   </v>
          </cell>
          <cell r="G38">
            <v>7.3515460973702429E-2</v>
          </cell>
          <cell r="H38">
            <v>32</v>
          </cell>
          <cell r="I38" t="str">
            <v>Mediano</v>
          </cell>
          <cell r="J38">
            <v>1.0648924106829005</v>
          </cell>
          <cell r="K38">
            <v>9</v>
          </cell>
          <cell r="L38" t="str">
            <v>Bajo</v>
          </cell>
          <cell r="M38">
            <v>6.9035576022706366E-2</v>
          </cell>
          <cell r="N38">
            <v>32</v>
          </cell>
          <cell r="O38" t="str">
            <v>Mediano</v>
          </cell>
          <cell r="P38">
            <v>14.485285089402192</v>
          </cell>
          <cell r="Q38">
            <v>32</v>
          </cell>
          <cell r="R38" t="str">
            <v>Alto</v>
          </cell>
          <cell r="S38">
            <v>1.3325952607328311</v>
          </cell>
          <cell r="T38">
            <v>23</v>
          </cell>
          <cell r="U38" t="str">
            <v xml:space="preserve">Muy bajo </v>
          </cell>
          <cell r="V38">
            <v>1.1328822615781493</v>
          </cell>
          <cell r="W38">
            <v>20</v>
          </cell>
          <cell r="X38" t="str">
            <v>Bajo</v>
          </cell>
          <cell r="Y38">
            <v>-9.4255327845426378E-3</v>
          </cell>
          <cell r="Z38">
            <v>20</v>
          </cell>
          <cell r="AA38" t="str">
            <v>Mediano</v>
          </cell>
          <cell r="AB38">
            <v>3.9625029126459987E-2</v>
          </cell>
          <cell r="AC38">
            <v>14</v>
          </cell>
          <cell r="AD38" t="str">
            <v xml:space="preserve">Muy bajo </v>
          </cell>
          <cell r="AE38">
            <v>-0.16777004384695143</v>
          </cell>
          <cell r="AF38">
            <v>3</v>
          </cell>
          <cell r="AG38" t="str">
            <v xml:space="preserve">Muy bajo </v>
          </cell>
          <cell r="AH38">
            <v>11.646791241952208</v>
          </cell>
          <cell r="AI38">
            <v>36</v>
          </cell>
          <cell r="AJ38" t="str">
            <v>Bajo</v>
          </cell>
          <cell r="AK38">
            <v>11.570052902648062</v>
          </cell>
          <cell r="AL38">
            <v>37</v>
          </cell>
          <cell r="AM38" t="str">
            <v>Bajo</v>
          </cell>
        </row>
        <row r="39">
          <cell r="B39" t="str">
            <v>OCCIDENTE</v>
          </cell>
          <cell r="C39">
            <v>8.76</v>
          </cell>
          <cell r="D39">
            <v>13</v>
          </cell>
          <cell r="E39" t="str">
            <v>MUY BAJO</v>
          </cell>
          <cell r="F39" t="str">
            <v>OCCIDENTE</v>
          </cell>
          <cell r="G39">
            <v>8.4188295884560435E-2</v>
          </cell>
          <cell r="H39">
            <v>29</v>
          </cell>
          <cell r="I39" t="str">
            <v>Bajo</v>
          </cell>
          <cell r="J39">
            <v>1.038848849320374</v>
          </cell>
          <cell r="K39">
            <v>7</v>
          </cell>
          <cell r="L39" t="str">
            <v xml:space="preserve">Muy bajo </v>
          </cell>
          <cell r="M39">
            <v>8.1039985691505861E-2</v>
          </cell>
          <cell r="N39">
            <v>27</v>
          </cell>
          <cell r="O39" t="str">
            <v>Bajo</v>
          </cell>
          <cell r="P39">
            <v>12.339587568619402</v>
          </cell>
          <cell r="Q39">
            <v>27</v>
          </cell>
          <cell r="R39" t="str">
            <v>Mediano</v>
          </cell>
          <cell r="S39">
            <v>5.2415633380240561</v>
          </cell>
          <cell r="T39">
            <v>7</v>
          </cell>
          <cell r="U39" t="str">
            <v xml:space="preserve">Muy bajo </v>
          </cell>
          <cell r="V39">
            <v>2.1670730885820149</v>
          </cell>
          <cell r="W39">
            <v>8</v>
          </cell>
          <cell r="X39" t="str">
            <v xml:space="preserve">Muy bajo </v>
          </cell>
          <cell r="Y39">
            <v>-5.1174010302619782E-2</v>
          </cell>
          <cell r="Z39">
            <v>13</v>
          </cell>
          <cell r="AA39" t="str">
            <v>Mediano</v>
          </cell>
          <cell r="AB39">
            <v>-8.0284362250653361E-3</v>
          </cell>
          <cell r="AC39">
            <v>8</v>
          </cell>
          <cell r="AD39" t="str">
            <v xml:space="preserve">Muy bajo </v>
          </cell>
          <cell r="AE39">
            <v>-0.18098098909392996</v>
          </cell>
          <cell r="AF39">
            <v>2</v>
          </cell>
          <cell r="AG39" t="str">
            <v xml:space="preserve">Muy bajo </v>
          </cell>
          <cell r="AH39">
            <v>8.678238008641781</v>
          </cell>
          <cell r="AI39">
            <v>30</v>
          </cell>
          <cell r="AJ39" t="str">
            <v xml:space="preserve">Muy bajo </v>
          </cell>
          <cell r="AK39">
            <v>8.5747814649153469</v>
          </cell>
          <cell r="AL39">
            <v>30</v>
          </cell>
          <cell r="AM39" t="str">
            <v xml:space="preserve">Muy bajo </v>
          </cell>
        </row>
        <row r="40">
          <cell r="B40" t="str">
            <v xml:space="preserve">ORINOCO               </v>
          </cell>
          <cell r="C40">
            <v>8.2799999999999994</v>
          </cell>
          <cell r="D40">
            <v>17</v>
          </cell>
          <cell r="E40" t="str">
            <v>MUY BAJO</v>
          </cell>
          <cell r="F40" t="str">
            <v xml:space="preserve">ORINOCO               </v>
          </cell>
          <cell r="G40">
            <v>0.12058511084170022</v>
          </cell>
          <cell r="H40">
            <v>15</v>
          </cell>
          <cell r="I40" t="str">
            <v xml:space="preserve">Muy bajo </v>
          </cell>
          <cell r="J40">
            <v>1.1170106221597293</v>
          </cell>
          <cell r="K40">
            <v>24</v>
          </cell>
          <cell r="L40" t="str">
            <v>Alto</v>
          </cell>
          <cell r="M40">
            <v>0.10795341463141153</v>
          </cell>
          <cell r="N40">
            <v>15</v>
          </cell>
          <cell r="O40" t="str">
            <v xml:space="preserve">Muy bajo </v>
          </cell>
          <cell r="P40">
            <v>9.2632549272695908</v>
          </cell>
          <cell r="Q40">
            <v>15</v>
          </cell>
          <cell r="R40" t="str">
            <v xml:space="preserve">Muy bajo </v>
          </cell>
          <cell r="S40">
            <v>1.0746473458018986</v>
          </cell>
          <cell r="T40">
            <v>28</v>
          </cell>
          <cell r="U40" t="str">
            <v>Bajo</v>
          </cell>
          <cell r="V40">
            <v>1.0305484118962416</v>
          </cell>
          <cell r="W40">
            <v>22</v>
          </cell>
          <cell r="X40" t="str">
            <v>Bajo</v>
          </cell>
          <cell r="Y40">
            <v>-4.1128989099496792E-3</v>
          </cell>
          <cell r="Z40">
            <v>22</v>
          </cell>
          <cell r="AA40" t="str">
            <v>Mediano</v>
          </cell>
          <cell r="AB40">
            <v>4.6716166625958094E-2</v>
          </cell>
          <cell r="AC40">
            <v>15</v>
          </cell>
          <cell r="AD40" t="str">
            <v xml:space="preserve">Muy bajo </v>
          </cell>
          <cell r="AE40">
            <v>-9.9657226208970627E-3</v>
          </cell>
          <cell r="AF40">
            <v>30</v>
          </cell>
          <cell r="AG40" t="str">
            <v xml:space="preserve">Muy bajo </v>
          </cell>
          <cell r="AH40">
            <v>7.1253051015362017</v>
          </cell>
          <cell r="AI40">
            <v>24</v>
          </cell>
          <cell r="AJ40" t="str">
            <v xml:space="preserve">Muy bajo </v>
          </cell>
          <cell r="AK40">
            <v>7.0616399184381775</v>
          </cell>
          <cell r="AL40">
            <v>24</v>
          </cell>
          <cell r="AM40" t="str">
            <v xml:space="preserve">Muy bajo </v>
          </cell>
        </row>
        <row r="41">
          <cell r="B41" t="str">
            <v xml:space="preserve">PLAZA                 </v>
          </cell>
          <cell r="C41">
            <v>9.76</v>
          </cell>
          <cell r="D41">
            <v>2</v>
          </cell>
          <cell r="E41" t="str">
            <v>MUY BAJO</v>
          </cell>
          <cell r="F41" t="str">
            <v xml:space="preserve">PLAZA                 </v>
          </cell>
          <cell r="G41">
            <v>0.15046314408221276</v>
          </cell>
          <cell r="H41">
            <v>11</v>
          </cell>
          <cell r="I41" t="str">
            <v xml:space="preserve">Muy bajo </v>
          </cell>
          <cell r="J41">
            <v>1.0207990250857917</v>
          </cell>
          <cell r="K41">
            <v>4</v>
          </cell>
          <cell r="L41" t="str">
            <v xml:space="preserve">Muy bajo </v>
          </cell>
          <cell r="M41">
            <v>0.14739742141658813</v>
          </cell>
          <cell r="N41">
            <v>10</v>
          </cell>
          <cell r="O41" t="str">
            <v xml:space="preserve">Muy bajo </v>
          </cell>
          <cell r="P41">
            <v>6.784379200052002</v>
          </cell>
          <cell r="Q41">
            <v>10</v>
          </cell>
          <cell r="R41" t="str">
            <v xml:space="preserve">Muy bajo </v>
          </cell>
          <cell r="S41">
            <v>8.2776164059091215</v>
          </cell>
          <cell r="T41">
            <v>5</v>
          </cell>
          <cell r="U41" t="str">
            <v xml:space="preserve">Muy bajo </v>
          </cell>
          <cell r="V41">
            <v>7.2341440746180732</v>
          </cell>
          <cell r="W41">
            <v>2</v>
          </cell>
          <cell r="X41" t="str">
            <v xml:space="preserve">Muy bajo </v>
          </cell>
          <cell r="Y41">
            <v>-0.15464368689952918</v>
          </cell>
          <cell r="Z41">
            <v>7</v>
          </cell>
          <cell r="AA41" t="str">
            <v>Bajo</v>
          </cell>
          <cell r="AB41">
            <v>3.5542607944610019E-2</v>
          </cell>
          <cell r="AC41">
            <v>11</v>
          </cell>
          <cell r="AD41" t="str">
            <v xml:space="preserve">Muy bajo </v>
          </cell>
          <cell r="AE41">
            <v>-5.5177871922577039E-2</v>
          </cell>
          <cell r="AF41">
            <v>16</v>
          </cell>
          <cell r="AG41" t="str">
            <v xml:space="preserve">Muy bajo </v>
          </cell>
          <cell r="AH41">
            <v>5.5443983258758802</v>
          </cell>
          <cell r="AI41">
            <v>14</v>
          </cell>
          <cell r="AJ41" t="str">
            <v xml:space="preserve">Muy bajo </v>
          </cell>
          <cell r="AK41">
            <v>5.4872821688311095</v>
          </cell>
          <cell r="AL41">
            <v>14</v>
          </cell>
          <cell r="AM41" t="str">
            <v xml:space="preserve">Muy bajo </v>
          </cell>
        </row>
        <row r="42">
          <cell r="B42" t="str">
            <v>POPULAR</v>
          </cell>
          <cell r="C42">
            <v>7.4</v>
          </cell>
          <cell r="D42">
            <v>22</v>
          </cell>
          <cell r="E42" t="str">
            <v>BAJO</v>
          </cell>
          <cell r="F42" t="str">
            <v>POPULAR</v>
          </cell>
          <cell r="G42">
            <v>0.15776646963181948</v>
          </cell>
          <cell r="H42">
            <v>10</v>
          </cell>
          <cell r="I42" t="str">
            <v xml:space="preserve">Muy bajo </v>
          </cell>
          <cell r="J42">
            <v>1.1500763189454246</v>
          </cell>
          <cell r="K42">
            <v>29</v>
          </cell>
          <cell r="L42" t="str">
            <v>Muy Alto</v>
          </cell>
          <cell r="M42">
            <v>0.13717913066541984</v>
          </cell>
          <cell r="N42">
            <v>11</v>
          </cell>
          <cell r="O42" t="str">
            <v xml:space="preserve">Muy bajo </v>
          </cell>
          <cell r="P42">
            <v>7.2897385713793588</v>
          </cell>
          <cell r="Q42">
            <v>11</v>
          </cell>
          <cell r="R42" t="str">
            <v xml:space="preserve">Muy bajo </v>
          </cell>
          <cell r="S42">
            <v>1.054138163948992</v>
          </cell>
          <cell r="T42">
            <v>29</v>
          </cell>
          <cell r="U42" t="str">
            <v>Bajo</v>
          </cell>
          <cell r="V42">
            <v>1.05124159987687</v>
          </cell>
          <cell r="W42">
            <v>21</v>
          </cell>
          <cell r="X42" t="str">
            <v>Bajo</v>
          </cell>
          <cell r="Y42">
            <v>-9.1785112802561814E-3</v>
          </cell>
          <cell r="Z42">
            <v>21</v>
          </cell>
          <cell r="AA42" t="str">
            <v>Mediano</v>
          </cell>
          <cell r="AB42">
            <v>0.23566217897150896</v>
          </cell>
          <cell r="AC42">
            <v>36</v>
          </cell>
          <cell r="AD42" t="str">
            <v>Muy Alto</v>
          </cell>
          <cell r="AE42">
            <v>-5.4591664498538951E-2</v>
          </cell>
          <cell r="AF42">
            <v>17</v>
          </cell>
          <cell r="AG42" t="str">
            <v xml:space="preserve">Muy bajo </v>
          </cell>
          <cell r="AH42">
            <v>5.3299915496773611</v>
          </cell>
          <cell r="AI42">
            <v>13</v>
          </cell>
          <cell r="AJ42" t="str">
            <v xml:space="preserve">Muy bajo </v>
          </cell>
          <cell r="AK42">
            <v>5.3035385994826587</v>
          </cell>
          <cell r="AL42">
            <v>13</v>
          </cell>
          <cell r="AM42" t="str">
            <v xml:space="preserve">Muy bajo </v>
          </cell>
        </row>
        <row r="43">
          <cell r="B43" t="str">
            <v xml:space="preserve">PROVINCIAL            </v>
          </cell>
          <cell r="C43">
            <v>8.1999999999999993</v>
          </cell>
          <cell r="D43">
            <v>18</v>
          </cell>
          <cell r="E43" t="str">
            <v>MUY BAJO</v>
          </cell>
          <cell r="F43" t="str">
            <v xml:space="preserve">PROVINCIAL            </v>
          </cell>
          <cell r="G43">
            <v>9.2498323827780851E-2</v>
          </cell>
          <cell r="H43">
            <v>26</v>
          </cell>
          <cell r="I43" t="str">
            <v>Bajo</v>
          </cell>
          <cell r="J43">
            <v>1.0719642657966606</v>
          </cell>
          <cell r="K43">
            <v>13</v>
          </cell>
          <cell r="L43" t="str">
            <v>Bajo</v>
          </cell>
          <cell r="M43">
            <v>8.6288626196917212E-2</v>
          </cell>
          <cell r="N43">
            <v>25</v>
          </cell>
          <cell r="O43" t="str">
            <v>Bajo</v>
          </cell>
          <cell r="P43">
            <v>11.589012875438808</v>
          </cell>
          <cell r="Q43">
            <v>25</v>
          </cell>
          <cell r="R43" t="str">
            <v>Mediano</v>
          </cell>
          <cell r="S43">
            <v>1.9745712560448743</v>
          </cell>
          <cell r="T43">
            <v>15</v>
          </cell>
          <cell r="U43" t="str">
            <v xml:space="preserve">Muy bajo </v>
          </cell>
          <cell r="V43">
            <v>1.2853368655096176</v>
          </cell>
          <cell r="W43">
            <v>16</v>
          </cell>
          <cell r="X43" t="str">
            <v xml:space="preserve">Muy bajo </v>
          </cell>
          <cell r="Y43">
            <v>-2.3624254420881639E-2</v>
          </cell>
          <cell r="Z43">
            <v>17</v>
          </cell>
          <cell r="AA43" t="str">
            <v>Mediano</v>
          </cell>
          <cell r="AB43">
            <v>0.13891159002635223</v>
          </cell>
          <cell r="AC43">
            <v>30</v>
          </cell>
          <cell r="AD43" t="str">
            <v>Mediano</v>
          </cell>
          <cell r="AE43">
            <v>-0.11233284558307914</v>
          </cell>
          <cell r="AF43">
            <v>4</v>
          </cell>
          <cell r="AG43" t="str">
            <v xml:space="preserve">Muy bajo </v>
          </cell>
          <cell r="AH43">
            <v>8.1597673243696391</v>
          </cell>
          <cell r="AI43">
            <v>29</v>
          </cell>
          <cell r="AJ43" t="str">
            <v xml:space="preserve">Muy bajo </v>
          </cell>
          <cell r="AK43">
            <v>7.9616139599272477</v>
          </cell>
          <cell r="AL43">
            <v>29</v>
          </cell>
          <cell r="AM43" t="str">
            <v xml:space="preserve">Muy bajo </v>
          </cell>
        </row>
        <row r="44">
          <cell r="B44" t="str">
            <v>REPUBLICA</v>
          </cell>
          <cell r="C44">
            <v>6.68</v>
          </cell>
          <cell r="D44">
            <v>27</v>
          </cell>
          <cell r="E44" t="str">
            <v>MEDIO-BAJO</v>
          </cell>
          <cell r="F44" t="str">
            <v>REPUBLICA</v>
          </cell>
          <cell r="G44">
            <v>9.4293791920818243E-2</v>
          </cell>
          <cell r="H44">
            <v>25</v>
          </cell>
          <cell r="I44" t="str">
            <v>Bajo</v>
          </cell>
          <cell r="J44">
            <v>1.1304975715412313</v>
          </cell>
          <cell r="K44">
            <v>26</v>
          </cell>
          <cell r="L44" t="str">
            <v>Muy Alto</v>
          </cell>
          <cell r="M44">
            <v>8.3409106126840687E-2</v>
          </cell>
          <cell r="N44">
            <v>26</v>
          </cell>
          <cell r="O44" t="str">
            <v>Bajo</v>
          </cell>
          <cell r="P44">
            <v>11.98909863006198</v>
          </cell>
          <cell r="Q44">
            <v>26</v>
          </cell>
          <cell r="R44" t="str">
            <v>Mediano</v>
          </cell>
          <cell r="S44">
            <v>1.3603479353397043</v>
          </cell>
          <cell r="T44">
            <v>22</v>
          </cell>
          <cell r="U44" t="str">
            <v xml:space="preserve">Muy bajo </v>
          </cell>
          <cell r="V44">
            <v>0.72257123873776918</v>
          </cell>
          <cell r="W44">
            <v>29</v>
          </cell>
          <cell r="X44" t="str">
            <v>Alto</v>
          </cell>
          <cell r="Y44">
            <v>4.2132998279669064E-2</v>
          </cell>
          <cell r="Z44">
            <v>30</v>
          </cell>
          <cell r="AA44" t="str">
            <v>Alto</v>
          </cell>
          <cell r="AB44">
            <v>-0.15152770539379629</v>
          </cell>
          <cell r="AC44">
            <v>4</v>
          </cell>
          <cell r="AD44" t="str">
            <v xml:space="preserve">Muy bajo </v>
          </cell>
          <cell r="AE44">
            <v>-9.8430538080299911E-3</v>
          </cell>
          <cell r="AF44">
            <v>31</v>
          </cell>
          <cell r="AG44" t="str">
            <v xml:space="preserve">Muy bajo </v>
          </cell>
          <cell r="AH44">
            <v>6.718739835945196</v>
          </cell>
          <cell r="AI44">
            <v>18</v>
          </cell>
          <cell r="AJ44" t="str">
            <v xml:space="preserve">Muy bajo </v>
          </cell>
          <cell r="AK44">
            <v>6.6325105588962838</v>
          </cell>
          <cell r="AL44">
            <v>19</v>
          </cell>
          <cell r="AM44" t="str">
            <v xml:space="preserve">Muy bajo </v>
          </cell>
        </row>
        <row r="45">
          <cell r="B45" t="str">
            <v xml:space="preserve">SOFITASA              </v>
          </cell>
          <cell r="C45">
            <v>6.92</v>
          </cell>
          <cell r="D45">
            <v>25</v>
          </cell>
          <cell r="E45" t="str">
            <v>MEDIO-BAJO</v>
          </cell>
          <cell r="F45" t="str">
            <v xml:space="preserve">SOFITASA              </v>
          </cell>
          <cell r="G45">
            <v>8.5470585889873107E-2</v>
          </cell>
          <cell r="H45">
            <v>27</v>
          </cell>
          <cell r="I45" t="str">
            <v>Bajo</v>
          </cell>
          <cell r="J45">
            <v>1.0894887899779584</v>
          </cell>
          <cell r="K45">
            <v>15</v>
          </cell>
          <cell r="L45" t="str">
            <v>Mediano</v>
          </cell>
          <cell r="M45">
            <v>7.8450174683855414E-2</v>
          </cell>
          <cell r="N45">
            <v>28</v>
          </cell>
          <cell r="O45" t="str">
            <v>Bajo</v>
          </cell>
          <cell r="P45">
            <v>12.746944210511671</v>
          </cell>
          <cell r="Q45">
            <v>28</v>
          </cell>
          <cell r="R45" t="str">
            <v>Alto</v>
          </cell>
          <cell r="S45">
            <v>1.0975801007208121</v>
          </cell>
          <cell r="T45">
            <v>27</v>
          </cell>
          <cell r="U45" t="str">
            <v>Bajo</v>
          </cell>
          <cell r="V45">
            <v>0.95509824091849937</v>
          </cell>
          <cell r="W45">
            <v>24</v>
          </cell>
          <cell r="X45" t="str">
            <v>Mediano</v>
          </cell>
          <cell r="Y45">
            <v>4.6338116676575428E-3</v>
          </cell>
          <cell r="Z45">
            <v>24</v>
          </cell>
          <cell r="AA45" t="str">
            <v>Alto</v>
          </cell>
          <cell r="AB45">
            <v>9.4929753076241033E-2</v>
          </cell>
          <cell r="AC45">
            <v>26</v>
          </cell>
          <cell r="AD45" t="str">
            <v xml:space="preserve">Muy bajo </v>
          </cell>
          <cell r="AE45">
            <v>-2.9594170563485039E-2</v>
          </cell>
          <cell r="AF45">
            <v>24</v>
          </cell>
          <cell r="AG45" t="str">
            <v xml:space="preserve">Muy bajo </v>
          </cell>
          <cell r="AH45">
            <v>9.9230798618539691</v>
          </cell>
          <cell r="AI45">
            <v>31</v>
          </cell>
          <cell r="AJ45" t="str">
            <v xml:space="preserve">Muy bajo </v>
          </cell>
          <cell r="AK45">
            <v>9.4719352669702612</v>
          </cell>
          <cell r="AL45">
            <v>31</v>
          </cell>
          <cell r="AM45" t="str">
            <v xml:space="preserve">Muy bajo </v>
          </cell>
        </row>
        <row r="46">
          <cell r="B46" t="str">
            <v>STANDARD CHARTERED</v>
          </cell>
          <cell r="C46">
            <v>9.52</v>
          </cell>
          <cell r="D46">
            <v>4</v>
          </cell>
          <cell r="E46" t="str">
            <v>MUY BAJO</v>
          </cell>
          <cell r="F46" t="str">
            <v>STANDARD CHARTERED</v>
          </cell>
          <cell r="G46">
            <v>0.17710556831293017</v>
          </cell>
          <cell r="H46">
            <v>8</v>
          </cell>
          <cell r="I46" t="str">
            <v xml:space="preserve">Muy bajo </v>
          </cell>
          <cell r="J46">
            <v>1.0355120092012691</v>
          </cell>
          <cell r="K46">
            <v>6</v>
          </cell>
          <cell r="L46" t="str">
            <v xml:space="preserve">Muy bajo </v>
          </cell>
          <cell r="M46">
            <v>0.1710318825269237</v>
          </cell>
          <cell r="N46">
            <v>8</v>
          </cell>
          <cell r="O46" t="str">
            <v xml:space="preserve">Muy bajo </v>
          </cell>
          <cell r="P46">
            <v>5.8468630832183051</v>
          </cell>
          <cell r="Q46">
            <v>8</v>
          </cell>
          <cell r="R46" t="str">
            <v xml:space="preserve">Muy bajo </v>
          </cell>
          <cell r="S46">
            <v>7.8180546362597028</v>
          </cell>
          <cell r="T46">
            <v>6</v>
          </cell>
          <cell r="U46" t="str">
            <v xml:space="preserve">Muy bajo </v>
          </cell>
          <cell r="V46">
            <v>4.9872021408070921</v>
          </cell>
          <cell r="W46">
            <v>4</v>
          </cell>
          <cell r="X46" t="str">
            <v xml:space="preserve">Muy bajo </v>
          </cell>
          <cell r="Y46">
            <v>-0.17613052902098722</v>
          </cell>
          <cell r="Z46">
            <v>6</v>
          </cell>
          <cell r="AA46" t="str">
            <v>Bajo</v>
          </cell>
          <cell r="AB46">
            <v>-0.10849451419522675</v>
          </cell>
          <cell r="AC46">
            <v>5</v>
          </cell>
          <cell r="AD46" t="str">
            <v xml:space="preserve">Muy bajo </v>
          </cell>
          <cell r="AE46">
            <v>1.3722958632937793E-2</v>
          </cell>
          <cell r="AF46">
            <v>36</v>
          </cell>
          <cell r="AG46" t="str">
            <v>Bajo</v>
          </cell>
          <cell r="AH46">
            <v>4.3048721121080291</v>
          </cell>
          <cell r="AI46">
            <v>10</v>
          </cell>
          <cell r="AJ46" t="str">
            <v xml:space="preserve">Muy bajo </v>
          </cell>
          <cell r="AK46">
            <v>4.264653760825686</v>
          </cell>
          <cell r="AL46">
            <v>10</v>
          </cell>
          <cell r="AM46" t="str">
            <v xml:space="preserve">Muy bajo </v>
          </cell>
        </row>
        <row r="47">
          <cell r="B47" t="str">
            <v xml:space="preserve">TEQUENDAMA            </v>
          </cell>
          <cell r="C47">
            <v>9.76</v>
          </cell>
          <cell r="D47">
            <v>3</v>
          </cell>
          <cell r="E47" t="str">
            <v>MUY BAJO</v>
          </cell>
          <cell r="F47" t="str">
            <v xml:space="preserve">TEQUENDAMA            </v>
          </cell>
          <cell r="G47">
            <v>0.22125210606843973</v>
          </cell>
          <cell r="H47">
            <v>6</v>
          </cell>
          <cell r="I47" t="str">
            <v xml:space="preserve">Muy bajo </v>
          </cell>
          <cell r="J47">
            <v>1.0321727936573772</v>
          </cell>
          <cell r="K47">
            <v>5</v>
          </cell>
          <cell r="L47" t="str">
            <v xml:space="preserve">Muy bajo </v>
          </cell>
          <cell r="M47">
            <v>0.21435568485046008</v>
          </cell>
          <cell r="N47">
            <v>5</v>
          </cell>
          <cell r="O47" t="str">
            <v xml:space="preserve">Muy bajo </v>
          </cell>
          <cell r="P47">
            <v>4.6651433606606938</v>
          </cell>
          <cell r="Q47">
            <v>5</v>
          </cell>
          <cell r="R47" t="str">
            <v xml:space="preserve">Muy bajo </v>
          </cell>
          <cell r="S47">
            <v>14.392326445321572</v>
          </cell>
          <cell r="T47">
            <v>4</v>
          </cell>
          <cell r="U47" t="str">
            <v xml:space="preserve">Muy bajo </v>
          </cell>
          <cell r="V47">
            <v>6.8769939105896354</v>
          </cell>
          <cell r="W47">
            <v>3</v>
          </cell>
          <cell r="X47" t="str">
            <v xml:space="preserve">Muy bajo </v>
          </cell>
          <cell r="Y47">
            <v>-0.24977591382971476</v>
          </cell>
          <cell r="Z47">
            <v>4</v>
          </cell>
          <cell r="AA47" t="str">
            <v>Bajo</v>
          </cell>
          <cell r="AB47">
            <v>-4.8481281880639299E-2</v>
          </cell>
          <cell r="AC47">
            <v>6</v>
          </cell>
          <cell r="AD47" t="str">
            <v xml:space="preserve">Muy bajo </v>
          </cell>
          <cell r="AE47">
            <v>-4.5371867828724217E-2</v>
          </cell>
          <cell r="AF47">
            <v>20</v>
          </cell>
          <cell r="AG47" t="str">
            <v xml:space="preserve">Muy bajo </v>
          </cell>
          <cell r="AH47">
            <v>3.2201080052107067</v>
          </cell>
          <cell r="AI47">
            <v>6</v>
          </cell>
          <cell r="AJ47" t="str">
            <v xml:space="preserve">Muy bajo </v>
          </cell>
          <cell r="AK47">
            <v>3.1946069989635046</v>
          </cell>
          <cell r="AL47">
            <v>6</v>
          </cell>
          <cell r="AM47" t="str">
            <v xml:space="preserve">Muy bajo </v>
          </cell>
        </row>
        <row r="48">
          <cell r="B48" t="str">
            <v xml:space="preserve">UNION                 </v>
          </cell>
          <cell r="C48">
            <v>3.02</v>
          </cell>
          <cell r="D48">
            <v>40</v>
          </cell>
          <cell r="E48" t="str">
            <v>ALTO</v>
          </cell>
          <cell r="F48" t="str">
            <v xml:space="preserve">UNION                 </v>
          </cell>
          <cell r="G48">
            <v>5.6012686580898897E-2</v>
          </cell>
          <cell r="H48">
            <v>37</v>
          </cell>
          <cell r="I48" t="str">
            <v>Alto</v>
          </cell>
          <cell r="J48">
            <v>1.1871883340813121</v>
          </cell>
          <cell r="K48">
            <v>33</v>
          </cell>
          <cell r="L48" t="str">
            <v>Muy Alto</v>
          </cell>
          <cell r="M48">
            <v>4.7180961076612564E-2</v>
          </cell>
          <cell r="N48">
            <v>38</v>
          </cell>
          <cell r="O48" t="str">
            <v>Muy Alto</v>
          </cell>
          <cell r="P48">
            <v>21.194990037956146</v>
          </cell>
          <cell r="Q48">
            <v>38</v>
          </cell>
          <cell r="R48" t="str">
            <v>Muy Alto</v>
          </cell>
          <cell r="S48">
            <v>0.507213953947105</v>
          </cell>
          <cell r="T48">
            <v>39</v>
          </cell>
          <cell r="U48" t="str">
            <v>Muy Alto</v>
          </cell>
          <cell r="V48">
            <v>0.29923171684709676</v>
          </cell>
          <cell r="W48">
            <v>39</v>
          </cell>
          <cell r="X48" t="str">
            <v>Muy Alto</v>
          </cell>
          <cell r="Y48">
            <v>0.14434688668713683</v>
          </cell>
          <cell r="Z48">
            <v>38</v>
          </cell>
          <cell r="AA48" t="str">
            <v>Muy Alto</v>
          </cell>
          <cell r="AB48">
            <v>0.1778011531051692</v>
          </cell>
          <cell r="AC48">
            <v>32</v>
          </cell>
          <cell r="AD48" t="str">
            <v>Alto</v>
          </cell>
          <cell r="AE48">
            <v>-3.564854063125563E-2</v>
          </cell>
          <cell r="AF48">
            <v>21</v>
          </cell>
          <cell r="AG48" t="str">
            <v xml:space="preserve">Muy bajo </v>
          </cell>
          <cell r="AH48">
            <v>11.21851185610168</v>
          </cell>
          <cell r="AI48">
            <v>35</v>
          </cell>
          <cell r="AJ48" t="str">
            <v>Bajo</v>
          </cell>
          <cell r="AK48">
            <v>11.103607852307208</v>
          </cell>
          <cell r="AL48">
            <v>35</v>
          </cell>
          <cell r="AM48" t="str">
            <v>Bajo</v>
          </cell>
        </row>
        <row r="49">
          <cell r="B49" t="str">
            <v xml:space="preserve">VENEZOLANO DE CREDITO </v>
          </cell>
          <cell r="C49">
            <v>9.36</v>
          </cell>
          <cell r="D49">
            <v>5</v>
          </cell>
          <cell r="E49" t="str">
            <v>MUY BAJO</v>
          </cell>
          <cell r="F49" t="str">
            <v xml:space="preserve">VENEZOLANO DE CREDITO </v>
          </cell>
          <cell r="G49">
            <v>0.19757067534177539</v>
          </cell>
          <cell r="H49">
            <v>7</v>
          </cell>
          <cell r="I49" t="str">
            <v xml:space="preserve">Muy bajo </v>
          </cell>
          <cell r="J49">
            <v>1.0926386940387187</v>
          </cell>
          <cell r="K49">
            <v>18</v>
          </cell>
          <cell r="L49" t="str">
            <v>Mediano</v>
          </cell>
          <cell r="M49">
            <v>0.18081976816279058</v>
          </cell>
          <cell r="N49">
            <v>6</v>
          </cell>
          <cell r="O49" t="str">
            <v xml:space="preserve">Muy bajo </v>
          </cell>
          <cell r="P49">
            <v>5.5303687763812865</v>
          </cell>
          <cell r="Q49">
            <v>6</v>
          </cell>
          <cell r="R49" t="str">
            <v xml:space="preserve">Muy bajo </v>
          </cell>
          <cell r="S49">
            <v>3.7923865185449825</v>
          </cell>
          <cell r="T49">
            <v>9</v>
          </cell>
          <cell r="U49" t="str">
            <v xml:space="preserve">Muy bajo </v>
          </cell>
          <cell r="V49">
            <v>2.1327014309938361</v>
          </cell>
          <cell r="W49">
            <v>9</v>
          </cell>
          <cell r="X49" t="str">
            <v xml:space="preserve">Muy bajo </v>
          </cell>
          <cell r="Y49">
            <v>-0.13727034738948371</v>
          </cell>
          <cell r="Z49">
            <v>8</v>
          </cell>
          <cell r="AA49" t="str">
            <v>Bajo</v>
          </cell>
          <cell r="AB49">
            <v>5.4796917018314829E-2</v>
          </cell>
          <cell r="AC49">
            <v>16</v>
          </cell>
          <cell r="AD49" t="str">
            <v xml:space="preserve">Muy bajo </v>
          </cell>
          <cell r="AE49">
            <v>-3.2059807709070104E-2</v>
          </cell>
          <cell r="AF49">
            <v>23</v>
          </cell>
          <cell r="AG49" t="str">
            <v xml:space="preserve">Muy bajo </v>
          </cell>
          <cell r="AH49">
            <v>3.3543949161006061</v>
          </cell>
          <cell r="AI49">
            <v>7</v>
          </cell>
          <cell r="AJ49" t="str">
            <v xml:space="preserve">Muy bajo </v>
          </cell>
          <cell r="AK49">
            <v>3.3285796576733833</v>
          </cell>
          <cell r="AL49">
            <v>7</v>
          </cell>
          <cell r="AM49" t="str">
            <v xml:space="preserve">Muy bajo </v>
          </cell>
        </row>
        <row r="50">
          <cell r="F50" t="str">
            <v>VENEZUELA</v>
          </cell>
          <cell r="G50">
            <v>0.11936075634094463</v>
          </cell>
          <cell r="H50">
            <v>16</v>
          </cell>
          <cell r="I50" t="str">
            <v xml:space="preserve">Muy bajo </v>
          </cell>
          <cell r="J50">
            <v>1.2143033449440794</v>
          </cell>
          <cell r="K50">
            <v>36</v>
          </cell>
          <cell r="L50" t="str">
            <v>Muy Alto</v>
          </cell>
          <cell r="M50">
            <v>9.8295666266522044E-2</v>
          </cell>
          <cell r="N50">
            <v>20</v>
          </cell>
          <cell r="O50" t="str">
            <v xml:space="preserve">Muy bajo </v>
          </cell>
          <cell r="P50">
            <v>10.173388491905307</v>
          </cell>
          <cell r="Q50">
            <v>20</v>
          </cell>
          <cell r="R50" t="str">
            <v>Mediano</v>
          </cell>
          <cell r="S50">
            <v>0.91987824032371746</v>
          </cell>
          <cell r="T50">
            <v>33</v>
          </cell>
          <cell r="U50" t="str">
            <v>Mediano</v>
          </cell>
          <cell r="V50">
            <v>0.55697103734937403</v>
          </cell>
          <cell r="W50">
            <v>33</v>
          </cell>
          <cell r="X50" t="str">
            <v>Alto</v>
          </cell>
          <cell r="Y50">
            <v>0.11403232285380879</v>
          </cell>
          <cell r="Z50">
            <v>37</v>
          </cell>
          <cell r="AA50" t="str">
            <v>Muy Alto</v>
          </cell>
          <cell r="AB50">
            <v>0.1783716150835552</v>
          </cell>
          <cell r="AC50">
            <v>33</v>
          </cell>
          <cell r="AD50" t="str">
            <v>Alto</v>
          </cell>
          <cell r="AE50">
            <v>-5.7736951164737774E-2</v>
          </cell>
          <cell r="AF50">
            <v>15</v>
          </cell>
          <cell r="AG50" t="str">
            <v xml:space="preserve">Muy bajo </v>
          </cell>
          <cell r="AH50">
            <v>5.2550942360682944</v>
          </cell>
          <cell r="AI50">
            <v>12</v>
          </cell>
          <cell r="AJ50" t="str">
            <v xml:space="preserve">Muy bajo </v>
          </cell>
          <cell r="AK50">
            <v>5.2079517795163071</v>
          </cell>
          <cell r="AL50">
            <v>12</v>
          </cell>
          <cell r="AM50" t="str">
            <v xml:space="preserve">Muy bajo 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>
        <row r="10">
          <cell r="H10" t="str">
            <v>Var. Relativa</v>
          </cell>
        </row>
        <row r="11">
          <cell r="C11" t="str">
            <v>ESTADO DE GANANCIAS Y PERDIDAS (*)</v>
          </cell>
          <cell r="E11">
            <v>35947</v>
          </cell>
          <cell r="F11" t="str">
            <v>jul-98(*)</v>
          </cell>
          <cell r="G11" t="str">
            <v>Ago-98 (*)</v>
          </cell>
          <cell r="H11" t="str">
            <v>Jun-98/Dic-97</v>
          </cell>
        </row>
        <row r="13">
          <cell r="C13" t="str">
            <v>Ingresos Financieros</v>
          </cell>
          <cell r="E13">
            <v>50719.49</v>
          </cell>
          <cell r="F13">
            <v>13477.452449</v>
          </cell>
          <cell r="G13">
            <v>15772.708390000002</v>
          </cell>
          <cell r="H13">
            <v>0.45819186473133433</v>
          </cell>
        </row>
        <row r="14">
          <cell r="C14" t="str">
            <v xml:space="preserve"> -  Gastos Financieros</v>
          </cell>
          <cell r="E14">
            <v>12195.75</v>
          </cell>
          <cell r="F14">
            <v>4944.2334519999995</v>
          </cell>
          <cell r="G14">
            <v>5921.4109149999995</v>
          </cell>
          <cell r="H14">
            <v>0.99442184947333812</v>
          </cell>
        </row>
        <row r="15">
          <cell r="C15" t="str">
            <v>Margen Financiero Bruto</v>
          </cell>
          <cell r="E15">
            <v>38523.74</v>
          </cell>
          <cell r="F15">
            <v>8533.2189969999999</v>
          </cell>
          <cell r="G15">
            <v>9851.297475000003</v>
          </cell>
          <cell r="H15">
            <v>0.34381125289408487</v>
          </cell>
        </row>
        <row r="16">
          <cell r="C16" t="str">
            <v xml:space="preserve"> + Ing. por Recuperaciones de Activos Financ.</v>
          </cell>
          <cell r="E16">
            <v>1.1100000000000001</v>
          </cell>
          <cell r="F16">
            <v>0.57562199999999997</v>
          </cell>
          <cell r="G16">
            <v>0.51815900000000004</v>
          </cell>
          <cell r="H16">
            <v>1.7959697732997482</v>
          </cell>
        </row>
        <row r="17">
          <cell r="C17" t="str">
            <v xml:space="preserve"> - Gastos por Incob.y Desv. de Inv.Financ.  </v>
          </cell>
          <cell r="E17">
            <v>2850.39</v>
          </cell>
          <cell r="F17">
            <v>625</v>
          </cell>
          <cell r="G17">
            <v>821.46533499999998</v>
          </cell>
          <cell r="H17">
            <v>0.69307200630092969</v>
          </cell>
        </row>
        <row r="18">
          <cell r="C18" t="str">
            <v>Margen Financiero Neto</v>
          </cell>
          <cell r="E18">
            <v>35674.46</v>
          </cell>
          <cell r="F18">
            <v>7908.7946190000002</v>
          </cell>
          <cell r="G18">
            <v>9030.3502990000015</v>
          </cell>
          <cell r="H18">
            <v>0.32204215041758077</v>
          </cell>
        </row>
        <row r="19">
          <cell r="C19" t="str">
            <v xml:space="preserve"> - Gastos de Transformación</v>
          </cell>
          <cell r="E19">
            <v>23515.599999999999</v>
          </cell>
          <cell r="F19">
            <v>4819.3530689999998</v>
          </cell>
          <cell r="G19">
            <v>4866.992564000001</v>
          </cell>
          <cell r="H19">
            <v>0.24818059032366513</v>
          </cell>
        </row>
        <row r="20">
          <cell r="C20" t="str">
            <v xml:space="preserve">       Gastos de Personal</v>
          </cell>
          <cell r="E20">
            <v>9992.01</v>
          </cell>
          <cell r="F20">
            <v>1977.20874</v>
          </cell>
          <cell r="G20">
            <v>2071.5884980000001</v>
          </cell>
          <cell r="H20">
            <v>0.21078494217392896</v>
          </cell>
        </row>
        <row r="21">
          <cell r="C21" t="str">
            <v xml:space="preserve">       Gastos Operativos</v>
          </cell>
          <cell r="E21">
            <v>10827.44</v>
          </cell>
          <cell r="F21">
            <v>2271.6853120000001</v>
          </cell>
          <cell r="G21">
            <v>2256.4018700000001</v>
          </cell>
          <cell r="H21">
            <v>0.19428719989472798</v>
          </cell>
        </row>
        <row r="22">
          <cell r="C22" t="str">
            <v xml:space="preserve">       Gastos por aporte a la SUDEBAN</v>
          </cell>
          <cell r="E22">
            <v>2646.51</v>
          </cell>
          <cell r="F22">
            <v>561.95478500000002</v>
          </cell>
          <cell r="G22">
            <v>530.49796400000002</v>
          </cell>
          <cell r="H22">
            <v>0.77542456738235743</v>
          </cell>
        </row>
        <row r="23">
          <cell r="C23" t="str">
            <v xml:space="preserve">       Gastos por aporte a FOGADE</v>
          </cell>
          <cell r="E23">
            <v>49.65</v>
          </cell>
          <cell r="F23">
            <v>8.504232</v>
          </cell>
          <cell r="G23">
            <v>8.504232</v>
          </cell>
          <cell r="H23">
            <v>0.61547471855274272</v>
          </cell>
        </row>
        <row r="24">
          <cell r="C24" t="str">
            <v>Margen de Intermediación</v>
          </cell>
          <cell r="E24">
            <v>12158.86</v>
          </cell>
          <cell r="F24">
            <v>3089.4415500000005</v>
          </cell>
          <cell r="G24">
            <v>4163.3577350000005</v>
          </cell>
          <cell r="H24">
            <v>0.49290001776668446</v>
          </cell>
        </row>
        <row r="25">
          <cell r="C25" t="str">
            <v xml:space="preserve"> + Otros ingresos operativos</v>
          </cell>
          <cell r="E25">
            <v>7281.74</v>
          </cell>
          <cell r="F25">
            <v>728.96160299999997</v>
          </cell>
          <cell r="G25">
            <v>864.10752200000002</v>
          </cell>
          <cell r="H25">
            <v>2.0134239130884599</v>
          </cell>
        </row>
        <row r="26">
          <cell r="C26" t="str">
            <v xml:space="preserve"> - Otros gastos operativos</v>
          </cell>
          <cell r="E26">
            <v>2572.96</v>
          </cell>
          <cell r="F26">
            <v>222.69689099999999</v>
          </cell>
          <cell r="G26">
            <v>1103.814922</v>
          </cell>
          <cell r="H26">
            <v>1.1762346073201448</v>
          </cell>
        </row>
        <row r="27">
          <cell r="C27" t="str">
            <v>Margen del Negocio</v>
          </cell>
          <cell r="E27">
            <v>16867.64</v>
          </cell>
          <cell r="F27">
            <v>3595.7062620000002</v>
          </cell>
          <cell r="G27">
            <v>3923.6503350000007</v>
          </cell>
          <cell r="H27">
            <v>0.79852583415506206</v>
          </cell>
        </row>
        <row r="28">
          <cell r="C28" t="str">
            <v xml:space="preserve">Ingresos extraordinarios </v>
          </cell>
          <cell r="E28">
            <v>65</v>
          </cell>
          <cell r="F28">
            <v>0</v>
          </cell>
          <cell r="G28">
            <v>0</v>
          </cell>
          <cell r="H28">
            <v>25.369168356997974</v>
          </cell>
        </row>
        <row r="29">
          <cell r="C29" t="str">
            <v xml:space="preserve"> -Gastos extraordinarios</v>
          </cell>
          <cell r="E29">
            <v>172.87</v>
          </cell>
          <cell r="F29">
            <v>85.33</v>
          </cell>
          <cell r="G29">
            <v>22.13</v>
          </cell>
          <cell r="H29">
            <v>0.14426609300016557</v>
          </cell>
        </row>
        <row r="30">
          <cell r="C30" t="str">
            <v>Resultado Neto</v>
          </cell>
          <cell r="E30">
            <v>14009.76</v>
          </cell>
          <cell r="F30">
            <v>3510.3762620000002</v>
          </cell>
          <cell r="G30">
            <v>3901.5343639999987</v>
          </cell>
          <cell r="H30">
            <v>0.51513784908384452</v>
          </cell>
        </row>
        <row r="31">
          <cell r="C31" t="str">
            <v xml:space="preserve">(*) Mensual </v>
          </cell>
        </row>
      </sheetData>
      <sheetData sheetId="13" refreshError="1"/>
      <sheetData sheetId="14" refreshError="1">
        <row r="12">
          <cell r="A12" t="str">
            <v>Dinámica de Cuota de Mercado</v>
          </cell>
        </row>
        <row r="14">
          <cell r="C14" t="str">
            <v>Var. Absoluta</v>
          </cell>
          <cell r="F14" t="str">
            <v>T%</v>
          </cell>
        </row>
        <row r="15">
          <cell r="C15" t="str">
            <v>Jun-98/Dic-97</v>
          </cell>
          <cell r="D15" t="str">
            <v>Jul-98/Jun-98</v>
          </cell>
          <cell r="E15" t="str">
            <v>Ago-98/Jul-98</v>
          </cell>
          <cell r="F15" t="str">
            <v>Jun-98/Dic-97</v>
          </cell>
          <cell r="G15" t="str">
            <v>Dic-97/Jun-97</v>
          </cell>
          <cell r="H15" t="str">
            <v>Jun-98/Dic-97</v>
          </cell>
        </row>
        <row r="16">
          <cell r="C16" t="str">
            <v>( Cifras en MM Bs. )</v>
          </cell>
          <cell r="F16" t="str">
            <v>( % )</v>
          </cell>
        </row>
        <row r="17">
          <cell r="B17" t="str">
            <v>Captaciones del Banco</v>
          </cell>
          <cell r="C17">
            <v>26170.718999999983</v>
          </cell>
          <cell r="D17">
            <v>-318.0559999999823</v>
          </cell>
          <cell r="E17">
            <v>12391.456000000006</v>
          </cell>
          <cell r="F17">
            <v>3.8400371739427501E-2</v>
          </cell>
          <cell r="G17" t="str">
            <v>N.A.</v>
          </cell>
          <cell r="H17" t="str">
            <v>N.A.</v>
          </cell>
        </row>
        <row r="18">
          <cell r="B18" t="str">
            <v>Captaciones del Sistema</v>
          </cell>
          <cell r="C18">
            <v>681522.54300000053</v>
          </cell>
          <cell r="D18">
            <v>-241250.07300000079</v>
          </cell>
          <cell r="E18">
            <v>-327420.22999999858</v>
          </cell>
          <cell r="F18">
            <v>1</v>
          </cell>
          <cell r="G18">
            <v>1</v>
          </cell>
          <cell r="H18">
            <v>1</v>
          </cell>
        </row>
        <row r="19">
          <cell r="A19" t="str">
            <v>|</v>
          </cell>
          <cell r="B19" t="str">
            <v>Captaciones a la Vista del Banco</v>
          </cell>
          <cell r="C19">
            <v>14946.603999999992</v>
          </cell>
          <cell r="D19">
            <v>-9438.44</v>
          </cell>
          <cell r="E19">
            <v>6587.19</v>
          </cell>
          <cell r="F19">
            <v>3.3840948864396474E-2</v>
          </cell>
          <cell r="G19" t="str">
            <v>N.A.</v>
          </cell>
          <cell r="H19" t="str">
            <v>N.A.</v>
          </cell>
        </row>
        <row r="20">
          <cell r="B20" t="str">
            <v>Captaciones a la Vista del Sistema</v>
          </cell>
          <cell r="C20">
            <v>441672.13099999912</v>
          </cell>
          <cell r="D20">
            <v>-398746.63100000005</v>
          </cell>
          <cell r="E20">
            <v>-317458.07999999914</v>
          </cell>
          <cell r="F20">
            <v>1</v>
          </cell>
          <cell r="G20">
            <v>1</v>
          </cell>
          <cell r="H20">
            <v>1</v>
          </cell>
        </row>
        <row r="21">
          <cell r="B21" t="str">
            <v>Captaciones de Ahorro del Banco</v>
          </cell>
          <cell r="C21">
            <v>-3347.3669999999984</v>
          </cell>
          <cell r="D21">
            <v>-4645.1389999999956</v>
          </cell>
          <cell r="E21">
            <v>348.44899999999325</v>
          </cell>
          <cell r="F21" t="str">
            <v>N.A.</v>
          </cell>
          <cell r="G21" t="str">
            <v>N.A.</v>
          </cell>
          <cell r="H21" t="str">
            <v>N.A.</v>
          </cell>
        </row>
        <row r="22">
          <cell r="B22" t="str">
            <v>Captaciones de Ahorro del Sistema</v>
          </cell>
          <cell r="C22">
            <v>-89402.654000000097</v>
          </cell>
          <cell r="D22">
            <v>-62668.63599999994</v>
          </cell>
          <cell r="E22">
            <v>-91793.589999999851</v>
          </cell>
          <cell r="F22">
            <v>1</v>
          </cell>
          <cell r="G22">
            <v>1</v>
          </cell>
          <cell r="H22">
            <v>1</v>
          </cell>
        </row>
        <row r="23">
          <cell r="B23" t="str">
            <v>Captaciones a Plazo del Banco</v>
          </cell>
          <cell r="C23">
            <v>14571.482000000004</v>
          </cell>
          <cell r="D23">
            <v>13765.523000000001</v>
          </cell>
          <cell r="E23">
            <v>5455.8169999999955</v>
          </cell>
          <cell r="F23">
            <v>4.4256177101172349E-2</v>
          </cell>
          <cell r="G23">
            <v>6.2523611248015989E-2</v>
          </cell>
          <cell r="H23">
            <v>6.6671404047148622E-2</v>
          </cell>
        </row>
        <row r="24">
          <cell r="B24" t="str">
            <v>Captaciones a Plazo del Sistema</v>
          </cell>
          <cell r="C24">
            <v>329253.06600000034</v>
          </cell>
          <cell r="D24">
            <v>220165.19399999967</v>
          </cell>
          <cell r="E24">
            <v>81831.439999999944</v>
          </cell>
          <cell r="F24">
            <v>1</v>
          </cell>
          <cell r="G24">
            <v>1</v>
          </cell>
          <cell r="H24">
            <v>1</v>
          </cell>
        </row>
        <row r="25">
          <cell r="B25" t="str">
            <v>Colocaciones del Banco</v>
          </cell>
          <cell r="C25">
            <v>33611.101000000024</v>
          </cell>
          <cell r="D25">
            <v>2721.4699999999721</v>
          </cell>
          <cell r="E25">
            <v>10661.14</v>
          </cell>
          <cell r="F25">
            <v>5.6894086774845483E-2</v>
          </cell>
          <cell r="G25" t="str">
            <v>N.A.</v>
          </cell>
          <cell r="H25" t="str">
            <v>N.A.</v>
          </cell>
        </row>
        <row r="26">
          <cell r="B26" t="str">
            <v>Colocaciones del Sistema</v>
          </cell>
          <cell r="C26">
            <v>590766.15700000059</v>
          </cell>
          <cell r="D26">
            <v>-114902.54700000118</v>
          </cell>
          <cell r="E26">
            <v>-20584.709999999031</v>
          </cell>
          <cell r="F26">
            <v>1</v>
          </cell>
          <cell r="G26">
            <v>1</v>
          </cell>
          <cell r="H26">
            <v>1</v>
          </cell>
        </row>
      </sheetData>
      <sheetData sheetId="15" refreshError="1"/>
      <sheetData sheetId="16" refreshError="1"/>
      <sheetData sheetId="17" refreshError="1"/>
      <sheetData sheetId="18" refreshError="1">
        <row r="5">
          <cell r="F5" t="str">
            <v>Comparación</v>
          </cell>
        </row>
        <row r="6">
          <cell r="F6" t="str">
            <v>Medianos</v>
          </cell>
          <cell r="G6" t="str">
            <v>Privada</v>
          </cell>
        </row>
        <row r="7">
          <cell r="B7" t="str">
            <v xml:space="preserve">C a l i d a d   d e l   A c t i v o </v>
          </cell>
          <cell r="C7">
            <v>35947</v>
          </cell>
          <cell r="D7">
            <v>35977</v>
          </cell>
          <cell r="E7">
            <v>36008</v>
          </cell>
          <cell r="F7">
            <v>36008</v>
          </cell>
        </row>
        <row r="8">
          <cell r="B8" t="str">
            <v>1.- Cartera de Crédito Neta</v>
          </cell>
          <cell r="C8">
            <v>299836</v>
          </cell>
          <cell r="D8">
            <v>302557.92</v>
          </cell>
          <cell r="E8">
            <v>313219.06</v>
          </cell>
          <cell r="F8">
            <v>1087133.52</v>
          </cell>
          <cell r="G8">
            <v>3282186.39</v>
          </cell>
        </row>
        <row r="9">
          <cell r="B9" t="str">
            <v>2.- Cartera de Crédito Bruta</v>
          </cell>
          <cell r="C9">
            <v>303630</v>
          </cell>
          <cell r="D9">
            <v>306055.40599999996</v>
          </cell>
          <cell r="E9">
            <v>316885.49</v>
          </cell>
          <cell r="F9">
            <v>1098872.8799999999</v>
          </cell>
          <cell r="G9">
            <v>3332640.48</v>
          </cell>
        </row>
        <row r="10">
          <cell r="B10" t="str">
            <v>3.- Cartera Inmovilizada Neta</v>
          </cell>
          <cell r="C10">
            <v>-1661</v>
          </cell>
          <cell r="D10">
            <v>-1106.8900000000001</v>
          </cell>
          <cell r="E10">
            <v>-448.51</v>
          </cell>
          <cell r="F10">
            <v>-3468.06</v>
          </cell>
          <cell r="G10">
            <v>-21810.49</v>
          </cell>
        </row>
        <row r="11">
          <cell r="B11" t="str">
            <v>4.- Indice de Morosidad</v>
          </cell>
          <cell r="C11">
            <v>-5.5385066957207999E-3</v>
          </cell>
          <cell r="D11">
            <v>-3.6584400104284149E-3</v>
          </cell>
          <cell r="E11">
            <v>-1.4319371241328679E-3</v>
          </cell>
          <cell r="F11">
            <v>-3.1900957299154983E-3</v>
          </cell>
          <cell r="G11">
            <v>-6.6451101212445171E-3</v>
          </cell>
        </row>
        <row r="12">
          <cell r="B12" t="str">
            <v>5.- Prop.Demanda Endóg. Fondos</v>
          </cell>
          <cell r="C12">
            <v>0.15629999999999999</v>
          </cell>
          <cell r="D12">
            <v>0.15011236510777468</v>
          </cell>
          <cell r="E12">
            <v>0.16287744915653626</v>
          </cell>
          <cell r="F12">
            <v>0.2394</v>
          </cell>
          <cell r="G12">
            <v>0.16550000000000001</v>
          </cell>
        </row>
        <row r="13">
          <cell r="B13" t="str">
            <v>6.- Prov.Ctra.Créd. s/Ctra Cred.B</v>
          </cell>
          <cell r="C13">
            <v>2.90122089435608E-2</v>
          </cell>
          <cell r="D13">
            <v>3.0809640395634774E-2</v>
          </cell>
          <cell r="E13">
            <v>3.1831119815552297E-2</v>
          </cell>
          <cell r="F13">
            <v>3.9667900439948986E-2</v>
          </cell>
          <cell r="G13">
            <v>4.1538816092157656E-2</v>
          </cell>
        </row>
        <row r="14">
          <cell r="B14" t="str">
            <v>7.- Prov.Ctra.Créd. s/Ctra.inmv.B</v>
          </cell>
          <cell r="C14">
            <v>1.23251030654031</v>
          </cell>
          <cell r="D14">
            <v>1.1329986289086047</v>
          </cell>
          <cell r="E14">
            <v>1.046534091557545</v>
          </cell>
          <cell r="F14">
            <v>1.0864380368636397</v>
          </cell>
          <cell r="G14">
            <v>1.1870163333360486</v>
          </cell>
        </row>
        <row r="15">
          <cell r="B15" t="str">
            <v>8.- Vulnerabilidad del Patrimonio</v>
          </cell>
          <cell r="C15">
            <v>-2.7642819958070001E-2</v>
          </cell>
          <cell r="D15">
            <v>-1.7389473220511296E-2</v>
          </cell>
          <cell r="E15">
            <v>-6.8557412992876331E-3</v>
          </cell>
          <cell r="F15">
            <v>-1.2045479442424838E-2</v>
          </cell>
          <cell r="G15">
            <v>-2.7897172692103157E-2</v>
          </cell>
        </row>
        <row r="16">
          <cell r="B16" t="str">
            <v>9.- % de Otros Activos en Tot.Activ.</v>
          </cell>
          <cell r="C16">
            <v>9.9425935833716006E-3</v>
          </cell>
          <cell r="D16">
            <v>1.1352537905957253E-2</v>
          </cell>
          <cell r="E16">
            <v>1.5148858426140303E-2</v>
          </cell>
          <cell r="F16">
            <v>2.2684911937073896E-2</v>
          </cell>
          <cell r="G16">
            <v>1.726791380109929E-2</v>
          </cell>
        </row>
        <row r="17">
          <cell r="B17" t="str">
            <v>10.-% de Acts.Inmov.en T.A. Neto</v>
          </cell>
          <cell r="C17">
            <v>9.2922532322957496E-2</v>
          </cell>
          <cell r="D17">
            <v>9.3814880069657075E-2</v>
          </cell>
          <cell r="E17">
            <v>0.10302481159078078</v>
          </cell>
          <cell r="F17">
            <v>0.15031540974692292</v>
          </cell>
          <cell r="G17">
            <v>0.12173410943846728</v>
          </cell>
        </row>
        <row r="18">
          <cell r="B18" t="str">
            <v>11.-% de Acts.Inmov.en T.A. Bruto</v>
          </cell>
          <cell r="C18">
            <v>0.11911304035224</v>
          </cell>
          <cell r="D18">
            <v>0.12148896913144704</v>
          </cell>
          <cell r="E18">
            <v>0.13325109126824847</v>
          </cell>
          <cell r="F18">
            <v>0.17906832897850458</v>
          </cell>
          <cell r="G18">
            <v>0.15047154065256987</v>
          </cell>
        </row>
        <row r="19">
          <cell r="B19" t="str">
            <v>12.-% de Acts Fijos en el Tot.Acts</v>
          </cell>
          <cell r="C19">
            <v>4.1540025367008702E-2</v>
          </cell>
          <cell r="D19">
            <v>4.2113645763469792E-2</v>
          </cell>
          <cell r="E19">
            <v>4.1296699916880973E-2</v>
          </cell>
          <cell r="F19">
            <v>5.5971674204437494E-2</v>
          </cell>
          <cell r="G19">
            <v>4.6619923104098598E-2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6">
          <cell r="B6" t="str">
            <v xml:space="preserve">                                                                                      (%)</v>
          </cell>
        </row>
        <row r="8">
          <cell r="F8" t="str">
            <v>Estrato de Comp.</v>
          </cell>
        </row>
        <row r="9">
          <cell r="F9" t="str">
            <v>Medianos</v>
          </cell>
          <cell r="G9" t="str">
            <v>Privada</v>
          </cell>
        </row>
        <row r="10">
          <cell r="B10" t="str">
            <v>Tasa Activa Promedio Ponderada</v>
          </cell>
          <cell r="C10">
            <v>35947</v>
          </cell>
          <cell r="D10">
            <v>35977</v>
          </cell>
          <cell r="E10">
            <v>36008</v>
          </cell>
          <cell r="F10">
            <v>35976</v>
          </cell>
        </row>
        <row r="11">
          <cell r="B11" t="str">
            <v>Cartera de Crédito</v>
          </cell>
          <cell r="C11">
            <v>0.34807117034667751</v>
          </cell>
          <cell r="D11">
            <v>0.45006481417329208</v>
          </cell>
          <cell r="E11">
            <v>0.46089856811889068</v>
          </cell>
          <cell r="F11">
            <v>0.35566837657182138</v>
          </cell>
          <cell r="G11">
            <v>0.38457824796819884</v>
          </cell>
        </row>
        <row r="12">
          <cell r="B12" t="str">
            <v>Cartera de Inversiones</v>
          </cell>
          <cell r="C12">
            <v>0.25560206086921078</v>
          </cell>
          <cell r="D12">
            <v>0.27242007731153806</v>
          </cell>
          <cell r="E12">
            <v>0.36082035881723945</v>
          </cell>
          <cell r="F12">
            <v>0.32787462026112268</v>
          </cell>
          <cell r="G12">
            <v>0.29674160230209612</v>
          </cell>
        </row>
        <row r="13">
          <cell r="B13" t="str">
            <v>% de Activos Productivos</v>
          </cell>
        </row>
        <row r="14">
          <cell r="B14" t="str">
            <v>Cartera de Crédito</v>
          </cell>
          <cell r="C14">
            <v>0.95132630828957632</v>
          </cell>
          <cell r="D14">
            <v>0.95459058530801622</v>
          </cell>
          <cell r="E14">
            <v>0.95767363064540578</v>
          </cell>
          <cell r="F14">
            <v>0.88123364906752244</v>
          </cell>
          <cell r="G14">
            <v>0.88236111649712501</v>
          </cell>
        </row>
        <row r="15">
          <cell r="B15" t="str">
            <v>Cartera de Inversiones</v>
          </cell>
          <cell r="C15">
            <v>7.9624113996626722E-2</v>
          </cell>
          <cell r="D15">
            <v>7.7328062955459978E-2</v>
          </cell>
          <cell r="E15">
            <v>7.5173370900748299E-2</v>
          </cell>
          <cell r="F15">
            <v>0.23220421718609718</v>
          </cell>
          <cell r="G15">
            <v>0.21417465910999037</v>
          </cell>
        </row>
        <row r="16">
          <cell r="B16" t="str">
            <v>Ing. como % de los Activos Productivos</v>
          </cell>
        </row>
        <row r="17">
          <cell r="B17" t="str">
            <v>Cartera de Crédito</v>
          </cell>
          <cell r="C17">
            <v>0.33112926150793698</v>
          </cell>
          <cell r="D17">
            <v>0.42962763438822643</v>
          </cell>
          <cell r="E17">
            <v>0.44139040508968691</v>
          </cell>
          <cell r="F17">
            <v>0.31342694134430787</v>
          </cell>
          <cell r="G17">
            <v>0.33933689225772812</v>
          </cell>
        </row>
        <row r="18">
          <cell r="B18" t="str">
            <v>Cartera de Inversiones</v>
          </cell>
          <cell r="C18">
            <v>2.0352087632422761E-2</v>
          </cell>
          <cell r="D18">
            <v>2.106571688867789E-2</v>
          </cell>
          <cell r="E18">
            <v>2.7124082661909427E-2</v>
          </cell>
          <cell r="F18">
            <v>7.6133869532922865E-2</v>
          </cell>
          <cell r="G18">
            <v>6.3554531516803764E-2</v>
          </cell>
        </row>
        <row r="19">
          <cell r="B19" t="str">
            <v>Otros Ingresos</v>
          </cell>
          <cell r="C19">
            <v>9.1883521387288395E-3</v>
          </cell>
          <cell r="D19">
            <v>1.1212189762240636E-2</v>
          </cell>
          <cell r="E19">
            <v>1.1043320116242469E-2</v>
          </cell>
          <cell r="F19">
            <v>3.4189092963117819E-2</v>
          </cell>
          <cell r="G19">
            <v>1.7547978897398588E-2</v>
          </cell>
        </row>
        <row r="20">
          <cell r="B20" t="str">
            <v>Relación de Apartados como % del Activo Productivo</v>
          </cell>
        </row>
        <row r="21">
          <cell r="B21" t="str">
            <v>Cartera de Crédito</v>
          </cell>
          <cell r="C21">
            <v>1.7116267617867477E-2</v>
          </cell>
          <cell r="D21">
            <v>2.1613139690559561E-2</v>
          </cell>
          <cell r="E21">
            <v>2.335845039608174E-2</v>
          </cell>
          <cell r="F21">
            <v>1.7557869707598713E-2</v>
          </cell>
          <cell r="G21">
            <v>2.5612600317922257E-2</v>
          </cell>
        </row>
        <row r="22">
          <cell r="B22" t="str">
            <v>Cartera de Inversiones</v>
          </cell>
          <cell r="C22">
            <v>3.153118303124907E-3</v>
          </cell>
          <cell r="D22">
            <v>1.5565206814029283E-3</v>
          </cell>
          <cell r="E22">
            <v>1.5416976179683274E-3</v>
          </cell>
          <cell r="F22">
            <v>8.6278284507616283E-3</v>
          </cell>
          <cell r="G22">
            <v>9.2454430800373126E-3</v>
          </cell>
        </row>
        <row r="23">
          <cell r="B23" t="str">
            <v>Otros Ingresos</v>
          </cell>
          <cell r="C23">
            <v>1.8296491439544125E-2</v>
          </cell>
          <cell r="D23">
            <v>1.3722422479367358E-2</v>
          </cell>
          <cell r="E23">
            <v>2.2693009117229882E-2</v>
          </cell>
          <cell r="F23">
            <v>9.0568911556753503E-3</v>
          </cell>
          <cell r="G23">
            <v>8.611235723781618E-3</v>
          </cell>
        </row>
        <row r="24">
          <cell r="B24" t="str">
            <v>Ing. Financ. Neto como % de los Activos Productivos</v>
          </cell>
        </row>
        <row r="25">
          <cell r="B25" t="str">
            <v>Cartera de Crédito</v>
          </cell>
          <cell r="C25">
            <v>0.31401299389006948</v>
          </cell>
          <cell r="D25">
            <v>0.40801449469766687</v>
          </cell>
          <cell r="E25">
            <v>0.41803195469360516</v>
          </cell>
          <cell r="F25">
            <v>0.29586907163670917</v>
          </cell>
          <cell r="G25">
            <v>0.31372429193980589</v>
          </cell>
        </row>
        <row r="26">
          <cell r="B26" t="str">
            <v>Cartera de Inversiones</v>
          </cell>
          <cell r="C26">
            <v>1.7198969329297854E-2</v>
          </cell>
          <cell r="D26">
            <v>1.9509196207274961E-2</v>
          </cell>
          <cell r="E26">
            <v>2.55823850439411E-2</v>
          </cell>
          <cell r="F26">
            <v>6.7506041082161239E-2</v>
          </cell>
          <cell r="G26">
            <v>5.4309088436766448E-2</v>
          </cell>
        </row>
        <row r="27">
          <cell r="B27" t="str">
            <v>Otros Ingresos</v>
          </cell>
          <cell r="C27">
            <v>-9.1081393008152853E-3</v>
          </cell>
          <cell r="D27">
            <v>-2.510232717126722E-3</v>
          </cell>
          <cell r="E27">
            <v>-1.1649689000987413E-2</v>
          </cell>
          <cell r="F27">
            <v>2.5132201807442467E-2</v>
          </cell>
          <cell r="G27">
            <v>8.9367431736169702E-3</v>
          </cell>
        </row>
        <row r="28">
          <cell r="B28" t="str">
            <v>Ingr. Fciero Neto/Act. Produc</v>
          </cell>
          <cell r="C28">
            <v>0.32210382391855208</v>
          </cell>
          <cell r="D28">
            <v>0.42501345818781511</v>
          </cell>
          <cell r="E28">
            <v>0.43196465073655888</v>
          </cell>
          <cell r="F28">
            <v>0.38850731452631287</v>
          </cell>
          <cell r="G28">
            <v>0.37697012355018933</v>
          </cell>
        </row>
        <row r="29">
          <cell r="B29" t="str">
            <v>Tasa Pasiva Promedio Ponderada</v>
          </cell>
        </row>
        <row r="30">
          <cell r="B30" t="str">
            <v>Captaciones de Público (Vista remunerado, de ahorro y a plazo)</v>
          </cell>
          <cell r="C30">
            <v>0.12824418244135449</v>
          </cell>
          <cell r="D30">
            <v>0.20856302044520472</v>
          </cell>
          <cell r="E30">
            <v>0.21593932022450202</v>
          </cell>
          <cell r="F30">
            <v>0.1757237101271496</v>
          </cell>
          <cell r="G30">
            <v>0.17013547067656942</v>
          </cell>
        </row>
        <row r="31">
          <cell r="B31" t="str">
            <v>Otros Pasivos con Costo</v>
          </cell>
          <cell r="C31">
            <v>1.1234509999500564E-2</v>
          </cell>
          <cell r="D31">
            <v>5.5171299293213127E-2</v>
          </cell>
          <cell r="E31">
            <v>5.8134211679208063E-2</v>
          </cell>
          <cell r="F31">
            <v>7.6464649828819717E-2</v>
          </cell>
          <cell r="G31">
            <v>0.11192257838687279</v>
          </cell>
        </row>
        <row r="32">
          <cell r="B32" t="str">
            <v>Porcentaje de Pasivos con Costo</v>
          </cell>
        </row>
        <row r="33">
          <cell r="B33" t="str">
            <v>Captaciones de Público (Vista remunerado, de ahorro y a plazo)</v>
          </cell>
          <cell r="C33">
            <v>0.85728490675963021</v>
          </cell>
          <cell r="D33">
            <v>0.86021439337163896</v>
          </cell>
          <cell r="E33">
            <v>0.86416540011800502</v>
          </cell>
          <cell r="F33">
            <v>0.87491641533714148</v>
          </cell>
          <cell r="G33">
            <v>0.85265837602099592</v>
          </cell>
        </row>
        <row r="34">
          <cell r="B34" t="str">
            <v>Otros Pasivos con Costo</v>
          </cell>
          <cell r="C34">
            <v>0.14271509324036979</v>
          </cell>
          <cell r="D34">
            <v>0.13978560662836109</v>
          </cell>
          <cell r="E34">
            <v>0.1358345998819952</v>
          </cell>
          <cell r="F34">
            <v>0.12508358466285865</v>
          </cell>
          <cell r="G34">
            <v>0.14734162397900416</v>
          </cell>
        </row>
        <row r="35">
          <cell r="B35" t="str">
            <v>Tasa de Gasto Financiero Promedio</v>
          </cell>
        </row>
        <row r="36">
          <cell r="B36" t="str">
            <v>Captaciones de Público (Vista remunerado, de ahorro y a plazo)</v>
          </cell>
          <cell r="C36">
            <v>0.10994180198670159</v>
          </cell>
          <cell r="D36">
            <v>0.1794089121120285</v>
          </cell>
          <cell r="E36">
            <v>0.1866072890630168</v>
          </cell>
          <cell r="F36">
            <v>0.15374355855418867</v>
          </cell>
          <cell r="G36">
            <v>0.14506743413065146</v>
          </cell>
        </row>
        <row r="37">
          <cell r="B37" t="str">
            <v>Otros Pasivos con Costo</v>
          </cell>
          <cell r="C37">
            <v>1.6033341420885899E-3</v>
          </cell>
          <cell r="D37">
            <v>7.7121535401766667E-3</v>
          </cell>
          <cell r="E37">
            <v>7.8966373829004403E-3</v>
          </cell>
          <cell r="F37">
            <v>9.5644725005790115E-3</v>
          </cell>
          <cell r="G37">
            <v>1.6490854459439229E-2</v>
          </cell>
        </row>
        <row r="38">
          <cell r="B38" t="str">
            <v>Costo Promedio de los Fondos</v>
          </cell>
          <cell r="C38">
            <v>0.11154513612879018</v>
          </cell>
          <cell r="D38">
            <v>0.18712106565220515</v>
          </cell>
          <cell r="E38">
            <v>0.19450392644591724</v>
          </cell>
          <cell r="F38">
            <v>0.16330803105476768</v>
          </cell>
          <cell r="G38">
            <v>0.16155828859009069</v>
          </cell>
        </row>
        <row r="39">
          <cell r="B39" t="str">
            <v>Margen de Intermediacion</v>
          </cell>
          <cell r="C39">
            <v>0.21055868778976189</v>
          </cell>
          <cell r="D39">
            <v>0.23789239253560995</v>
          </cell>
          <cell r="E39">
            <v>0.23746072429064163</v>
          </cell>
          <cell r="F39">
            <v>0.22519928347154519</v>
          </cell>
          <cell r="G39">
            <v>0.21541183496009864</v>
          </cell>
        </row>
        <row r="40">
          <cell r="B40" t="str">
            <v>Porcentaje Total de Activos</v>
          </cell>
        </row>
        <row r="41">
          <cell r="B41" t="str">
            <v>Activos Productivos</v>
          </cell>
          <cell r="C41">
            <v>0.67833722667145779</v>
          </cell>
          <cell r="D41">
            <v>0.67744006910634202</v>
          </cell>
          <cell r="E41">
            <v>0.67708326127599416</v>
          </cell>
          <cell r="F41">
            <v>0.61567786624561316</v>
          </cell>
          <cell r="G41">
            <v>0.6322059952602922</v>
          </cell>
        </row>
        <row r="42">
          <cell r="B42" t="str">
            <v>Activos Improductivos</v>
          </cell>
          <cell r="C42">
            <v>0.32166277332854221</v>
          </cell>
          <cell r="D42">
            <v>0.32255993089365798</v>
          </cell>
          <cell r="E42">
            <v>0.32291673872400584</v>
          </cell>
          <cell r="F42">
            <v>0.38432213375438684</v>
          </cell>
          <cell r="G42">
            <v>0.3677940047397078</v>
          </cell>
        </row>
        <row r="43">
          <cell r="B43" t="str">
            <v>Aporte de los Activos Productivos</v>
          </cell>
          <cell r="C43">
            <v>0.14282979632688841</v>
          </cell>
          <cell r="D43">
            <v>0.16115783883919665</v>
          </cell>
          <cell r="E43">
            <v>0.16078068162766732</v>
          </cell>
          <cell r="F43">
            <v>0.13865021432780192</v>
          </cell>
          <cell r="G43">
            <v>0.13618465351179496</v>
          </cell>
        </row>
        <row r="44">
          <cell r="B44" t="str">
            <v>Activos Improductivos</v>
          </cell>
        </row>
        <row r="45">
          <cell r="B45" t="str">
            <v>Disponibilidades</v>
          </cell>
          <cell r="C45">
            <v>0.39723207101392</v>
          </cell>
          <cell r="D45">
            <v>0.37956610706666344</v>
          </cell>
          <cell r="E45">
            <v>0.36458837205901706</v>
          </cell>
          <cell r="F45">
            <v>0.38754251902021203</v>
          </cell>
          <cell r="G45">
            <v>0.43921279423765996</v>
          </cell>
        </row>
        <row r="46">
          <cell r="B46" t="str">
            <v>Otras Ctas por Cobrar</v>
          </cell>
          <cell r="C46">
            <v>2.9051696123119815E-2</v>
          </cell>
          <cell r="D46">
            <v>2.4318114343884246E-2</v>
          </cell>
          <cell r="E46">
            <v>3.3289464064038023E-2</v>
          </cell>
          <cell r="F46">
            <v>2.1825614402229934E-2</v>
          </cell>
          <cell r="G46">
            <v>2.1855743018562107E-2</v>
          </cell>
        </row>
        <row r="47">
          <cell r="B47" t="str">
            <v>Bienes Realizables</v>
          </cell>
          <cell r="C47">
            <v>2.8031115759879275E-3</v>
          </cell>
          <cell r="D47">
            <v>2.732959098583349E-3</v>
          </cell>
          <cell r="E47">
            <v>2.6935520986213907E-3</v>
          </cell>
          <cell r="F47">
            <v>1.382138233289792E-3</v>
          </cell>
          <cell r="G47">
            <v>6.158167710090031E-3</v>
          </cell>
        </row>
        <row r="48">
          <cell r="B48" t="str">
            <v>Bienes de Uso</v>
          </cell>
          <cell r="C48">
            <v>6.5728731816404706E-2</v>
          </cell>
          <cell r="D48">
            <v>6.5532132381402527E-2</v>
          </cell>
          <cell r="E48">
            <v>6.5096097827149355E-2</v>
          </cell>
          <cell r="F48">
            <v>8.5641326419368363E-2</v>
          </cell>
          <cell r="G48">
            <v>5.9977922531165372E-2</v>
          </cell>
        </row>
        <row r="49">
          <cell r="B49" t="str">
            <v xml:space="preserve">Otros Activos </v>
          </cell>
          <cell r="C49">
            <v>1.6319401428453218E-2</v>
          </cell>
          <cell r="D49">
            <v>1.840215979003209E-2</v>
          </cell>
          <cell r="E49">
            <v>2.486726085982793E-2</v>
          </cell>
          <cell r="F49">
            <v>3.5901223060011048E-2</v>
          </cell>
          <cell r="G49">
            <v>2.8035843013595862E-2</v>
          </cell>
        </row>
        <row r="50">
          <cell r="B50" t="str">
            <v>Peso de los Activos Improductivos</v>
          </cell>
          <cell r="C50">
            <v>-1.6836559539148796E-2</v>
          </cell>
          <cell r="D50">
            <v>-2.7215556094612365E-2</v>
          </cell>
          <cell r="E50">
            <v>-2.6660237834844266E-2</v>
          </cell>
          <cell r="F50">
            <v>-8.7548436919981012E-3</v>
          </cell>
          <cell r="G50">
            <v>-1.1838433163863026E-2</v>
          </cell>
        </row>
        <row r="51">
          <cell r="B51" t="str">
            <v>Margen en Activos</v>
          </cell>
          <cell r="C51">
            <v>0.15966635586603722</v>
          </cell>
          <cell r="D51">
            <v>0.18837339493380903</v>
          </cell>
          <cell r="E51">
            <v>0.18744091946251157</v>
          </cell>
          <cell r="F51">
            <v>0.14740505801980003</v>
          </cell>
          <cell r="G51">
            <v>0.14802308667565797</v>
          </cell>
        </row>
        <row r="52">
          <cell r="B52" t="str">
            <v>Otros Ingresos y Egresos (% ATP)</v>
          </cell>
        </row>
        <row r="53">
          <cell r="B53" t="str">
            <v>Otros Ingresos Operativos</v>
          </cell>
          <cell r="C53">
            <v>3.5124940866659474E-2</v>
          </cell>
          <cell r="D53">
            <v>2.7717340682964473E-2</v>
          </cell>
          <cell r="E53">
            <v>2.8281918094885786E-2</v>
          </cell>
          <cell r="F53">
            <v>3.2445951064022351E-2</v>
          </cell>
          <cell r="G53">
            <v>1.8146953672963151E-2</v>
          </cell>
        </row>
        <row r="54">
          <cell r="B54" t="str">
            <v>Ingresos Extraordinarios</v>
          </cell>
          <cell r="C54">
            <v>3.1889491257513423E-4</v>
          </cell>
          <cell r="D54">
            <v>1.6542577049095939E-4</v>
          </cell>
          <cell r="E54">
            <v>1.6271692581032644E-4</v>
          </cell>
          <cell r="F54">
            <v>5.6953968951355335E-3</v>
          </cell>
          <cell r="G54">
            <v>2.7376391711969052E-3</v>
          </cell>
        </row>
        <row r="55">
          <cell r="B55" t="str">
            <v>Gastos Extraordinarios</v>
          </cell>
          <cell r="C55">
            <v>8.3387329506675928E-4</v>
          </cell>
          <cell r="D55">
            <v>1.6286049592729374E-3</v>
          </cell>
          <cell r="E55">
            <v>1.1613200440228424E-3</v>
          </cell>
          <cell r="F55">
            <v>8.925154422420072E-4</v>
          </cell>
          <cell r="G55">
            <v>7.9391486155044996E-4</v>
          </cell>
        </row>
        <row r="56">
          <cell r="B56" t="str">
            <v>Gastos de Transformación</v>
          </cell>
          <cell r="C56">
            <v>0.11343228551052717</v>
          </cell>
          <cell r="D56">
            <v>0.12468507398451074</v>
          </cell>
          <cell r="E56">
            <v>0.12328317264256858</v>
          </cell>
          <cell r="F56">
            <v>0.12534194848974572</v>
          </cell>
          <cell r="G56">
            <v>0.10718353255735218</v>
          </cell>
        </row>
        <row r="57">
          <cell r="B57" t="str">
            <v>Gastos de personal</v>
          </cell>
          <cell r="C57">
            <v>4.8198474593856705E-2</v>
          </cell>
          <cell r="D57">
            <v>5.1972824408258095E-2</v>
          </cell>
          <cell r="E57">
            <v>5.1912710051686725E-2</v>
          </cell>
          <cell r="F57">
            <v>4.903887974340379E-2</v>
          </cell>
          <cell r="G57">
            <v>4.3276831951588088E-2</v>
          </cell>
        </row>
        <row r="58">
          <cell r="B58" t="str">
            <v xml:space="preserve">Gastos operativos  </v>
          </cell>
          <cell r="C58">
            <v>5.2228339619006373E-2</v>
          </cell>
          <cell r="D58">
            <v>5.8161188976293084E-2</v>
          </cell>
          <cell r="E58">
            <v>5.7243409013777315E-2</v>
          </cell>
          <cell r="F58">
            <v>6.3189237286334465E-2</v>
          </cell>
          <cell r="G58">
            <v>5.2391154281032672E-2</v>
          </cell>
        </row>
        <row r="59">
          <cell r="B59" t="str">
            <v>Gastos por aporte a Fogade</v>
          </cell>
          <cell r="C59">
            <v>1.2765974513374958E-2</v>
          </cell>
          <cell r="D59">
            <v>1.4311649863757561E-2</v>
          </cell>
          <cell r="E59">
            <v>1.3890978159296434E-2</v>
          </cell>
          <cell r="F59">
            <v>1.2868833535577018E-2</v>
          </cell>
          <cell r="G59">
            <v>1.1272667082141492E-2</v>
          </cell>
        </row>
        <row r="60">
          <cell r="B60" t="str">
            <v>Gastos por aporte a la Sudeban</v>
          </cell>
          <cell r="C60">
            <v>2.3949678428914558E-4</v>
          </cell>
          <cell r="D60">
            <v>2.3941073620201064E-4</v>
          </cell>
          <cell r="E60">
            <v>2.3607541780809067E-4</v>
          </cell>
          <cell r="F60">
            <v>2.4499792443045921E-4</v>
          </cell>
          <cell r="G60">
            <v>2.428792425899186E-4</v>
          </cell>
        </row>
        <row r="61">
          <cell r="B61" t="str">
            <v>Utilidad antes del ISRL</v>
          </cell>
          <cell r="C61">
            <v>8.0844032839677893E-2</v>
          </cell>
          <cell r="D61">
            <v>8.9942482443480756E-2</v>
          </cell>
          <cell r="E61">
            <v>9.1441061796616263E-2</v>
          </cell>
          <cell r="F61">
            <v>5.9311942046970184E-2</v>
          </cell>
          <cell r="G61">
            <v>6.0930232100915402E-2</v>
          </cell>
        </row>
        <row r="62">
          <cell r="B62" t="str">
            <v>Impuesto s/la Renta/Activo Total Promedio</v>
          </cell>
          <cell r="C62">
            <v>1.3265179391644519E-2</v>
          </cell>
          <cell r="D62">
            <v>6.5396271271089693E-3</v>
          </cell>
          <cell r="E62">
            <v>6.4485211934635373E-3</v>
          </cell>
          <cell r="F62">
            <v>2.9228546051727386E-3</v>
          </cell>
          <cell r="G62">
            <v>5.1600723309496816E-3</v>
          </cell>
        </row>
        <row r="63">
          <cell r="B63" t="str">
            <v>R.O.A.</v>
          </cell>
          <cell r="C63">
            <v>6.7578853448033369E-2</v>
          </cell>
          <cell r="D63">
            <v>8.3402855316371788E-2</v>
          </cell>
          <cell r="E63">
            <v>8.4992540603152728E-2</v>
          </cell>
          <cell r="F63">
            <v>5.6389087441797443E-2</v>
          </cell>
          <cell r="G63">
            <v>5.5770159769965723E-2</v>
          </cell>
        </row>
        <row r="64">
          <cell r="B64" t="str">
            <v>Apalancamiento Financiero ( Leverage Prom. )</v>
          </cell>
          <cell r="C64">
            <v>8.8197923505378331</v>
          </cell>
          <cell r="D64">
            <v>8.6433502063887957</v>
          </cell>
          <cell r="E64">
            <v>8.5820597443701345</v>
          </cell>
          <cell r="F64">
            <v>8.1260019006770676</v>
          </cell>
          <cell r="G64">
            <v>9.8871752179249839</v>
          </cell>
        </row>
        <row r="65">
          <cell r="B65" t="str">
            <v>R.O.E.</v>
          </cell>
          <cell r="C65">
            <v>0.59603145469908192</v>
          </cell>
          <cell r="D65">
            <v>0.72088008671217696</v>
          </cell>
          <cell r="E65">
            <v>0.72941106128206112</v>
          </cell>
          <cell r="F65">
            <v>0.45821783172949138</v>
          </cell>
          <cell r="G65">
            <v>0.55140934157732202</v>
          </cell>
        </row>
        <row r="66">
          <cell r="B66" t="str">
            <v>RENTABILIDAD RECURSOS PROPIOS</v>
          </cell>
          <cell r="C66">
            <v>0.59603188013954655</v>
          </cell>
          <cell r="D66">
            <v>0.72088029225504058</v>
          </cell>
          <cell r="E66">
            <v>0.72941210949210311</v>
          </cell>
          <cell r="F66">
            <v>0.45822356654587659</v>
          </cell>
          <cell r="G66">
            <v>0.551411697201039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>
        <row r="4">
          <cell r="B4" t="str">
            <v>INDICE DE SOLVENCIA</v>
          </cell>
          <cell r="J4" t="str">
            <v>INDICE DE CAPITALIZACION NETO</v>
          </cell>
          <cell r="Z4" t="str">
            <v>COBERTURA PATRIMONIAL AJUSTADA</v>
          </cell>
          <cell r="AH4" t="str">
            <v>PROPORCION DEMANDA ENDOGENA DE FONDOS</v>
          </cell>
          <cell r="AP4" t="str">
            <v>% DE ACTIVOS INMOVILIZADOS EN EL TOTAL ACTIVO</v>
          </cell>
          <cell r="AX4" t="str">
            <v>% DE ACTIVOS INMOVILIZADOS EN EL TOTAL ACTIVO</v>
          </cell>
        </row>
        <row r="5">
          <cell r="B5" t="str">
            <v>Agosto-98/Junio-97</v>
          </cell>
          <cell r="J5" t="str">
            <v>Agosto-98/Julio-97</v>
          </cell>
          <cell r="Z5" t="str">
            <v>Agosto-98/Junio-98</v>
          </cell>
          <cell r="AH5" t="str">
            <v>Agosto-98/Agosto-97</v>
          </cell>
          <cell r="AP5" t="str">
            <v>(Expresado en Términos Netos)</v>
          </cell>
          <cell r="AX5" t="str">
            <v>(Expresado en Términos Brutos)</v>
          </cell>
          <cell r="BF5" t="str">
            <v>INTERMEDIACION EN CREDITOS</v>
          </cell>
          <cell r="BN5" t="str">
            <v>INTERMEDIACION EN INVERSIONES</v>
          </cell>
          <cell r="BV5" t="str">
            <v>BANCA UNIVERSAL Y COMERCIAL</v>
          </cell>
        </row>
        <row r="6">
          <cell r="R6" t="str">
            <v>Agosto-98/Junio-98</v>
          </cell>
          <cell r="AB6" t="str">
            <v>COBERTURA</v>
          </cell>
          <cell r="AD6" t="str">
            <v>COBERTURA</v>
          </cell>
          <cell r="AJ6" t="str">
            <v>PROPORCION</v>
          </cell>
          <cell r="AL6" t="str">
            <v>PROPORCION</v>
          </cell>
          <cell r="AP6" t="str">
            <v>Agosto-98/Junio-98</v>
          </cell>
          <cell r="AX6" t="str">
            <v>Agosto-98/Junio-98</v>
          </cell>
          <cell r="BF6" t="str">
            <v>Agosto-98/Junio-98</v>
          </cell>
          <cell r="BN6" t="str">
            <v>Agosto-98/Junio-98</v>
          </cell>
          <cell r="BV6" t="str">
            <v>PRUEBA ACIDA DE LIQUIDEZ</v>
          </cell>
        </row>
        <row r="7">
          <cell r="L7" t="str">
            <v>INDICE DE</v>
          </cell>
          <cell r="N7" t="str">
            <v>INDICE DE</v>
          </cell>
          <cell r="AB7" t="str">
            <v>PATRIMONIAL</v>
          </cell>
          <cell r="AD7" t="str">
            <v>PATRIMONIAL</v>
          </cell>
          <cell r="AJ7" t="str">
            <v xml:space="preserve">DEMANDA </v>
          </cell>
          <cell r="AL7" t="str">
            <v xml:space="preserve">DEMANDA </v>
          </cell>
          <cell r="BV7" t="str">
            <v>Agosto-98/Junio-98</v>
          </cell>
        </row>
        <row r="8">
          <cell r="D8" t="str">
            <v xml:space="preserve">INDICE DE </v>
          </cell>
          <cell r="F8" t="str">
            <v xml:space="preserve">INDICE DE </v>
          </cell>
          <cell r="L8" t="str">
            <v>CAPITALIZACION</v>
          </cell>
          <cell r="N8" t="str">
            <v>CAPITALIZACION</v>
          </cell>
          <cell r="R8" t="str">
            <v>BANCOS</v>
          </cell>
          <cell r="T8" t="str">
            <v>APALANCAMIENTO</v>
          </cell>
          <cell r="V8" t="str">
            <v>APALANCAMIENTO</v>
          </cell>
          <cell r="Z8" t="str">
            <v>BANCOS</v>
          </cell>
          <cell r="AA8" t="str">
            <v>RK</v>
          </cell>
          <cell r="AB8" t="str">
            <v>ACT. INMOV.</v>
          </cell>
          <cell r="AC8" t="str">
            <v>RK</v>
          </cell>
          <cell r="AD8" t="str">
            <v>ACT. INMOV.</v>
          </cell>
          <cell r="AH8" t="str">
            <v>BANCOS</v>
          </cell>
          <cell r="AI8" t="str">
            <v>RK</v>
          </cell>
          <cell r="AJ8" t="str">
            <v>ENDOGENA</v>
          </cell>
          <cell r="AK8" t="str">
            <v>RK</v>
          </cell>
          <cell r="AL8" t="str">
            <v>ENDOGENA</v>
          </cell>
          <cell r="AP8" t="str">
            <v>BANCOS</v>
          </cell>
          <cell r="AR8" t="str">
            <v>% de Activos</v>
          </cell>
          <cell r="AT8" t="str">
            <v>% de Activos</v>
          </cell>
          <cell r="AX8" t="str">
            <v>BANCOS</v>
          </cell>
          <cell r="AZ8" t="str">
            <v>% de Activos</v>
          </cell>
          <cell r="BB8" t="str">
            <v>% de Activos</v>
          </cell>
          <cell r="BF8" t="str">
            <v>BANCOS</v>
          </cell>
          <cell r="BH8" t="str">
            <v>Intermediación</v>
          </cell>
          <cell r="BJ8" t="str">
            <v>Intermediación</v>
          </cell>
          <cell r="BN8" t="str">
            <v>BANCOS</v>
          </cell>
          <cell r="BP8" t="str">
            <v>Intermediación</v>
          </cell>
          <cell r="BR8" t="str">
            <v>Intermediación</v>
          </cell>
          <cell r="BV8" t="str">
            <v>BANCOS</v>
          </cell>
          <cell r="BX8" t="str">
            <v>Prueba Acida</v>
          </cell>
          <cell r="BZ8" t="str">
            <v>Prueba Acida</v>
          </cell>
        </row>
        <row r="9">
          <cell r="B9" t="str">
            <v>BANCOS</v>
          </cell>
          <cell r="C9" t="str">
            <v>RK</v>
          </cell>
          <cell r="D9" t="str">
            <v>SOLVENCIA</v>
          </cell>
          <cell r="E9" t="str">
            <v>RK</v>
          </cell>
          <cell r="F9" t="str">
            <v>SOLVENCIA</v>
          </cell>
          <cell r="J9" t="str">
            <v>BANCOS</v>
          </cell>
          <cell r="K9" t="str">
            <v>RK</v>
          </cell>
          <cell r="L9" t="str">
            <v>NETO</v>
          </cell>
          <cell r="M9" t="str">
            <v>RK</v>
          </cell>
          <cell r="N9" t="str">
            <v>NETO</v>
          </cell>
          <cell r="S9" t="str">
            <v>RK</v>
          </cell>
          <cell r="T9" t="str">
            <v>FINANCIERO</v>
          </cell>
          <cell r="U9" t="str">
            <v>RK</v>
          </cell>
          <cell r="V9" t="str">
            <v>FINANCIERO</v>
          </cell>
          <cell r="AB9" t="str">
            <v>AJUSTADA</v>
          </cell>
          <cell r="AD9" t="str">
            <v>AJUSTADA</v>
          </cell>
          <cell r="AJ9" t="str">
            <v>DE FONDOS</v>
          </cell>
          <cell r="AL9" t="str">
            <v>DE FONDOS</v>
          </cell>
          <cell r="AQ9" t="str">
            <v>RK</v>
          </cell>
          <cell r="AR9" t="str">
            <v>Inmovilizados</v>
          </cell>
          <cell r="AS9" t="str">
            <v>RK</v>
          </cell>
          <cell r="AT9" t="str">
            <v>Inmovilizados</v>
          </cell>
          <cell r="AY9" t="str">
            <v>RK</v>
          </cell>
          <cell r="AZ9" t="str">
            <v>Inmovilizados</v>
          </cell>
          <cell r="BA9" t="str">
            <v>RK</v>
          </cell>
          <cell r="BB9" t="str">
            <v>Inmovilizados</v>
          </cell>
          <cell r="BG9" t="str">
            <v>RK</v>
          </cell>
          <cell r="BH9" t="str">
            <v>en Créditos</v>
          </cell>
          <cell r="BI9" t="str">
            <v>RK</v>
          </cell>
          <cell r="BJ9" t="str">
            <v>en Créditos</v>
          </cell>
          <cell r="BO9" t="str">
            <v>RK</v>
          </cell>
          <cell r="BP9" t="str">
            <v>en Inversiones</v>
          </cell>
          <cell r="BQ9" t="str">
            <v>RK</v>
          </cell>
          <cell r="BR9" t="str">
            <v>en Inversiones</v>
          </cell>
          <cell r="BW9" t="str">
            <v>RK</v>
          </cell>
          <cell r="BX9" t="str">
            <v>de Liquidez</v>
          </cell>
          <cell r="BY9" t="str">
            <v>RK</v>
          </cell>
          <cell r="BZ9" t="str">
            <v>de Liquidez</v>
          </cell>
        </row>
        <row r="10">
          <cell r="C10">
            <v>35976</v>
          </cell>
          <cell r="E10">
            <v>36007</v>
          </cell>
          <cell r="L10">
            <v>35976</v>
          </cell>
          <cell r="N10">
            <v>36006</v>
          </cell>
          <cell r="S10">
            <v>35976</v>
          </cell>
          <cell r="U10">
            <v>35977</v>
          </cell>
          <cell r="AA10">
            <v>35947</v>
          </cell>
          <cell r="AC10">
            <v>36007</v>
          </cell>
          <cell r="AJ10" t="str">
            <v>jun-98/Jun-97</v>
          </cell>
          <cell r="AL10" t="str">
            <v>jul-98/Jul-97</v>
          </cell>
          <cell r="AQ10">
            <v>35947</v>
          </cell>
          <cell r="AS10">
            <v>36006</v>
          </cell>
          <cell r="AY10">
            <v>35947</v>
          </cell>
          <cell r="BA10">
            <v>35977</v>
          </cell>
          <cell r="BG10">
            <v>35947</v>
          </cell>
          <cell r="BI10">
            <v>35977</v>
          </cell>
          <cell r="BO10">
            <v>35947</v>
          </cell>
          <cell r="BQ10">
            <v>35977</v>
          </cell>
          <cell r="BW10">
            <v>35582</v>
          </cell>
          <cell r="BY10">
            <v>35612</v>
          </cell>
        </row>
        <row r="12">
          <cell r="B12" t="str">
            <v>ABN AMRO BANK</v>
          </cell>
          <cell r="C12">
            <v>41</v>
          </cell>
          <cell r="D12">
            <v>4.875591633834845E-2</v>
          </cell>
          <cell r="E12">
            <v>41</v>
          </cell>
          <cell r="F12">
            <v>4.302849107168287E-2</v>
          </cell>
          <cell r="J12" t="str">
            <v>ABN AMRO BANK</v>
          </cell>
          <cell r="K12">
            <v>39</v>
          </cell>
          <cell r="L12">
            <v>2.9453965369778231E-2</v>
          </cell>
          <cell r="M12">
            <v>39</v>
          </cell>
          <cell r="N12">
            <v>2.2455680055248308E-2</v>
          </cell>
          <cell r="R12" t="str">
            <v>ABN AMRO BANK</v>
          </cell>
          <cell r="S12">
            <v>39</v>
          </cell>
          <cell r="T12">
            <v>33.951285928585627</v>
          </cell>
          <cell r="U12">
            <v>39</v>
          </cell>
          <cell r="V12">
            <v>44.532162799775975</v>
          </cell>
          <cell r="Z12" t="str">
            <v>ABN AMRO BANK</v>
          </cell>
          <cell r="AA12">
            <v>37</v>
          </cell>
          <cell r="AB12">
            <v>0.48694261910349684</v>
          </cell>
          <cell r="AC12">
            <v>38</v>
          </cell>
          <cell r="AD12">
            <v>0.32090008687150906</v>
          </cell>
          <cell r="AH12" t="str">
            <v>ABN AMRO BANK</v>
          </cell>
          <cell r="AI12">
            <v>13</v>
          </cell>
          <cell r="AJ12">
            <v>3.9078891392144793E-2</v>
          </cell>
          <cell r="AK12">
            <v>17</v>
          </cell>
          <cell r="AL12">
            <v>5.3337988457149273E-2</v>
          </cell>
          <cell r="AP12" t="str">
            <v>ABN AMRO BANK</v>
          </cell>
          <cell r="AQ12">
            <v>10</v>
          </cell>
          <cell r="AR12">
            <v>4.6976198660537212E-2</v>
          </cell>
          <cell r="AS12">
            <v>14</v>
          </cell>
          <cell r="AT12">
            <v>5.6359034999593272E-2</v>
          </cell>
          <cell r="AX12" t="str">
            <v>ABN AMRO BANK</v>
          </cell>
          <cell r="AY12">
            <v>9</v>
          </cell>
          <cell r="AZ12">
            <v>6.6645828060725332E-2</v>
          </cell>
          <cell r="BA12">
            <v>11</v>
          </cell>
          <cell r="BB12">
            <v>7.7779127857287897E-2</v>
          </cell>
          <cell r="BF12" t="str">
            <v>ABN AMRO BANK</v>
          </cell>
          <cell r="BG12">
            <v>22</v>
          </cell>
          <cell r="BH12">
            <v>0.67644386588672567</v>
          </cell>
          <cell r="BI12">
            <v>8</v>
          </cell>
          <cell r="BJ12">
            <v>0.96760312736049625</v>
          </cell>
          <cell r="BN12" t="str">
            <v>ABN AMRO BANK</v>
          </cell>
          <cell r="BO12">
            <v>7</v>
          </cell>
          <cell r="BP12">
            <v>0.66482272241891249</v>
          </cell>
          <cell r="BQ12">
            <v>4</v>
          </cell>
          <cell r="BR12">
            <v>1.081522145623198</v>
          </cell>
          <cell r="BV12" t="str">
            <v>ABN AMRO BANK</v>
          </cell>
          <cell r="BW12">
            <v>35</v>
          </cell>
          <cell r="BX12">
            <v>0.1447809450034474</v>
          </cell>
          <cell r="BY12">
            <v>36</v>
          </cell>
          <cell r="BZ12">
            <v>0.14945004790100971</v>
          </cell>
        </row>
        <row r="13">
          <cell r="B13" t="str">
            <v>BANCOEX</v>
          </cell>
          <cell r="C13">
            <v>1</v>
          </cell>
          <cell r="D13">
            <v>0.97204244574407994</v>
          </cell>
          <cell r="E13">
            <v>1</v>
          </cell>
          <cell r="F13">
            <v>0.96988185748769562</v>
          </cell>
          <cell r="J13" t="str">
            <v>BANCOEX</v>
          </cell>
          <cell r="K13">
            <v>1</v>
          </cell>
          <cell r="L13">
            <v>0.96098747430221976</v>
          </cell>
          <cell r="M13">
            <v>1</v>
          </cell>
          <cell r="N13">
            <v>0.96527223963720665</v>
          </cell>
          <cell r="R13" t="str">
            <v>BANCOEX</v>
          </cell>
          <cell r="S13">
            <v>1</v>
          </cell>
          <cell r="T13">
            <v>1.04059628948453</v>
          </cell>
          <cell r="U13">
            <v>1</v>
          </cell>
          <cell r="V13">
            <v>1.0359771667895947</v>
          </cell>
          <cell r="Z13" t="str">
            <v>BANCOEX</v>
          </cell>
          <cell r="AA13">
            <v>1</v>
          </cell>
          <cell r="AB13">
            <v>84.49778633647685</v>
          </cell>
          <cell r="AC13">
            <v>1</v>
          </cell>
          <cell r="AD13">
            <v>203.09710330138444</v>
          </cell>
          <cell r="AH13" t="str">
            <v>BANCOEX</v>
          </cell>
          <cell r="AI13">
            <v>41</v>
          </cell>
          <cell r="AJ13" t="str">
            <v>NA</v>
          </cell>
          <cell r="AK13">
            <v>8</v>
          </cell>
          <cell r="AL13">
            <v>4.775458840732192E-3</v>
          </cell>
          <cell r="AP13" t="str">
            <v>BANCOEX</v>
          </cell>
          <cell r="AQ13">
            <v>2</v>
          </cell>
          <cell r="AR13">
            <v>1.1503762262757159E-2</v>
          </cell>
          <cell r="AS13">
            <v>1</v>
          </cell>
          <cell r="AT13">
            <v>4.775458840732192E-3</v>
          </cell>
          <cell r="AX13" t="str">
            <v>BANCOEX</v>
          </cell>
          <cell r="AY13">
            <v>7</v>
          </cell>
          <cell r="AZ13">
            <v>4.2492223718404193E-2</v>
          </cell>
          <cell r="BA13">
            <v>5</v>
          </cell>
          <cell r="BB13">
            <v>4.7649314714027821E-2</v>
          </cell>
          <cell r="BF13" t="str">
            <v>BANCOEX</v>
          </cell>
          <cell r="BG13">
            <v>41</v>
          </cell>
          <cell r="BH13" t="str">
            <v>NA</v>
          </cell>
          <cell r="BI13">
            <v>41</v>
          </cell>
          <cell r="BJ13" t="str">
            <v>NA</v>
          </cell>
          <cell r="BN13" t="str">
            <v>BANCOEX</v>
          </cell>
          <cell r="BO13">
            <v>41</v>
          </cell>
          <cell r="BP13" t="str">
            <v>NA</v>
          </cell>
          <cell r="BQ13">
            <v>41</v>
          </cell>
          <cell r="BR13" t="str">
            <v>NA</v>
          </cell>
          <cell r="BV13" t="str">
            <v>BANCOEX</v>
          </cell>
          <cell r="BW13">
            <v>41</v>
          </cell>
          <cell r="BX13" t="str">
            <v>NA</v>
          </cell>
          <cell r="BY13">
            <v>41</v>
          </cell>
          <cell r="BZ13" t="str">
            <v>NA</v>
          </cell>
        </row>
        <row r="14">
          <cell r="B14" t="str">
            <v xml:space="preserve">BANESCO               </v>
          </cell>
          <cell r="C14">
            <v>25</v>
          </cell>
          <cell r="D14">
            <v>0.12091369826055252</v>
          </cell>
          <cell r="E14">
            <v>26</v>
          </cell>
          <cell r="F14">
            <v>0.12295056590809381</v>
          </cell>
          <cell r="J14" t="str">
            <v xml:space="preserve">BANESCO               </v>
          </cell>
          <cell r="K14">
            <v>22</v>
          </cell>
          <cell r="L14">
            <v>9.2914296556023318E-2</v>
          </cell>
          <cell r="M14">
            <v>23</v>
          </cell>
          <cell r="N14">
            <v>9.3889150098147245E-2</v>
          </cell>
          <cell r="R14" t="str">
            <v xml:space="preserve">BANESCO               </v>
          </cell>
          <cell r="S14">
            <v>22</v>
          </cell>
          <cell r="T14">
            <v>10.762606370237577</v>
          </cell>
          <cell r="U14">
            <v>23</v>
          </cell>
          <cell r="V14">
            <v>10.650857942101378</v>
          </cell>
          <cell r="Z14" t="str">
            <v xml:space="preserve">BANESCO               </v>
          </cell>
          <cell r="AA14">
            <v>34</v>
          </cell>
          <cell r="AB14">
            <v>0.54475736408213116</v>
          </cell>
          <cell r="AC14">
            <v>34</v>
          </cell>
          <cell r="AD14">
            <v>0.53173122191876188</v>
          </cell>
          <cell r="AH14" t="str">
            <v xml:space="preserve">BANESCO               </v>
          </cell>
          <cell r="AI14">
            <v>37</v>
          </cell>
          <cell r="AJ14">
            <v>0.39778098017190766</v>
          </cell>
          <cell r="AK14">
            <v>38</v>
          </cell>
          <cell r="AL14">
            <v>0.55335025688386552</v>
          </cell>
          <cell r="AP14" t="str">
            <v xml:space="preserve">BANESCO               </v>
          </cell>
          <cell r="AQ14">
            <v>39</v>
          </cell>
          <cell r="AR14">
            <v>0.19674093483865904</v>
          </cell>
          <cell r="AS14">
            <v>39</v>
          </cell>
          <cell r="AT14">
            <v>0.20550791686573555</v>
          </cell>
          <cell r="AX14" t="str">
            <v xml:space="preserve">BANESCO               </v>
          </cell>
          <cell r="AY14">
            <v>38</v>
          </cell>
          <cell r="AZ14">
            <v>0.22360249192661383</v>
          </cell>
          <cell r="BA14">
            <v>38</v>
          </cell>
          <cell r="BB14">
            <v>0.2324755795378933</v>
          </cell>
          <cell r="BF14" t="str">
            <v xml:space="preserve">BANESCO               </v>
          </cell>
          <cell r="BG14">
            <v>30</v>
          </cell>
          <cell r="BH14">
            <v>0.51973410334080428</v>
          </cell>
          <cell r="BI14">
            <v>30</v>
          </cell>
          <cell r="BJ14">
            <v>0.52384528518003981</v>
          </cell>
          <cell r="BN14" t="str">
            <v xml:space="preserve">BANESCO               </v>
          </cell>
          <cell r="BO14">
            <v>22</v>
          </cell>
          <cell r="BP14">
            <v>0.22726865684288608</v>
          </cell>
          <cell r="BQ14">
            <v>25</v>
          </cell>
          <cell r="BR14">
            <v>0.2114783564479816</v>
          </cell>
          <cell r="BV14" t="str">
            <v xml:space="preserve">BANESCO               </v>
          </cell>
          <cell r="BW14">
            <v>23</v>
          </cell>
          <cell r="BX14">
            <v>0.19627219074120239</v>
          </cell>
          <cell r="BY14">
            <v>31</v>
          </cell>
          <cell r="BZ14">
            <v>0.18831024722097625</v>
          </cell>
        </row>
        <row r="15">
          <cell r="B15" t="str">
            <v xml:space="preserve">BANFOANDES            </v>
          </cell>
          <cell r="C15">
            <v>33</v>
          </cell>
          <cell r="D15">
            <v>8.3851741383785316E-2</v>
          </cell>
          <cell r="E15">
            <v>33</v>
          </cell>
          <cell r="F15">
            <v>9.3579920505208775E-2</v>
          </cell>
          <cell r="J15" t="str">
            <v xml:space="preserve">BANFOANDES            </v>
          </cell>
          <cell r="K15">
            <v>35</v>
          </cell>
          <cell r="L15">
            <v>5.668015526761716E-2</v>
          </cell>
          <cell r="M15">
            <v>34</v>
          </cell>
          <cell r="N15">
            <v>6.3862177219806526E-2</v>
          </cell>
          <cell r="R15" t="str">
            <v xml:space="preserve">BANFOANDES            </v>
          </cell>
          <cell r="S15">
            <v>35</v>
          </cell>
          <cell r="T15">
            <v>17.642859220806084</v>
          </cell>
          <cell r="U15">
            <v>34</v>
          </cell>
          <cell r="V15">
            <v>15.658720756702531</v>
          </cell>
          <cell r="Z15" t="str">
            <v xml:space="preserve">BANFOANDES            </v>
          </cell>
          <cell r="AA15">
            <v>27</v>
          </cell>
          <cell r="AB15">
            <v>0.84826341952943574</v>
          </cell>
          <cell r="AC15">
            <v>27</v>
          </cell>
          <cell r="AD15">
            <v>0.90769922577617912</v>
          </cell>
          <cell r="AH15" t="str">
            <v xml:space="preserve">BANFOANDES            </v>
          </cell>
          <cell r="AI15">
            <v>17</v>
          </cell>
          <cell r="AJ15">
            <v>5.615141847738557E-2</v>
          </cell>
          <cell r="AK15">
            <v>10</v>
          </cell>
          <cell r="AL15">
            <v>6.9696266837136886E-3</v>
          </cell>
          <cell r="AP15" t="str">
            <v xml:space="preserve">BANFOANDES            </v>
          </cell>
          <cell r="AQ15">
            <v>11</v>
          </cell>
          <cell r="AR15">
            <v>4.8490442090846374E-2</v>
          </cell>
          <cell r="AS15">
            <v>12</v>
          </cell>
          <cell r="AT15">
            <v>5.0796089350048486E-2</v>
          </cell>
          <cell r="AX15" t="str">
            <v xml:space="preserve">BANFOANDES            </v>
          </cell>
          <cell r="AY15">
            <v>13</v>
          </cell>
          <cell r="AZ15">
            <v>7.5657340622655098E-2</v>
          </cell>
          <cell r="BA15">
            <v>15</v>
          </cell>
          <cell r="BB15">
            <v>8.3272949872285798E-2</v>
          </cell>
          <cell r="BF15" t="str">
            <v xml:space="preserve">BANFOANDES            </v>
          </cell>
          <cell r="BG15">
            <v>27</v>
          </cell>
          <cell r="BH15">
            <v>0.59311352202688072</v>
          </cell>
          <cell r="BI15">
            <v>23</v>
          </cell>
          <cell r="BJ15">
            <v>0.6239462177704902</v>
          </cell>
          <cell r="BN15" t="str">
            <v xml:space="preserve">BANFOANDES            </v>
          </cell>
          <cell r="BO15">
            <v>25</v>
          </cell>
          <cell r="BP15">
            <v>0.1553269153917243</v>
          </cell>
          <cell r="BQ15">
            <v>26</v>
          </cell>
          <cell r="BR15">
            <v>0.18006019156754957</v>
          </cell>
          <cell r="BV15" t="str">
            <v xml:space="preserve">BANFOANDES            </v>
          </cell>
          <cell r="BW15">
            <v>12</v>
          </cell>
          <cell r="BX15">
            <v>0.22081869444839325</v>
          </cell>
          <cell r="BY15">
            <v>23</v>
          </cell>
          <cell r="BZ15">
            <v>0.20793847707413204</v>
          </cell>
        </row>
        <row r="16">
          <cell r="B16" t="str">
            <v xml:space="preserve">BANFOCORO             </v>
          </cell>
          <cell r="C16">
            <v>28</v>
          </cell>
          <cell r="D16">
            <v>0.11297608634255464</v>
          </cell>
          <cell r="E16">
            <v>29</v>
          </cell>
          <cell r="F16">
            <v>0.11975029885427504</v>
          </cell>
          <cell r="J16" t="str">
            <v xml:space="preserve">BANFOCORO             </v>
          </cell>
          <cell r="K16">
            <v>30</v>
          </cell>
          <cell r="L16">
            <v>7.4108019992281435E-2</v>
          </cell>
          <cell r="M16">
            <v>30</v>
          </cell>
          <cell r="N16">
            <v>8.0700771041332914E-2</v>
          </cell>
          <cell r="R16" t="str">
            <v xml:space="preserve">BANFOCORO             </v>
          </cell>
          <cell r="S16">
            <v>30</v>
          </cell>
          <cell r="T16">
            <v>13.493816190260553</v>
          </cell>
          <cell r="U16">
            <v>30</v>
          </cell>
          <cell r="V16">
            <v>12.39145533675044</v>
          </cell>
          <cell r="Z16" t="str">
            <v xml:space="preserve">BANFOCORO             </v>
          </cell>
          <cell r="AA16">
            <v>32</v>
          </cell>
          <cell r="AB16">
            <v>0.60060142504894276</v>
          </cell>
          <cell r="AC16">
            <v>30</v>
          </cell>
          <cell r="AD16">
            <v>0.73321930280180769</v>
          </cell>
          <cell r="AH16" t="str">
            <v xml:space="preserve">BANFOCORO             </v>
          </cell>
          <cell r="AI16">
            <v>34</v>
          </cell>
          <cell r="AJ16">
            <v>0.22570876079332056</v>
          </cell>
          <cell r="AK16">
            <v>28</v>
          </cell>
          <cell r="AL16">
            <v>0.13210799547485019</v>
          </cell>
          <cell r="AP16" t="str">
            <v xml:space="preserve">BANFOCORO             </v>
          </cell>
          <cell r="AQ16">
            <v>27</v>
          </cell>
          <cell r="AR16">
            <v>0.11232094732956814</v>
          </cell>
          <cell r="AS16">
            <v>23</v>
          </cell>
          <cell r="AT16">
            <v>9.4607037085988069E-2</v>
          </cell>
          <cell r="AX16" t="str">
            <v xml:space="preserve">BANFOCORO             </v>
          </cell>
          <cell r="AY16">
            <v>29</v>
          </cell>
          <cell r="AZ16">
            <v>0.13955797257950694</v>
          </cell>
          <cell r="BA16">
            <v>26</v>
          </cell>
          <cell r="BB16">
            <v>0.12542133099615385</v>
          </cell>
          <cell r="BF16" t="str">
            <v xml:space="preserve">BANFOCORO             </v>
          </cell>
          <cell r="BG16">
            <v>28</v>
          </cell>
          <cell r="BH16">
            <v>0.53821970084748494</v>
          </cell>
          <cell r="BI16">
            <v>27</v>
          </cell>
          <cell r="BJ16">
            <v>0.5722115888188507</v>
          </cell>
          <cell r="BN16" t="str">
            <v xml:space="preserve">BANFOCORO             </v>
          </cell>
          <cell r="BO16">
            <v>16</v>
          </cell>
          <cell r="BP16">
            <v>0.31248014018536274</v>
          </cell>
          <cell r="BQ16">
            <v>17</v>
          </cell>
          <cell r="BR16">
            <v>0.28349286578174981</v>
          </cell>
          <cell r="BV16" t="str">
            <v xml:space="preserve">BANFOCORO             </v>
          </cell>
          <cell r="BW16">
            <v>34</v>
          </cell>
          <cell r="BX16">
            <v>0.15326633050873434</v>
          </cell>
          <cell r="BY16">
            <v>25</v>
          </cell>
          <cell r="BZ16">
            <v>0.20254452702663125</v>
          </cell>
        </row>
        <row r="17">
          <cell r="B17" t="str">
            <v xml:space="preserve">BRASIL                </v>
          </cell>
          <cell r="C17">
            <v>3</v>
          </cell>
          <cell r="D17">
            <v>0.52039077088894747</v>
          </cell>
          <cell r="E17">
            <v>3</v>
          </cell>
          <cell r="F17">
            <v>0.60340286482908212</v>
          </cell>
          <cell r="J17" t="str">
            <v xml:space="preserve">BRASIL                </v>
          </cell>
          <cell r="K17">
            <v>4</v>
          </cell>
          <cell r="L17">
            <v>0.26157469957530127</v>
          </cell>
          <cell r="M17">
            <v>3</v>
          </cell>
          <cell r="N17">
            <v>0.2981406968517864</v>
          </cell>
          <cell r="R17" t="str">
            <v xml:space="preserve">BRASIL                </v>
          </cell>
          <cell r="S17">
            <v>4</v>
          </cell>
          <cell r="T17">
            <v>3.8229997076308342</v>
          </cell>
          <cell r="U17">
            <v>3</v>
          </cell>
          <cell r="V17">
            <v>3.3541210930258418</v>
          </cell>
          <cell r="Z17" t="str">
            <v xml:space="preserve">BRASIL                </v>
          </cell>
          <cell r="AA17">
            <v>13</v>
          </cell>
          <cell r="AB17">
            <v>1.4034247886861617</v>
          </cell>
          <cell r="AC17">
            <v>15</v>
          </cell>
          <cell r="AD17">
            <v>1.3856152067814029</v>
          </cell>
          <cell r="AH17" t="str">
            <v xml:space="preserve">BRASIL                </v>
          </cell>
          <cell r="AI17">
            <v>2</v>
          </cell>
          <cell r="AJ17">
            <v>-0.2744229470422313</v>
          </cell>
          <cell r="AK17">
            <v>39</v>
          </cell>
          <cell r="AL17">
            <v>1.435549952726128</v>
          </cell>
          <cell r="AP17" t="str">
            <v xml:space="preserve">BRASIL                </v>
          </cell>
          <cell r="AQ17">
            <v>9</v>
          </cell>
          <cell r="AR17">
            <v>3.0185108596207589E-2</v>
          </cell>
          <cell r="AS17">
            <v>11</v>
          </cell>
          <cell r="AT17">
            <v>5.06345159790983E-2</v>
          </cell>
          <cell r="AX17" t="str">
            <v xml:space="preserve">BRASIL                </v>
          </cell>
          <cell r="AY17">
            <v>5</v>
          </cell>
          <cell r="AZ17">
            <v>3.9666127758769786E-2</v>
          </cell>
          <cell r="BA17">
            <v>8</v>
          </cell>
          <cell r="BB17">
            <v>6.1201566219242526E-2</v>
          </cell>
          <cell r="BF17" t="str">
            <v xml:space="preserve">BRASIL                </v>
          </cell>
          <cell r="BG17">
            <v>1</v>
          </cell>
          <cell r="BH17">
            <v>2.781926240120344</v>
          </cell>
          <cell r="BI17">
            <v>1</v>
          </cell>
          <cell r="BJ17">
            <v>3.1148992154888173</v>
          </cell>
          <cell r="BN17" t="str">
            <v xml:space="preserve">BRASIL                </v>
          </cell>
          <cell r="BO17">
            <v>40</v>
          </cell>
          <cell r="BP17">
            <v>0</v>
          </cell>
          <cell r="BQ17">
            <v>40</v>
          </cell>
          <cell r="BR17">
            <v>0</v>
          </cell>
          <cell r="BV17" t="str">
            <v xml:space="preserve">BRASIL                </v>
          </cell>
          <cell r="BW17">
            <v>3</v>
          </cell>
          <cell r="BX17">
            <v>0.34566260243853691</v>
          </cell>
          <cell r="BY17">
            <v>5</v>
          </cell>
          <cell r="BZ17">
            <v>0.31858138829948468</v>
          </cell>
        </row>
        <row r="18">
          <cell r="B18" t="str">
            <v xml:space="preserve">CANARIAS DE VENEZUELA </v>
          </cell>
          <cell r="C18">
            <v>34</v>
          </cell>
          <cell r="D18">
            <v>8.3527214760210022E-2</v>
          </cell>
          <cell r="E18">
            <v>36</v>
          </cell>
          <cell r="F18">
            <v>8.4246947082767989E-2</v>
          </cell>
          <cell r="J18" t="str">
            <v xml:space="preserve">CANARIAS DE VENEZUELA </v>
          </cell>
          <cell r="K18">
            <v>33</v>
          </cell>
          <cell r="L18">
            <v>6.2071775045480969E-2</v>
          </cell>
          <cell r="M18">
            <v>35</v>
          </cell>
          <cell r="N18">
            <v>6.2360473449302602E-2</v>
          </cell>
          <cell r="R18" t="str">
            <v xml:space="preserve">CANARIAS DE VENEZUELA </v>
          </cell>
          <cell r="S18">
            <v>33</v>
          </cell>
          <cell r="T18">
            <v>16.110381880770838</v>
          </cell>
          <cell r="U18">
            <v>35</v>
          </cell>
          <cell r="V18">
            <v>16.035798714917924</v>
          </cell>
          <cell r="Z18" t="str">
            <v xml:space="preserve">CANARIAS DE VENEZUELA </v>
          </cell>
          <cell r="AA18">
            <v>36</v>
          </cell>
          <cell r="AB18">
            <v>0.52382958643702182</v>
          </cell>
          <cell r="AC18">
            <v>36</v>
          </cell>
          <cell r="AD18">
            <v>0.48728238624863507</v>
          </cell>
          <cell r="AH18" t="str">
            <v xml:space="preserve">CANARIAS DE VENEZUELA </v>
          </cell>
          <cell r="AI18">
            <v>25</v>
          </cell>
          <cell r="AJ18">
            <v>8.9435736391494908E-2</v>
          </cell>
          <cell r="AK18">
            <v>23</v>
          </cell>
          <cell r="AL18">
            <v>8.7477964733388411E-2</v>
          </cell>
          <cell r="AP18" t="str">
            <v xml:space="preserve">CANARIAS DE VENEZUELA </v>
          </cell>
          <cell r="AQ18">
            <v>31</v>
          </cell>
          <cell r="AR18">
            <v>0.12131351551768797</v>
          </cell>
          <cell r="AS18">
            <v>30</v>
          </cell>
          <cell r="AT18">
            <v>0.13402288312736077</v>
          </cell>
          <cell r="AX18" t="str">
            <v xml:space="preserve">CANARIAS DE VENEZUELA </v>
          </cell>
          <cell r="AY18">
            <v>27</v>
          </cell>
          <cell r="AZ18">
            <v>0.13054217075208374</v>
          </cell>
          <cell r="BA18">
            <v>28</v>
          </cell>
          <cell r="BB18">
            <v>0.14453873140440304</v>
          </cell>
          <cell r="BF18" t="str">
            <v xml:space="preserve">CANARIAS DE VENEZUELA </v>
          </cell>
          <cell r="BG18">
            <v>21</v>
          </cell>
          <cell r="BH18">
            <v>0.67904490389372818</v>
          </cell>
          <cell r="BI18">
            <v>20</v>
          </cell>
          <cell r="BJ18">
            <v>0.67812871037918854</v>
          </cell>
          <cell r="BN18" t="str">
            <v xml:space="preserve">CANARIAS DE VENEZUELA </v>
          </cell>
          <cell r="BO18">
            <v>39</v>
          </cell>
          <cell r="BP18">
            <v>3.1222154149445465E-2</v>
          </cell>
          <cell r="BQ18">
            <v>38</v>
          </cell>
          <cell r="BR18">
            <v>2.9197850448359996E-2</v>
          </cell>
          <cell r="BV18" t="str">
            <v xml:space="preserve">CANARIAS DE VENEZUELA </v>
          </cell>
          <cell r="BW18">
            <v>15</v>
          </cell>
          <cell r="BX18">
            <v>0.21599265492999964</v>
          </cell>
          <cell r="BY18">
            <v>10</v>
          </cell>
          <cell r="BZ18">
            <v>0.26158814906677369</v>
          </cell>
        </row>
        <row r="19">
          <cell r="B19" t="str">
            <v>CAPITAL</v>
          </cell>
          <cell r="C19">
            <v>38</v>
          </cell>
          <cell r="D19">
            <v>6.8895240490018925E-2</v>
          </cell>
          <cell r="E19">
            <v>39</v>
          </cell>
          <cell r="F19">
            <v>7.0925002352965116E-2</v>
          </cell>
          <cell r="J19" t="str">
            <v>CAPITAL</v>
          </cell>
          <cell r="K19">
            <v>37</v>
          </cell>
          <cell r="L19">
            <v>4.8995559931887929E-2</v>
          </cell>
          <cell r="M19">
            <v>37</v>
          </cell>
          <cell r="N19">
            <v>5.139917520752272E-2</v>
          </cell>
          <cell r="R19" t="str">
            <v>CAPITAL</v>
          </cell>
          <cell r="S19">
            <v>37</v>
          </cell>
          <cell r="T19">
            <v>20.410012690745209</v>
          </cell>
          <cell r="U19">
            <v>37</v>
          </cell>
          <cell r="V19">
            <v>19.455565112913355</v>
          </cell>
          <cell r="Z19" t="str">
            <v>CAPITAL</v>
          </cell>
          <cell r="AA19">
            <v>28</v>
          </cell>
          <cell r="AB19">
            <v>0.74080175631482026</v>
          </cell>
          <cell r="AC19">
            <v>28</v>
          </cell>
          <cell r="AD19">
            <v>0.90516463643217027</v>
          </cell>
          <cell r="AH19" t="str">
            <v>CAPITAL</v>
          </cell>
          <cell r="AI19">
            <v>20</v>
          </cell>
          <cell r="AJ19">
            <v>7.6578344338919052E-2</v>
          </cell>
          <cell r="AK19">
            <v>12</v>
          </cell>
          <cell r="AL19">
            <v>3.06770802605877E-2</v>
          </cell>
          <cell r="AP19" t="str">
            <v>CAPITAL</v>
          </cell>
          <cell r="AQ19">
            <v>12</v>
          </cell>
          <cell r="AR19">
            <v>5.4392982753716679E-2</v>
          </cell>
          <cell r="AS19">
            <v>9</v>
          </cell>
          <cell r="AT19">
            <v>4.3771475069172214E-2</v>
          </cell>
          <cell r="AX19" t="str">
            <v>CAPITAL</v>
          </cell>
          <cell r="AY19">
            <v>14</v>
          </cell>
          <cell r="AZ19">
            <v>8.34534177755724E-2</v>
          </cell>
          <cell r="BA19">
            <v>9</v>
          </cell>
          <cell r="BB19">
            <v>7.2834903196101641E-2</v>
          </cell>
          <cell r="BF19" t="str">
            <v>CAPITAL</v>
          </cell>
          <cell r="BG19">
            <v>38</v>
          </cell>
          <cell r="BH19">
            <v>0.19912345038796686</v>
          </cell>
          <cell r="BI19">
            <v>38</v>
          </cell>
          <cell r="BJ19">
            <v>0.19718325448012011</v>
          </cell>
          <cell r="BN19" t="str">
            <v>CAPITAL</v>
          </cell>
          <cell r="BO19">
            <v>10</v>
          </cell>
          <cell r="BP19">
            <v>0.47089432439635626</v>
          </cell>
          <cell r="BQ19">
            <v>11</v>
          </cell>
          <cell r="BR19">
            <v>0.43941279916524478</v>
          </cell>
          <cell r="BV19" t="str">
            <v>CAPITAL</v>
          </cell>
          <cell r="BW19">
            <v>19</v>
          </cell>
          <cell r="BX19">
            <v>0.20568461562880302</v>
          </cell>
          <cell r="BY19">
            <v>28</v>
          </cell>
          <cell r="BZ19">
            <v>0.19427052384471535</v>
          </cell>
        </row>
        <row r="20">
          <cell r="B20" t="str">
            <v>CARACAS</v>
          </cell>
          <cell r="C20">
            <v>23</v>
          </cell>
          <cell r="D20">
            <v>0.12360307770457647</v>
          </cell>
          <cell r="E20">
            <v>28</v>
          </cell>
          <cell r="F20">
            <v>0.11993894735495726</v>
          </cell>
          <cell r="J20" t="str">
            <v>CARACAS</v>
          </cell>
          <cell r="K20">
            <v>19</v>
          </cell>
          <cell r="L20">
            <v>9.9481350034246643E-2</v>
          </cell>
          <cell r="M20">
            <v>21</v>
          </cell>
          <cell r="N20">
            <v>9.7502274315651269E-2</v>
          </cell>
          <cell r="R20" t="str">
            <v>CARACAS</v>
          </cell>
          <cell r="S20">
            <v>19</v>
          </cell>
          <cell r="T20">
            <v>10.052135396792949</v>
          </cell>
          <cell r="U20">
            <v>21</v>
          </cell>
          <cell r="V20">
            <v>10.256171017740844</v>
          </cell>
          <cell r="Z20" t="str">
            <v>CARACAS</v>
          </cell>
          <cell r="AA20">
            <v>14</v>
          </cell>
          <cell r="AB20">
            <v>1.3698956515885783</v>
          </cell>
          <cell r="AC20">
            <v>17</v>
          </cell>
          <cell r="AD20">
            <v>1.3196006396617361</v>
          </cell>
          <cell r="AH20" t="str">
            <v>CARACAS</v>
          </cell>
          <cell r="AI20">
            <v>19</v>
          </cell>
          <cell r="AJ20">
            <v>7.0346034812561645E-2</v>
          </cell>
          <cell r="AK20">
            <v>20</v>
          </cell>
          <cell r="AL20">
            <v>6.7972851360737288E-2</v>
          </cell>
          <cell r="AP20" t="str">
            <v>CARACAS</v>
          </cell>
          <cell r="AQ20">
            <v>17</v>
          </cell>
          <cell r="AR20">
            <v>6.197450794750043E-2</v>
          </cell>
          <cell r="AS20">
            <v>16</v>
          </cell>
          <cell r="AT20">
            <v>6.5124992082528949E-2</v>
          </cell>
          <cell r="AX20" t="str">
            <v>CARACAS</v>
          </cell>
          <cell r="AY20">
            <v>15</v>
          </cell>
          <cell r="AZ20">
            <v>8.5479888698486939E-2</v>
          </cell>
          <cell r="BA20">
            <v>18</v>
          </cell>
          <cell r="BB20">
            <v>8.9178977305994653E-2</v>
          </cell>
          <cell r="BF20" t="str">
            <v>CARACAS</v>
          </cell>
          <cell r="BG20">
            <v>8</v>
          </cell>
          <cell r="BH20">
            <v>0.89448165982239136</v>
          </cell>
          <cell r="BI20">
            <v>11</v>
          </cell>
          <cell r="BJ20">
            <v>0.83921202784775539</v>
          </cell>
          <cell r="BN20" t="str">
            <v>CARACAS</v>
          </cell>
          <cell r="BO20">
            <v>33</v>
          </cell>
          <cell r="BP20">
            <v>6.7223043062833873E-2</v>
          </cell>
          <cell r="BQ20">
            <v>29</v>
          </cell>
          <cell r="BR20">
            <v>0.12274690060868716</v>
          </cell>
          <cell r="BV20" t="str">
            <v>CARACAS</v>
          </cell>
          <cell r="BW20">
            <v>30</v>
          </cell>
          <cell r="BX20">
            <v>0.17716656797017163</v>
          </cell>
          <cell r="BY20">
            <v>26</v>
          </cell>
          <cell r="BZ20">
            <v>0.2020589576844771</v>
          </cell>
        </row>
        <row r="21">
          <cell r="B21" t="str">
            <v xml:space="preserve">CARIBE                </v>
          </cell>
          <cell r="C21">
            <v>19</v>
          </cell>
          <cell r="D21">
            <v>0.12937162014827383</v>
          </cell>
          <cell r="E21">
            <v>20</v>
          </cell>
          <cell r="F21">
            <v>0.13784519400925255</v>
          </cell>
          <cell r="J21" t="str">
            <v xml:space="preserve">CARIBE                </v>
          </cell>
          <cell r="K21">
            <v>13</v>
          </cell>
          <cell r="L21">
            <v>0.11550373413419952</v>
          </cell>
          <cell r="M21">
            <v>14</v>
          </cell>
          <cell r="N21">
            <v>0.12311618554019677</v>
          </cell>
          <cell r="R21" t="str">
            <v xml:space="preserve">CARIBE                </v>
          </cell>
          <cell r="S21">
            <v>13</v>
          </cell>
          <cell r="T21">
            <v>8.6577287521989277</v>
          </cell>
          <cell r="U21">
            <v>14</v>
          </cell>
          <cell r="V21">
            <v>8.1224088905313376</v>
          </cell>
          <cell r="Z21" t="str">
            <v xml:space="preserve">CARIBE                </v>
          </cell>
          <cell r="AA21">
            <v>15</v>
          </cell>
          <cell r="AB21">
            <v>1.3221433934178561</v>
          </cell>
          <cell r="AC21">
            <v>14</v>
          </cell>
          <cell r="AD21">
            <v>1.3970629920642299</v>
          </cell>
          <cell r="AH21" t="str">
            <v xml:space="preserve">CARIBE                </v>
          </cell>
          <cell r="AI21">
            <v>31</v>
          </cell>
          <cell r="AJ21">
            <v>0.15625086996196902</v>
          </cell>
          <cell r="AK21">
            <v>31</v>
          </cell>
          <cell r="AL21">
            <v>0.15011500667839639</v>
          </cell>
          <cell r="AP21" t="str">
            <v xml:space="preserve">CARIBE                </v>
          </cell>
          <cell r="AQ21">
            <v>24</v>
          </cell>
          <cell r="AR21">
            <v>9.2912001205640027E-2</v>
          </cell>
          <cell r="AS21">
            <v>22</v>
          </cell>
          <cell r="AT21">
            <v>9.3814883384993886E-2</v>
          </cell>
          <cell r="AX21" t="str">
            <v xml:space="preserve">CARIBE                </v>
          </cell>
          <cell r="AY21">
            <v>25</v>
          </cell>
          <cell r="AZ21">
            <v>0.11905647998068153</v>
          </cell>
          <cell r="BA21">
            <v>22</v>
          </cell>
          <cell r="BB21">
            <v>0.12148898297501559</v>
          </cell>
          <cell r="BF21" t="str">
            <v xml:space="preserve">CARIBE                </v>
          </cell>
          <cell r="BG21">
            <v>12</v>
          </cell>
          <cell r="BH21">
            <v>0.82552533587147936</v>
          </cell>
          <cell r="BI21">
            <v>12</v>
          </cell>
          <cell r="BJ21">
            <v>0.82972945247825836</v>
          </cell>
          <cell r="BN21" t="str">
            <v xml:space="preserve">CARIBE                </v>
          </cell>
          <cell r="BO21">
            <v>36</v>
          </cell>
          <cell r="BP21">
            <v>5.9272456288928098E-2</v>
          </cell>
          <cell r="BQ21">
            <v>36</v>
          </cell>
          <cell r="BR21">
            <v>5.4254447139397539E-2</v>
          </cell>
          <cell r="BV21" t="str">
            <v xml:space="preserve">CARIBE                </v>
          </cell>
          <cell r="BW21">
            <v>13</v>
          </cell>
          <cell r="BX21">
            <v>0.22029919812898768</v>
          </cell>
          <cell r="BY21">
            <v>9</v>
          </cell>
          <cell r="BZ21">
            <v>0.26816381666952821</v>
          </cell>
        </row>
        <row r="22">
          <cell r="B22" t="str">
            <v xml:space="preserve">CARONI                </v>
          </cell>
          <cell r="C22">
            <v>20</v>
          </cell>
          <cell r="D22">
            <v>0.12896390798178781</v>
          </cell>
          <cell r="E22">
            <v>17</v>
          </cell>
          <cell r="F22">
            <v>0.14831046713587301</v>
          </cell>
          <cell r="J22" t="str">
            <v xml:space="preserve">CARONI                </v>
          </cell>
          <cell r="K22">
            <v>17</v>
          </cell>
          <cell r="L22">
            <v>0.10633828812205431</v>
          </cell>
          <cell r="M22">
            <v>15</v>
          </cell>
          <cell r="N22">
            <v>0.12217803649859903</v>
          </cell>
          <cell r="R22" t="str">
            <v xml:space="preserve">CARONI                </v>
          </cell>
          <cell r="S22">
            <v>17</v>
          </cell>
          <cell r="T22">
            <v>9.4039505211162258</v>
          </cell>
          <cell r="U22">
            <v>15</v>
          </cell>
          <cell r="V22">
            <v>8.1847771388228736</v>
          </cell>
          <cell r="Z22" t="str">
            <v xml:space="preserve">CARONI                </v>
          </cell>
          <cell r="AA22">
            <v>17</v>
          </cell>
          <cell r="AB22">
            <v>1.2538859988870648</v>
          </cell>
          <cell r="AC22">
            <v>16</v>
          </cell>
          <cell r="AD22">
            <v>1.3275626721594207</v>
          </cell>
          <cell r="AH22" t="str">
            <v xml:space="preserve">CARONI                </v>
          </cell>
          <cell r="AI22">
            <v>27</v>
          </cell>
          <cell r="AJ22">
            <v>9.5146821923945663E-2</v>
          </cell>
          <cell r="AK22">
            <v>22</v>
          </cell>
          <cell r="AL22">
            <v>8.0941455002484314E-2</v>
          </cell>
          <cell r="AP22" t="str">
            <v xml:space="preserve">CARONI                </v>
          </cell>
          <cell r="AQ22">
            <v>19</v>
          </cell>
          <cell r="AR22">
            <v>7.989396912045349E-2</v>
          </cell>
          <cell r="AS22">
            <v>20</v>
          </cell>
          <cell r="AT22">
            <v>8.761176772484254E-2</v>
          </cell>
          <cell r="AX22" t="str">
            <v xml:space="preserve">CARONI                </v>
          </cell>
          <cell r="AY22">
            <v>20</v>
          </cell>
          <cell r="AZ22">
            <v>0.10394845630487422</v>
          </cell>
          <cell r="BA22">
            <v>20</v>
          </cell>
          <cell r="BB22">
            <v>0.11461050212033216</v>
          </cell>
          <cell r="BF22" t="str">
            <v xml:space="preserve">CARONI                </v>
          </cell>
          <cell r="BG22">
            <v>34</v>
          </cell>
          <cell r="BH22">
            <v>0.38287969085156659</v>
          </cell>
          <cell r="BI22">
            <v>33</v>
          </cell>
          <cell r="BJ22">
            <v>0.424624550183472</v>
          </cell>
          <cell r="BN22" t="str">
            <v xml:space="preserve">CARONI                </v>
          </cell>
          <cell r="BO22">
            <v>8</v>
          </cell>
          <cell r="BP22">
            <v>0.62255866558535233</v>
          </cell>
          <cell r="BQ22">
            <v>9</v>
          </cell>
          <cell r="BR22">
            <v>0.61275126100470756</v>
          </cell>
          <cell r="BV22" t="str">
            <v xml:space="preserve">CARONI                </v>
          </cell>
          <cell r="BW22">
            <v>32</v>
          </cell>
          <cell r="BX22">
            <v>0.15518413057605143</v>
          </cell>
          <cell r="BY22">
            <v>35</v>
          </cell>
          <cell r="BZ22">
            <v>0.15577340601516423</v>
          </cell>
        </row>
        <row r="23">
          <cell r="B23" t="str">
            <v xml:space="preserve">CITIBANK              </v>
          </cell>
          <cell r="C23">
            <v>15</v>
          </cell>
          <cell r="D23">
            <v>0.14153988212982033</v>
          </cell>
          <cell r="E23">
            <v>16</v>
          </cell>
          <cell r="F23">
            <v>0.15038414334237174</v>
          </cell>
          <cell r="J23" t="str">
            <v xml:space="preserve">CITIBANK              </v>
          </cell>
          <cell r="K23">
            <v>12</v>
          </cell>
          <cell r="L23">
            <v>0.12061614016556868</v>
          </cell>
          <cell r="M23">
            <v>12</v>
          </cell>
          <cell r="N23">
            <v>0.12827618573195132</v>
          </cell>
          <cell r="R23" t="str">
            <v xml:space="preserve">CITIBANK              </v>
          </cell>
          <cell r="S23">
            <v>12</v>
          </cell>
          <cell r="T23">
            <v>8.2907643921228882</v>
          </cell>
          <cell r="U23">
            <v>12</v>
          </cell>
          <cell r="V23">
            <v>7.7956792548355116</v>
          </cell>
          <cell r="Z23" t="str">
            <v xml:space="preserve">CITIBANK              </v>
          </cell>
          <cell r="AA23">
            <v>10</v>
          </cell>
          <cell r="AB23">
            <v>1.8989553156422672</v>
          </cell>
          <cell r="AC23">
            <v>11</v>
          </cell>
          <cell r="AD23">
            <v>1.8699084547335068</v>
          </cell>
          <cell r="AH23" t="str">
            <v xml:space="preserve">CITIBANK              </v>
          </cell>
          <cell r="AI23">
            <v>18</v>
          </cell>
          <cell r="AJ23">
            <v>6.2252414401760006E-2</v>
          </cell>
          <cell r="AK23">
            <v>19</v>
          </cell>
          <cell r="AL23">
            <v>6.5513698753650165E-2</v>
          </cell>
          <cell r="AP23" t="str">
            <v xml:space="preserve">CITIBANK              </v>
          </cell>
          <cell r="AQ23">
            <v>13</v>
          </cell>
          <cell r="AR23">
            <v>5.5082227705610054E-2</v>
          </cell>
          <cell r="AS23">
            <v>15</v>
          </cell>
          <cell r="AT23">
            <v>6.0992802598197504E-2</v>
          </cell>
          <cell r="AX23" t="str">
            <v xml:space="preserve">CITIBANK              </v>
          </cell>
          <cell r="AY23">
            <v>12</v>
          </cell>
          <cell r="AZ23">
            <v>7.4965336378652853E-2</v>
          </cell>
          <cell r="BA23">
            <v>14</v>
          </cell>
          <cell r="BB23">
            <v>8.1311472667744203E-2</v>
          </cell>
          <cell r="BF23" t="str">
            <v xml:space="preserve">CITIBANK              </v>
          </cell>
          <cell r="BG23">
            <v>14</v>
          </cell>
          <cell r="BH23">
            <v>0.80758685459941593</v>
          </cell>
          <cell r="BI23">
            <v>10</v>
          </cell>
          <cell r="BJ23">
            <v>0.84064542957932697</v>
          </cell>
          <cell r="BN23" t="str">
            <v xml:space="preserve">CITIBANK              </v>
          </cell>
          <cell r="BO23">
            <v>27</v>
          </cell>
          <cell r="BP23">
            <v>0.14891641792624702</v>
          </cell>
          <cell r="BQ23">
            <v>31</v>
          </cell>
          <cell r="BR23">
            <v>0.11619206878178179</v>
          </cell>
          <cell r="BV23" t="str">
            <v xml:space="preserve">CITIBANK              </v>
          </cell>
          <cell r="BW23">
            <v>9</v>
          </cell>
          <cell r="BX23">
            <v>0.24988933892242712</v>
          </cell>
          <cell r="BY23">
            <v>8</v>
          </cell>
          <cell r="BZ23">
            <v>0.27079175034939396</v>
          </cell>
        </row>
        <row r="24">
          <cell r="B24" t="str">
            <v xml:space="preserve">CONFEDERADO           </v>
          </cell>
          <cell r="C24">
            <v>27</v>
          </cell>
          <cell r="D24">
            <v>0.11463504338093045</v>
          </cell>
          <cell r="E24">
            <v>25</v>
          </cell>
          <cell r="F24">
            <v>0.12724901518218143</v>
          </cell>
          <cell r="J24" t="str">
            <v xml:space="preserve">CONFEDERADO           </v>
          </cell>
          <cell r="K24">
            <v>31</v>
          </cell>
          <cell r="L24">
            <v>7.070326874592027E-2</v>
          </cell>
          <cell r="M24">
            <v>31</v>
          </cell>
          <cell r="N24">
            <v>7.8544055236639779E-2</v>
          </cell>
          <cell r="R24" t="str">
            <v xml:space="preserve">CONFEDERADO           </v>
          </cell>
          <cell r="S24">
            <v>31</v>
          </cell>
          <cell r="T24">
            <v>14.143617653571386</v>
          </cell>
          <cell r="U24">
            <v>31</v>
          </cell>
          <cell r="V24">
            <v>12.731708300356678</v>
          </cell>
          <cell r="Z24" t="str">
            <v xml:space="preserve">CONFEDERADO           </v>
          </cell>
          <cell r="AA24">
            <v>35</v>
          </cell>
          <cell r="AB24">
            <v>0.53713907261552873</v>
          </cell>
          <cell r="AC24">
            <v>35</v>
          </cell>
          <cell r="AD24">
            <v>0.51157825266240664</v>
          </cell>
          <cell r="AH24" t="str">
            <v xml:space="preserve">CONFEDERADO           </v>
          </cell>
          <cell r="AI24">
            <v>10</v>
          </cell>
          <cell r="AJ24">
            <v>2.8422460125202966E-2</v>
          </cell>
          <cell r="AK24">
            <v>21</v>
          </cell>
          <cell r="AL24">
            <v>7.8857236765930719E-2</v>
          </cell>
          <cell r="AP24" t="str">
            <v xml:space="preserve">CONFEDERADO           </v>
          </cell>
          <cell r="AQ24">
            <v>29</v>
          </cell>
          <cell r="AR24">
            <v>0.11836756072741958</v>
          </cell>
          <cell r="AS24">
            <v>31</v>
          </cell>
          <cell r="AT24">
            <v>0.14692213914558291</v>
          </cell>
          <cell r="AX24" t="str">
            <v xml:space="preserve">CONFEDERADO           </v>
          </cell>
          <cell r="AY24">
            <v>28</v>
          </cell>
          <cell r="AZ24">
            <v>0.13536656971635677</v>
          </cell>
          <cell r="BA24">
            <v>31</v>
          </cell>
          <cell r="BB24">
            <v>0.16573920795603639</v>
          </cell>
          <cell r="BF24" t="str">
            <v xml:space="preserve">CONFEDERADO           </v>
          </cell>
          <cell r="BG24">
            <v>19</v>
          </cell>
          <cell r="BH24">
            <v>0.68306801471430345</v>
          </cell>
          <cell r="BI24">
            <v>19</v>
          </cell>
          <cell r="BJ24">
            <v>0.68036072048830254</v>
          </cell>
          <cell r="BN24" t="str">
            <v xml:space="preserve">CONFEDERADO           </v>
          </cell>
          <cell r="BO24">
            <v>35</v>
          </cell>
          <cell r="BP24">
            <v>6.6198331584902723E-2</v>
          </cell>
          <cell r="BQ24">
            <v>35</v>
          </cell>
          <cell r="BR24">
            <v>7.241608609124521E-2</v>
          </cell>
          <cell r="BV24" t="str">
            <v xml:space="preserve">CONFEDERADO           </v>
          </cell>
          <cell r="BW24">
            <v>7</v>
          </cell>
          <cell r="BX24">
            <v>0.25178301910567624</v>
          </cell>
          <cell r="BY24">
            <v>7</v>
          </cell>
          <cell r="BZ24">
            <v>0.27232778023811133</v>
          </cell>
        </row>
        <row r="25">
          <cell r="B25" t="str">
            <v>CORP BANCA</v>
          </cell>
          <cell r="C25">
            <v>11</v>
          </cell>
          <cell r="D25">
            <v>0.16993323739884347</v>
          </cell>
          <cell r="E25">
            <v>12</v>
          </cell>
          <cell r="F25">
            <v>0.1667203920529006</v>
          </cell>
          <cell r="J25" t="str">
            <v>CORP BANCA</v>
          </cell>
          <cell r="K25">
            <v>23</v>
          </cell>
          <cell r="L25">
            <v>8.7079977174583129E-2</v>
          </cell>
          <cell r="M25">
            <v>27</v>
          </cell>
          <cell r="N25">
            <v>8.7620237311553523E-2</v>
          </cell>
          <cell r="R25" t="str">
            <v>CORP BANCA</v>
          </cell>
          <cell r="S25">
            <v>23</v>
          </cell>
          <cell r="T25">
            <v>11.483696165826277</v>
          </cell>
          <cell r="U25">
            <v>27</v>
          </cell>
          <cell r="V25">
            <v>11.412888513920299</v>
          </cell>
          <cell r="Z25" t="str">
            <v>CORP BANCA</v>
          </cell>
          <cell r="AA25">
            <v>38</v>
          </cell>
          <cell r="AB25">
            <v>0.4350846862461813</v>
          </cell>
          <cell r="AC25">
            <v>37</v>
          </cell>
          <cell r="AD25">
            <v>0.46636218221302944</v>
          </cell>
          <cell r="AH25" t="str">
            <v>CORP BANCA</v>
          </cell>
          <cell r="AI25">
            <v>1</v>
          </cell>
          <cell r="AJ25">
            <v>-1.4637990397548468</v>
          </cell>
          <cell r="AK25">
            <v>1</v>
          </cell>
          <cell r="AL25">
            <v>-2.3820352141717325</v>
          </cell>
          <cell r="AP25" t="str">
            <v>CORP BANCA</v>
          </cell>
          <cell r="AQ25">
            <v>38</v>
          </cell>
          <cell r="AR25">
            <v>0.18916288533839407</v>
          </cell>
          <cell r="AS25">
            <v>36</v>
          </cell>
          <cell r="AT25">
            <v>0.17251587189884129</v>
          </cell>
          <cell r="AX25" t="str">
            <v>CORP BANCA</v>
          </cell>
          <cell r="AY25">
            <v>37</v>
          </cell>
          <cell r="AZ25">
            <v>0.20970815504507445</v>
          </cell>
          <cell r="BA25">
            <v>33</v>
          </cell>
          <cell r="BB25">
            <v>0.19385892187317696</v>
          </cell>
          <cell r="BF25" t="str">
            <v>CORP BANCA</v>
          </cell>
          <cell r="BG25">
            <v>17</v>
          </cell>
          <cell r="BH25">
            <v>0.73658223242036291</v>
          </cell>
          <cell r="BI25">
            <v>17</v>
          </cell>
          <cell r="BJ25">
            <v>0.70778026951128359</v>
          </cell>
          <cell r="BN25" t="str">
            <v>CORP BANCA</v>
          </cell>
          <cell r="BO25">
            <v>21</v>
          </cell>
          <cell r="BP25">
            <v>0.22893423912291874</v>
          </cell>
          <cell r="BQ25">
            <v>20</v>
          </cell>
          <cell r="BR25">
            <v>0.23694003688945112</v>
          </cell>
          <cell r="BV25" t="str">
            <v>CORPBANCA</v>
          </cell>
          <cell r="BW25">
            <v>21</v>
          </cell>
          <cell r="BX25">
            <v>0.20132951852835049</v>
          </cell>
          <cell r="BY25">
            <v>17</v>
          </cell>
          <cell r="BZ25">
            <v>0.22505864983547633</v>
          </cell>
        </row>
        <row r="26">
          <cell r="B26" t="str">
            <v>EUROBANK</v>
          </cell>
          <cell r="C26">
            <v>4</v>
          </cell>
          <cell r="D26">
            <v>0.40193537393612727</v>
          </cell>
          <cell r="E26">
            <v>4</v>
          </cell>
          <cell r="F26">
            <v>0.34544867566293114</v>
          </cell>
          <cell r="J26" t="str">
            <v>EUROBANK</v>
          </cell>
          <cell r="K26">
            <v>3</v>
          </cell>
          <cell r="L26">
            <v>0.33118375450463206</v>
          </cell>
          <cell r="M26">
            <v>5</v>
          </cell>
          <cell r="N26">
            <v>0.26794453185691691</v>
          </cell>
          <cell r="R26" t="str">
            <v>EUROBANK</v>
          </cell>
          <cell r="S26">
            <v>3</v>
          </cell>
          <cell r="T26">
            <v>3.0194717778224041</v>
          </cell>
          <cell r="U26">
            <v>5</v>
          </cell>
          <cell r="V26">
            <v>3.7321157221226766</v>
          </cell>
          <cell r="Z26" t="str">
            <v>EUROBANK</v>
          </cell>
          <cell r="AA26">
            <v>11</v>
          </cell>
          <cell r="AB26">
            <v>1.8814334891270885</v>
          </cell>
          <cell r="AC26">
            <v>19</v>
          </cell>
          <cell r="AD26">
            <v>1.1942727076989326</v>
          </cell>
          <cell r="AH26" t="str">
            <v>EUROBANK</v>
          </cell>
          <cell r="AI26">
            <v>21</v>
          </cell>
          <cell r="AJ26">
            <v>8.1160839288818884E-2</v>
          </cell>
          <cell r="AK26">
            <v>37</v>
          </cell>
          <cell r="AL26">
            <v>0.37168126402698326</v>
          </cell>
          <cell r="AP26" t="str">
            <v>EUROBANK</v>
          </cell>
          <cell r="AQ26">
            <v>40</v>
          </cell>
          <cell r="AR26">
            <v>0.21363251810863085</v>
          </cell>
          <cell r="AS26">
            <v>41</v>
          </cell>
          <cell r="AT26">
            <v>0.2892544336280824</v>
          </cell>
          <cell r="AX26" t="str">
            <v>EUROBANK</v>
          </cell>
          <cell r="AY26">
            <v>39</v>
          </cell>
          <cell r="AZ26">
            <v>0.23051846138668913</v>
          </cell>
          <cell r="BA26">
            <v>41</v>
          </cell>
          <cell r="BB26">
            <v>0.30563149887324265</v>
          </cell>
          <cell r="BF26" t="str">
            <v>EUROBANK</v>
          </cell>
          <cell r="BG26">
            <v>7</v>
          </cell>
          <cell r="BH26">
            <v>0.89816535237231343</v>
          </cell>
          <cell r="BI26">
            <v>31</v>
          </cell>
          <cell r="BJ26">
            <v>0.48078076534197045</v>
          </cell>
          <cell r="BN26" t="str">
            <v>EUROBANK</v>
          </cell>
          <cell r="BO26">
            <v>3</v>
          </cell>
          <cell r="BP26">
            <v>1.068916328949101</v>
          </cell>
          <cell r="BQ26">
            <v>2</v>
          </cell>
          <cell r="BR26">
            <v>1.4135005912292424</v>
          </cell>
          <cell r="BV26" t="str">
            <v>EUROBANK</v>
          </cell>
          <cell r="BW26">
            <v>39</v>
          </cell>
          <cell r="BX26">
            <v>6.5954446011527307E-2</v>
          </cell>
          <cell r="BY26">
            <v>37</v>
          </cell>
          <cell r="BZ26">
            <v>0.13833468915024749</v>
          </cell>
        </row>
        <row r="27">
          <cell r="B27" t="str">
            <v xml:space="preserve">EXTERIOR              </v>
          </cell>
          <cell r="C27">
            <v>16</v>
          </cell>
          <cell r="D27">
            <v>0.13206906995984038</v>
          </cell>
          <cell r="E27">
            <v>15</v>
          </cell>
          <cell r="F27">
            <v>0.15224480372650911</v>
          </cell>
          <cell r="J27" t="str">
            <v xml:space="preserve">EXTERIOR              </v>
          </cell>
          <cell r="K27">
            <v>14</v>
          </cell>
          <cell r="L27">
            <v>0.1081501258786971</v>
          </cell>
          <cell r="M27">
            <v>13</v>
          </cell>
          <cell r="N27">
            <v>0.12477925269945131</v>
          </cell>
          <cell r="R27" t="str">
            <v xml:space="preserve">EXTERIOR              </v>
          </cell>
          <cell r="S27">
            <v>14</v>
          </cell>
          <cell r="T27">
            <v>9.2464062512660963</v>
          </cell>
          <cell r="U27">
            <v>13</v>
          </cell>
          <cell r="V27">
            <v>8.0141528208110291</v>
          </cell>
          <cell r="Z27" t="str">
            <v xml:space="preserve">EXTERIOR              </v>
          </cell>
          <cell r="AA27">
            <v>18</v>
          </cell>
          <cell r="AB27">
            <v>1.1756055451409066</v>
          </cell>
          <cell r="AC27">
            <v>18</v>
          </cell>
          <cell r="AD27">
            <v>1.2932073320276285</v>
          </cell>
          <cell r="AH27" t="str">
            <v xml:space="preserve">EXTERIOR              </v>
          </cell>
          <cell r="AI27">
            <v>22</v>
          </cell>
          <cell r="AJ27">
            <v>8.2790663773408768E-2</v>
          </cell>
          <cell r="AK27">
            <v>24</v>
          </cell>
          <cell r="AL27">
            <v>8.8365093909506587E-2</v>
          </cell>
          <cell r="AP27" t="str">
            <v xml:space="preserve">EXTERIOR              </v>
          </cell>
          <cell r="AQ27">
            <v>23</v>
          </cell>
          <cell r="AR27">
            <v>8.835419954963171E-2</v>
          </cell>
          <cell r="AS27">
            <v>21</v>
          </cell>
          <cell r="AT27">
            <v>9.2652338200991849E-2</v>
          </cell>
          <cell r="AX27" t="str">
            <v xml:space="preserve">EXTERIOR              </v>
          </cell>
          <cell r="AY27">
            <v>23</v>
          </cell>
          <cell r="AZ27">
            <v>0.1090810381693494</v>
          </cell>
          <cell r="BA27">
            <v>21</v>
          </cell>
          <cell r="BB27">
            <v>0.11533798028749513</v>
          </cell>
          <cell r="BF27" t="str">
            <v xml:space="preserve">EXTERIOR              </v>
          </cell>
          <cell r="BG27">
            <v>11</v>
          </cell>
          <cell r="BH27">
            <v>0.83400816361653829</v>
          </cell>
          <cell r="BI27">
            <v>9</v>
          </cell>
          <cell r="BJ27">
            <v>0.86187737359749006</v>
          </cell>
          <cell r="BN27" t="str">
            <v xml:space="preserve">EXTERIOR              </v>
          </cell>
          <cell r="BO27">
            <v>30</v>
          </cell>
          <cell r="BP27">
            <v>7.9407601262254462E-2</v>
          </cell>
          <cell r="BQ27">
            <v>34</v>
          </cell>
          <cell r="BR27">
            <v>7.3875491515389385E-2</v>
          </cell>
          <cell r="BV27" t="str">
            <v xml:space="preserve">EXTERIOR              </v>
          </cell>
          <cell r="BW27">
            <v>16</v>
          </cell>
          <cell r="BX27">
            <v>0.21391396993206996</v>
          </cell>
          <cell r="BY27">
            <v>11</v>
          </cell>
          <cell r="BZ27">
            <v>0.25913486397292296</v>
          </cell>
        </row>
        <row r="28">
          <cell r="B28" t="str">
            <v xml:space="preserve">FEDERAL               </v>
          </cell>
          <cell r="C28">
            <v>40</v>
          </cell>
          <cell r="D28">
            <v>6.0691307421114865E-2</v>
          </cell>
          <cell r="E28">
            <v>40</v>
          </cell>
          <cell r="F28">
            <v>7.0525624619763111E-2</v>
          </cell>
          <cell r="J28" t="str">
            <v xml:space="preserve">FEDERAL               </v>
          </cell>
          <cell r="K28">
            <v>36</v>
          </cell>
          <cell r="L28">
            <v>5.2937504914303511E-2</v>
          </cell>
          <cell r="M28">
            <v>36</v>
          </cell>
          <cell r="N28">
            <v>6.0565902865299781E-2</v>
          </cell>
          <cell r="R28" t="str">
            <v xml:space="preserve">FEDERAL               </v>
          </cell>
          <cell r="S28">
            <v>36</v>
          </cell>
          <cell r="T28">
            <v>18.890198954764184</v>
          </cell>
          <cell r="U28">
            <v>36</v>
          </cell>
          <cell r="V28">
            <v>16.510940193924416</v>
          </cell>
          <cell r="Z28" t="str">
            <v xml:space="preserve">FEDERAL               </v>
          </cell>
          <cell r="AA28">
            <v>31</v>
          </cell>
          <cell r="AB28">
            <v>0.63366583716989633</v>
          </cell>
          <cell r="AC28">
            <v>31</v>
          </cell>
          <cell r="AD28">
            <v>0.61601633301876235</v>
          </cell>
          <cell r="AH28" t="str">
            <v xml:space="preserve">FEDERAL               </v>
          </cell>
          <cell r="AI28">
            <v>24</v>
          </cell>
          <cell r="AJ28">
            <v>8.6620003573712703E-2</v>
          </cell>
          <cell r="AK28">
            <v>29</v>
          </cell>
          <cell r="AL28">
            <v>0.1377665360981348</v>
          </cell>
          <cell r="AP28" t="str">
            <v xml:space="preserve">FEDERAL               </v>
          </cell>
          <cell r="AQ28">
            <v>22</v>
          </cell>
          <cell r="AR28">
            <v>8.822891651149016E-2</v>
          </cell>
          <cell r="AS28">
            <v>26</v>
          </cell>
          <cell r="AT28">
            <v>0.10568359755567168</v>
          </cell>
          <cell r="AX28" t="str">
            <v xml:space="preserve">FEDERAL               </v>
          </cell>
          <cell r="AY28">
            <v>21</v>
          </cell>
          <cell r="AZ28">
            <v>0.10421782255749223</v>
          </cell>
          <cell r="BA28">
            <v>23</v>
          </cell>
          <cell r="BB28">
            <v>0.12267891358801555</v>
          </cell>
          <cell r="BF28" t="str">
            <v xml:space="preserve">FEDERAL               </v>
          </cell>
          <cell r="BG28">
            <v>37</v>
          </cell>
          <cell r="BH28">
            <v>0.26963495314922448</v>
          </cell>
          <cell r="BI28">
            <v>36</v>
          </cell>
          <cell r="BJ28">
            <v>0.32374702841785086</v>
          </cell>
          <cell r="BN28" t="str">
            <v xml:space="preserve">FEDERAL               </v>
          </cell>
          <cell r="BO28">
            <v>12</v>
          </cell>
          <cell r="BP28">
            <v>0.40308386918293237</v>
          </cell>
          <cell r="BQ28">
            <v>13</v>
          </cell>
          <cell r="BR28">
            <v>0.38164864226095835</v>
          </cell>
          <cell r="BV28" t="str">
            <v xml:space="preserve">FEDERAL               </v>
          </cell>
          <cell r="BW28">
            <v>11</v>
          </cell>
          <cell r="BX28">
            <v>0.22151700304810196</v>
          </cell>
          <cell r="BY28">
            <v>18</v>
          </cell>
          <cell r="BZ28">
            <v>0.224983213954561</v>
          </cell>
        </row>
        <row r="29">
          <cell r="B29" t="str">
            <v>FIVENEZ</v>
          </cell>
          <cell r="C29">
            <v>8</v>
          </cell>
          <cell r="D29">
            <v>0.22846707829524565</v>
          </cell>
          <cell r="E29">
            <v>7</v>
          </cell>
          <cell r="F29">
            <v>0.2543576439266968</v>
          </cell>
          <cell r="J29" t="str">
            <v>FIVENEZ</v>
          </cell>
          <cell r="K29">
            <v>7</v>
          </cell>
          <cell r="L29">
            <v>0.17602416735371434</v>
          </cell>
          <cell r="M29">
            <v>7</v>
          </cell>
          <cell r="N29">
            <v>0.19604538593499807</v>
          </cell>
          <cell r="R29" t="str">
            <v>FIVENEZ</v>
          </cell>
          <cell r="S29">
            <v>7</v>
          </cell>
          <cell r="T29">
            <v>5.6810380928576434</v>
          </cell>
          <cell r="U29">
            <v>7</v>
          </cell>
          <cell r="V29">
            <v>5.1008596567101341</v>
          </cell>
          <cell r="Z29" t="str">
            <v>FIVENEZ</v>
          </cell>
          <cell r="AA29">
            <v>26</v>
          </cell>
          <cell r="AB29">
            <v>0.85146720386589292</v>
          </cell>
          <cell r="AC29">
            <v>26</v>
          </cell>
          <cell r="AD29">
            <v>0.9475597150544256</v>
          </cell>
          <cell r="AH29" t="str">
            <v>FIVENEZ</v>
          </cell>
          <cell r="AI29">
            <v>35</v>
          </cell>
          <cell r="AJ29">
            <v>0.23564938613716438</v>
          </cell>
          <cell r="AK29">
            <v>36</v>
          </cell>
          <cell r="AL29">
            <v>0.33580910634660688</v>
          </cell>
          <cell r="AP29" t="str">
            <v>FIVENEZ</v>
          </cell>
          <cell r="AQ29">
            <v>41</v>
          </cell>
          <cell r="AR29">
            <v>0.25403545015791024</v>
          </cell>
          <cell r="AS29">
            <v>40</v>
          </cell>
          <cell r="AT29">
            <v>0.25369666877906144</v>
          </cell>
          <cell r="AX29" t="str">
            <v>FIVENEZ</v>
          </cell>
          <cell r="AY29">
            <v>41</v>
          </cell>
          <cell r="AZ29">
            <v>0.28708709465995075</v>
          </cell>
          <cell r="BA29">
            <v>40</v>
          </cell>
          <cell r="BB29">
            <v>0.28976879675177925</v>
          </cell>
          <cell r="BF29" t="str">
            <v>FIVENEZ</v>
          </cell>
          <cell r="BG29">
            <v>3</v>
          </cell>
          <cell r="BH29">
            <v>1.7847959594065439</v>
          </cell>
          <cell r="BI29">
            <v>4</v>
          </cell>
          <cell r="BJ29">
            <v>1.5220900378216782</v>
          </cell>
          <cell r="BN29" t="str">
            <v>FIVENEZ</v>
          </cell>
          <cell r="BO29">
            <v>5</v>
          </cell>
          <cell r="BP29">
            <v>0.75834865169620547</v>
          </cell>
          <cell r="BQ29">
            <v>8</v>
          </cell>
          <cell r="BR29">
            <v>0.64329644718717416</v>
          </cell>
          <cell r="BV29" t="str">
            <v>FIVENEZ</v>
          </cell>
          <cell r="BW29">
            <v>38</v>
          </cell>
          <cell r="BX29">
            <v>0.10362362442715999</v>
          </cell>
          <cell r="BY29">
            <v>39</v>
          </cell>
          <cell r="BZ29">
            <v>0.13615856609253105</v>
          </cell>
        </row>
        <row r="30">
          <cell r="B30" t="str">
            <v xml:space="preserve">GANADERO              </v>
          </cell>
          <cell r="C30">
            <v>2</v>
          </cell>
          <cell r="D30">
            <v>0.61714622162458188</v>
          </cell>
          <cell r="E30">
            <v>2</v>
          </cell>
          <cell r="F30">
            <v>0.64827720324579485</v>
          </cell>
          <cell r="J30" t="str">
            <v xml:space="preserve">GANADERO              </v>
          </cell>
          <cell r="K30">
            <v>2</v>
          </cell>
          <cell r="L30">
            <v>0.38783152614500543</v>
          </cell>
          <cell r="M30">
            <v>2</v>
          </cell>
          <cell r="N30">
            <v>0.40432077482098722</v>
          </cell>
          <cell r="R30" t="str">
            <v xml:space="preserve">GANADERO              </v>
          </cell>
          <cell r="S30">
            <v>2</v>
          </cell>
          <cell r="T30">
            <v>2.5784391741947053</v>
          </cell>
          <cell r="U30">
            <v>2</v>
          </cell>
          <cell r="V30">
            <v>2.4732837446771057</v>
          </cell>
          <cell r="Z30" t="str">
            <v xml:space="preserve">GANADERO              </v>
          </cell>
          <cell r="AA30">
            <v>7</v>
          </cell>
          <cell r="AB30">
            <v>2.5072923984825066</v>
          </cell>
          <cell r="AC30">
            <v>6</v>
          </cell>
          <cell r="AD30">
            <v>2.450580415526284</v>
          </cell>
          <cell r="AH30" t="str">
            <v xml:space="preserve">GANADERO              </v>
          </cell>
          <cell r="AI30">
            <v>7</v>
          </cell>
          <cell r="AJ30">
            <v>-2.1545239630346588E-2</v>
          </cell>
          <cell r="AK30">
            <v>7</v>
          </cell>
          <cell r="AL30">
            <v>-2.1608781440968068E-2</v>
          </cell>
          <cell r="AP30" t="str">
            <v xml:space="preserve">GANADERO              </v>
          </cell>
          <cell r="AQ30">
            <v>8</v>
          </cell>
          <cell r="AR30">
            <v>2.4638951809676117E-2</v>
          </cell>
          <cell r="AS30">
            <v>7</v>
          </cell>
          <cell r="AT30">
            <v>3.3523541603397114E-2</v>
          </cell>
          <cell r="AX30" t="str">
            <v xml:space="preserve">GANADERO              </v>
          </cell>
          <cell r="AY30">
            <v>8</v>
          </cell>
          <cell r="AZ30">
            <v>5.0244641162964697E-2</v>
          </cell>
          <cell r="BA30">
            <v>7</v>
          </cell>
          <cell r="BB30">
            <v>6.005413210150834E-2</v>
          </cell>
          <cell r="BF30" t="str">
            <v xml:space="preserve">GANADERO              </v>
          </cell>
          <cell r="BG30">
            <v>4</v>
          </cell>
          <cell r="BH30">
            <v>1.1684903142686236</v>
          </cell>
          <cell r="BI30">
            <v>5</v>
          </cell>
          <cell r="BJ30">
            <v>1.3228849539194365</v>
          </cell>
          <cell r="BN30" t="str">
            <v xml:space="preserve">GANADERO              </v>
          </cell>
          <cell r="BO30">
            <v>1</v>
          </cell>
          <cell r="BP30">
            <v>1.3129526526480466</v>
          </cell>
          <cell r="BQ30">
            <v>1</v>
          </cell>
          <cell r="BR30">
            <v>1.4851817334575954</v>
          </cell>
          <cell r="BV30" t="str">
            <v xml:space="preserve">GANADERO              </v>
          </cell>
          <cell r="BW30">
            <v>1</v>
          </cell>
          <cell r="BX30">
            <v>0.73515359792129409</v>
          </cell>
          <cell r="BY30">
            <v>29</v>
          </cell>
          <cell r="BZ30">
            <v>0.19262534412279972</v>
          </cell>
        </row>
        <row r="31">
          <cell r="B31" t="str">
            <v xml:space="preserve">GUAYANA               </v>
          </cell>
          <cell r="C31">
            <v>37</v>
          </cell>
          <cell r="D31">
            <v>7.8974136416710583E-2</v>
          </cell>
          <cell r="E31">
            <v>34</v>
          </cell>
          <cell r="F31">
            <v>9.0510069263347731E-2</v>
          </cell>
          <cell r="J31" t="str">
            <v xml:space="preserve">GUAYANA               </v>
          </cell>
          <cell r="K31">
            <v>40</v>
          </cell>
          <cell r="L31">
            <v>4.2509683106954632E-3</v>
          </cell>
          <cell r="M31">
            <v>40</v>
          </cell>
          <cell r="N31">
            <v>5.6083317892770164E-3</v>
          </cell>
          <cell r="R31" t="str">
            <v xml:space="preserve">GUAYANA               </v>
          </cell>
          <cell r="S31">
            <v>41</v>
          </cell>
          <cell r="T31">
            <v>235.24052096177562</v>
          </cell>
          <cell r="U31">
            <v>40</v>
          </cell>
          <cell r="V31">
            <v>178.30614121510675</v>
          </cell>
          <cell r="Z31" t="str">
            <v xml:space="preserve">GUAYANA               </v>
          </cell>
          <cell r="AA31">
            <v>40</v>
          </cell>
          <cell r="AB31">
            <v>2.0497396754789465E-2</v>
          </cell>
          <cell r="AC31">
            <v>40</v>
          </cell>
          <cell r="AD31">
            <v>2.6304195713582296E-2</v>
          </cell>
          <cell r="AH31" t="str">
            <v xml:space="preserve">GUAYANA               </v>
          </cell>
          <cell r="AI31">
            <v>40</v>
          </cell>
          <cell r="AJ31">
            <v>1.3377384182341048</v>
          </cell>
          <cell r="AK31">
            <v>40</v>
          </cell>
          <cell r="AL31">
            <v>1.4696878734970609</v>
          </cell>
          <cell r="AP31" t="str">
            <v xml:space="preserve">GUAYANA               </v>
          </cell>
          <cell r="AQ31">
            <v>37</v>
          </cell>
          <cell r="AR31">
            <v>0.18804468003761221</v>
          </cell>
          <cell r="AS31">
            <v>38</v>
          </cell>
          <cell r="AT31">
            <v>0.18760610251574741</v>
          </cell>
          <cell r="AX31" t="str">
            <v xml:space="preserve">GUAYANA               </v>
          </cell>
          <cell r="AY31">
            <v>36</v>
          </cell>
          <cell r="AZ31">
            <v>0.20676855037870567</v>
          </cell>
          <cell r="BA31">
            <v>37</v>
          </cell>
          <cell r="BB31">
            <v>0.20881536921568641</v>
          </cell>
          <cell r="BF31" t="str">
            <v xml:space="preserve">GUAYANA               </v>
          </cell>
          <cell r="BG31">
            <v>36</v>
          </cell>
          <cell r="BH31">
            <v>0.30538782951858479</v>
          </cell>
          <cell r="BI31">
            <v>35</v>
          </cell>
          <cell r="BJ31">
            <v>0.35712870380840078</v>
          </cell>
          <cell r="BN31" t="str">
            <v xml:space="preserve">GUAYANA               </v>
          </cell>
          <cell r="BO31">
            <v>15</v>
          </cell>
          <cell r="BP31">
            <v>0.34369154552974895</v>
          </cell>
          <cell r="BQ31">
            <v>21</v>
          </cell>
          <cell r="BR31">
            <v>0.23607400347833582</v>
          </cell>
          <cell r="BV31" t="str">
            <v xml:space="preserve">GUAYANA               </v>
          </cell>
          <cell r="BW31">
            <v>18</v>
          </cell>
          <cell r="BX31">
            <v>0.20716903874637288</v>
          </cell>
          <cell r="BY31">
            <v>12</v>
          </cell>
          <cell r="BZ31">
            <v>0.25504710939019642</v>
          </cell>
        </row>
        <row r="32">
          <cell r="B32" t="str">
            <v xml:space="preserve">I.M.C.P.              </v>
          </cell>
          <cell r="C32">
            <v>21</v>
          </cell>
          <cell r="D32">
            <v>0.12840269598220128</v>
          </cell>
          <cell r="E32">
            <v>21</v>
          </cell>
          <cell r="F32">
            <v>0.13493083603383732</v>
          </cell>
          <cell r="J32" t="str">
            <v xml:space="preserve">I.M.C.P.              </v>
          </cell>
          <cell r="K32">
            <v>24</v>
          </cell>
          <cell r="L32">
            <v>8.6918865761671252E-2</v>
          </cell>
          <cell r="M32">
            <v>25</v>
          </cell>
          <cell r="N32">
            <v>8.9561411842949079E-2</v>
          </cell>
          <cell r="R32" t="str">
            <v xml:space="preserve">I.M.C.P.              </v>
          </cell>
          <cell r="S32">
            <v>24</v>
          </cell>
          <cell r="T32">
            <v>11.504982160512402</v>
          </cell>
          <cell r="U32">
            <v>25</v>
          </cell>
          <cell r="V32">
            <v>11.165522957069454</v>
          </cell>
          <cell r="Z32" t="str">
            <v xml:space="preserve">I.M.C.P.              </v>
          </cell>
          <cell r="AA32">
            <v>30</v>
          </cell>
          <cell r="AB32">
            <v>0.65800192340329233</v>
          </cell>
          <cell r="AC32">
            <v>33</v>
          </cell>
          <cell r="AD32">
            <v>0.57514657514657508</v>
          </cell>
          <cell r="AH32" t="str">
            <v xml:space="preserve">I.M.C.P.              </v>
          </cell>
          <cell r="AI32">
            <v>39</v>
          </cell>
          <cell r="AJ32">
            <v>0.83393823504840803</v>
          </cell>
          <cell r="AK32">
            <v>2</v>
          </cell>
          <cell r="AL32">
            <v>-0.29572763846602873</v>
          </cell>
          <cell r="AP32" t="str">
            <v xml:space="preserve">I.M.C.P.              </v>
          </cell>
          <cell r="AQ32">
            <v>32</v>
          </cell>
          <cell r="AR32">
            <v>0.12394526756624583</v>
          </cell>
          <cell r="AS32">
            <v>34</v>
          </cell>
          <cell r="AT32">
            <v>0.1555894718148266</v>
          </cell>
          <cell r="AX32" t="str">
            <v xml:space="preserve">I.M.C.P.              </v>
          </cell>
          <cell r="AY32">
            <v>32</v>
          </cell>
          <cell r="AZ32">
            <v>0.16052338836884122</v>
          </cell>
          <cell r="BA32">
            <v>35</v>
          </cell>
          <cell r="BB32">
            <v>0.19738061369283005</v>
          </cell>
          <cell r="BF32" t="str">
            <v xml:space="preserve">I.M.C.P.              </v>
          </cell>
          <cell r="BG32">
            <v>35</v>
          </cell>
          <cell r="BH32">
            <v>0.35427147065488335</v>
          </cell>
          <cell r="BI32">
            <v>34</v>
          </cell>
          <cell r="BJ32">
            <v>0.37061060221041797</v>
          </cell>
          <cell r="BN32" t="str">
            <v xml:space="preserve">I.M.C.P.              </v>
          </cell>
          <cell r="BO32">
            <v>6</v>
          </cell>
          <cell r="BP32">
            <v>0.71192612735100835</v>
          </cell>
          <cell r="BQ32">
            <v>6</v>
          </cell>
          <cell r="BR32">
            <v>0.67648771210689851</v>
          </cell>
          <cell r="BV32" t="str">
            <v xml:space="preserve">I.M.C.P.              </v>
          </cell>
          <cell r="BW32">
            <v>40</v>
          </cell>
          <cell r="BX32">
            <v>7.8271888640886658E-3</v>
          </cell>
          <cell r="BY32">
            <v>40</v>
          </cell>
          <cell r="BZ32">
            <v>1.4567482675849168E-2</v>
          </cell>
        </row>
        <row r="33">
          <cell r="B33" t="str">
            <v xml:space="preserve">INDUSTRIAL DE VZLA.   </v>
          </cell>
          <cell r="C33">
            <v>5</v>
          </cell>
          <cell r="D33">
            <v>0.28735821482656909</v>
          </cell>
          <cell r="E33">
            <v>6</v>
          </cell>
          <cell r="F33">
            <v>0.30352528430030823</v>
          </cell>
          <cell r="J33" t="str">
            <v xml:space="preserve">INDUSTRIAL DE VZLA.   </v>
          </cell>
          <cell r="K33">
            <v>41</v>
          </cell>
          <cell r="L33">
            <v>-9.6072358469244293E-2</v>
          </cell>
          <cell r="M33">
            <v>41</v>
          </cell>
          <cell r="N33">
            <v>-9.6266260117448529E-2</v>
          </cell>
          <cell r="R33" t="str">
            <v xml:space="preserve">INDUSTRIAL DE VZLA.   </v>
          </cell>
          <cell r="S33">
            <v>40</v>
          </cell>
          <cell r="T33">
            <v>100</v>
          </cell>
          <cell r="U33">
            <v>41</v>
          </cell>
          <cell r="V33">
            <v>1000</v>
          </cell>
          <cell r="Z33" t="str">
            <v xml:space="preserve">INDUSTRIAL DE VZLA.   </v>
          </cell>
          <cell r="AA33">
            <v>41</v>
          </cell>
          <cell r="AB33">
            <v>-0.26265253330295496</v>
          </cell>
          <cell r="AC33">
            <v>41</v>
          </cell>
          <cell r="AD33">
            <v>-0.25531689965316173</v>
          </cell>
          <cell r="AH33" t="str">
            <v xml:space="preserve">INDUSTRIAL DE VZLA.   </v>
          </cell>
          <cell r="AI33">
            <v>38</v>
          </cell>
          <cell r="AJ33">
            <v>0.75575683195419263</v>
          </cell>
          <cell r="AK33">
            <v>41</v>
          </cell>
          <cell r="AL33">
            <v>3.1496975929138071</v>
          </cell>
          <cell r="AP33" t="str">
            <v xml:space="preserve">INDUSTRIAL DE VZLA.   </v>
          </cell>
          <cell r="AQ33">
            <v>33</v>
          </cell>
          <cell r="AR33">
            <v>0.13789473143562991</v>
          </cell>
          <cell r="AS33">
            <v>32</v>
          </cell>
          <cell r="AT33">
            <v>0.14719819126899317</v>
          </cell>
          <cell r="AX33" t="str">
            <v xml:space="preserve">INDUSTRIAL DE VZLA.   </v>
          </cell>
          <cell r="AY33">
            <v>40</v>
          </cell>
          <cell r="AZ33">
            <v>0.2453550301671775</v>
          </cell>
          <cell r="BA33">
            <v>39</v>
          </cell>
          <cell r="BB33">
            <v>0.26522789438349403</v>
          </cell>
          <cell r="BF33" t="str">
            <v xml:space="preserve">INDUSTRIAL DE VZLA.   </v>
          </cell>
          <cell r="BG33">
            <v>39</v>
          </cell>
          <cell r="BH33">
            <v>0.14574918312095914</v>
          </cell>
          <cell r="BI33">
            <v>39</v>
          </cell>
          <cell r="BJ33">
            <v>0.14351573506188234</v>
          </cell>
          <cell r="BN33" t="str">
            <v xml:space="preserve">INDUSTRIAL DE VZLA.   </v>
          </cell>
          <cell r="BO33">
            <v>2</v>
          </cell>
          <cell r="BP33">
            <v>1.0959038572518058</v>
          </cell>
          <cell r="BQ33">
            <v>3</v>
          </cell>
          <cell r="BR33">
            <v>1.1321785400831605</v>
          </cell>
          <cell r="BV33" t="str">
            <v xml:space="preserve">INDUSTRIAL DE VZLA.   </v>
          </cell>
          <cell r="BW33">
            <v>20</v>
          </cell>
          <cell r="BX33">
            <v>0.20300928107354779</v>
          </cell>
          <cell r="BY33">
            <v>22</v>
          </cell>
          <cell r="BZ33">
            <v>0.20807034078715728</v>
          </cell>
        </row>
        <row r="34">
          <cell r="B34" t="str">
            <v xml:space="preserve">ING BANK              </v>
          </cell>
          <cell r="C34">
            <v>39</v>
          </cell>
          <cell r="D34">
            <v>6.2494972787610084E-2</v>
          </cell>
          <cell r="E34">
            <v>38</v>
          </cell>
          <cell r="F34">
            <v>7.156469686647618E-2</v>
          </cell>
          <cell r="J34" t="str">
            <v xml:space="preserve">ING BANK              </v>
          </cell>
          <cell r="K34">
            <v>34</v>
          </cell>
          <cell r="L34">
            <v>5.9054473039287292E-2</v>
          </cell>
          <cell r="M34">
            <v>33</v>
          </cell>
          <cell r="N34">
            <v>6.6779413958529973E-2</v>
          </cell>
          <cell r="R34" t="str">
            <v xml:space="preserve">ING BANK              </v>
          </cell>
          <cell r="S34">
            <v>34</v>
          </cell>
          <cell r="T34">
            <v>16.933518301564185</v>
          </cell>
          <cell r="U34">
            <v>33</v>
          </cell>
          <cell r="V34">
            <v>14.974674689732979</v>
          </cell>
          <cell r="Z34" t="str">
            <v xml:space="preserve">ING BANK              </v>
          </cell>
          <cell r="AA34">
            <v>6</v>
          </cell>
          <cell r="AB34">
            <v>3.3146080682190879</v>
          </cell>
          <cell r="AC34">
            <v>8</v>
          </cell>
          <cell r="AD34">
            <v>2.0915927254420743</v>
          </cell>
          <cell r="AH34" t="str">
            <v xml:space="preserve">ING BANK              </v>
          </cell>
          <cell r="AI34">
            <v>3</v>
          </cell>
          <cell r="AJ34">
            <v>-0.27088089272040283</v>
          </cell>
          <cell r="AK34">
            <v>3</v>
          </cell>
          <cell r="AL34">
            <v>-0.15560436387634305</v>
          </cell>
          <cell r="AP34" t="str">
            <v xml:space="preserve">ING BANK              </v>
          </cell>
          <cell r="AQ34">
            <v>3</v>
          </cell>
          <cell r="AR34">
            <v>1.5770335520319458E-2</v>
          </cell>
          <cell r="AS34">
            <v>5</v>
          </cell>
          <cell r="AT34">
            <v>3.0397666395651165E-2</v>
          </cell>
          <cell r="AX34" t="str">
            <v xml:space="preserve">ING BANK              </v>
          </cell>
          <cell r="AY34">
            <v>1</v>
          </cell>
          <cell r="AZ34">
            <v>2.5946841244797285E-2</v>
          </cell>
          <cell r="BA34">
            <v>2</v>
          </cell>
          <cell r="BB34">
            <v>4.1491574565497458E-2</v>
          </cell>
          <cell r="BF34" t="str">
            <v xml:space="preserve">ING BANK              </v>
          </cell>
          <cell r="BG34">
            <v>2</v>
          </cell>
          <cell r="BH34">
            <v>1.9156862874271221</v>
          </cell>
          <cell r="BI34">
            <v>2</v>
          </cell>
          <cell r="BJ34">
            <v>2.2146587604258996</v>
          </cell>
          <cell r="BN34" t="str">
            <v xml:space="preserve">ING BANK              </v>
          </cell>
          <cell r="BO34">
            <v>4</v>
          </cell>
          <cell r="BP34">
            <v>0.92826377680424255</v>
          </cell>
          <cell r="BQ34">
            <v>5</v>
          </cell>
          <cell r="BR34">
            <v>0.78911548189622616</v>
          </cell>
          <cell r="BV34" t="str">
            <v xml:space="preserve">ING BANK              </v>
          </cell>
          <cell r="BW34">
            <v>2</v>
          </cell>
          <cell r="BX34">
            <v>0.35323183600841024</v>
          </cell>
          <cell r="BY34">
            <v>1</v>
          </cell>
          <cell r="BZ34">
            <v>5.2681448788006167</v>
          </cell>
        </row>
        <row r="35">
          <cell r="B35" t="str">
            <v xml:space="preserve">INTERBANK   </v>
          </cell>
          <cell r="C35">
            <v>17</v>
          </cell>
          <cell r="D35">
            <v>0.13121302892048764</v>
          </cell>
          <cell r="E35">
            <v>18</v>
          </cell>
          <cell r="F35">
            <v>0.14381242930292573</v>
          </cell>
          <cell r="J35" t="str">
            <v>INTERBANK</v>
          </cell>
          <cell r="K35">
            <v>16</v>
          </cell>
          <cell r="L35">
            <v>0.10770516595790579</v>
          </cell>
          <cell r="M35">
            <v>16</v>
          </cell>
          <cell r="N35">
            <v>0.11781472497014429</v>
          </cell>
          <cell r="R35" t="str">
            <v xml:space="preserve">INTERBANK         </v>
          </cell>
          <cell r="S35">
            <v>16</v>
          </cell>
          <cell r="T35">
            <v>9.2846057206840769</v>
          </cell>
          <cell r="U35">
            <v>16</v>
          </cell>
          <cell r="V35">
            <v>8.4879033605808818</v>
          </cell>
          <cell r="Z35" t="str">
            <v>INTERBANK</v>
          </cell>
          <cell r="AA35">
            <v>25</v>
          </cell>
          <cell r="AB35">
            <v>0.9472063570725211</v>
          </cell>
          <cell r="AC35">
            <v>24</v>
          </cell>
          <cell r="AD35">
            <v>0.98024639931763002</v>
          </cell>
          <cell r="AH35" t="str">
            <v>INTERBANK</v>
          </cell>
          <cell r="AI35">
            <v>28</v>
          </cell>
          <cell r="AJ35">
            <v>0.115595781483358</v>
          </cell>
          <cell r="AK35">
            <v>30</v>
          </cell>
          <cell r="AL35">
            <v>0.14305900939385058</v>
          </cell>
          <cell r="AP35" t="str">
            <v>INTERBANK</v>
          </cell>
          <cell r="AQ35">
            <v>30</v>
          </cell>
          <cell r="AR35">
            <v>0.11860696664656072</v>
          </cell>
          <cell r="AS35">
            <v>29</v>
          </cell>
          <cell r="AT35">
            <v>0.12670428738102621</v>
          </cell>
          <cell r="AX35" t="str">
            <v>INTERBANK</v>
          </cell>
          <cell r="AY35">
            <v>31</v>
          </cell>
          <cell r="AZ35">
            <v>0.15074084144590502</v>
          </cell>
          <cell r="BA35">
            <v>30</v>
          </cell>
          <cell r="BB35">
            <v>0.16308561590884224</v>
          </cell>
          <cell r="BF35" t="str">
            <v>INTERBANK</v>
          </cell>
          <cell r="BG35">
            <v>25</v>
          </cell>
          <cell r="BH35">
            <v>0.62144744609652436</v>
          </cell>
          <cell r="BI35">
            <v>24</v>
          </cell>
          <cell r="BJ35">
            <v>0.61711517620582657</v>
          </cell>
          <cell r="BN35" t="str">
            <v>INTERBANK</v>
          </cell>
          <cell r="BO35">
            <v>18</v>
          </cell>
          <cell r="BP35">
            <v>0.26015655071063187</v>
          </cell>
          <cell r="BQ35">
            <v>19</v>
          </cell>
          <cell r="BR35">
            <v>0.24026504953747183</v>
          </cell>
          <cell r="BV35" t="str">
            <v>INTERBANK</v>
          </cell>
          <cell r="BW35">
            <v>29</v>
          </cell>
          <cell r="BX35">
            <v>0.18026450932685109</v>
          </cell>
          <cell r="BY35">
            <v>30</v>
          </cell>
          <cell r="BZ35">
            <v>0.18998188851822478</v>
          </cell>
        </row>
        <row r="36">
          <cell r="B36" t="str">
            <v xml:space="preserve">LARA                  </v>
          </cell>
          <cell r="C36">
            <v>32</v>
          </cell>
          <cell r="D36">
            <v>8.7056411091784303E-2</v>
          </cell>
          <cell r="E36">
            <v>32</v>
          </cell>
          <cell r="F36">
            <v>9.7312452715669309E-2</v>
          </cell>
          <cell r="J36" t="str">
            <v xml:space="preserve">LARA                  </v>
          </cell>
          <cell r="K36">
            <v>29</v>
          </cell>
          <cell r="L36">
            <v>7.6213547590572597E-2</v>
          </cell>
          <cell r="M36">
            <v>28</v>
          </cell>
          <cell r="N36">
            <v>8.6076572592870992E-2</v>
          </cell>
          <cell r="R36" t="str">
            <v xml:space="preserve">LARA                  </v>
          </cell>
          <cell r="S36">
            <v>29</v>
          </cell>
          <cell r="T36">
            <v>13.12102679397773</v>
          </cell>
          <cell r="U36">
            <v>28</v>
          </cell>
          <cell r="V36">
            <v>11.617562942821236</v>
          </cell>
          <cell r="Z36" t="str">
            <v xml:space="preserve">LARA                  </v>
          </cell>
          <cell r="AA36">
            <v>5</v>
          </cell>
          <cell r="AB36">
            <v>3.9606533461368003</v>
          </cell>
          <cell r="AC36">
            <v>4</v>
          </cell>
          <cell r="AD36">
            <v>5.4938053012302905</v>
          </cell>
          <cell r="AH36" t="str">
            <v xml:space="preserve">LARA                  </v>
          </cell>
          <cell r="AI36">
            <v>9</v>
          </cell>
          <cell r="AJ36">
            <v>1.1057138662254992E-3</v>
          </cell>
          <cell r="AK36">
            <v>6</v>
          </cell>
          <cell r="AL36">
            <v>-2.3246788546233389E-2</v>
          </cell>
          <cell r="AP36" t="str">
            <v xml:space="preserve">LARA                  </v>
          </cell>
          <cell r="AQ36">
            <v>1</v>
          </cell>
          <cell r="AR36">
            <v>1.0272678682660037E-2</v>
          </cell>
          <cell r="AS36">
            <v>2</v>
          </cell>
          <cell r="AT36">
            <v>6.0515530369197879E-3</v>
          </cell>
          <cell r="AX36" t="str">
            <v xml:space="preserve">LARA                  </v>
          </cell>
          <cell r="AY36">
            <v>6</v>
          </cell>
          <cell r="AZ36">
            <v>4.237556496163928E-2</v>
          </cell>
          <cell r="BA36">
            <v>3</v>
          </cell>
          <cell r="BB36">
            <v>4.202722323160045E-2</v>
          </cell>
          <cell r="BF36" t="str">
            <v xml:space="preserve">LARA                  </v>
          </cell>
          <cell r="BG36">
            <v>32</v>
          </cell>
          <cell r="BH36">
            <v>0.46364026583322587</v>
          </cell>
          <cell r="BI36">
            <v>32</v>
          </cell>
          <cell r="BJ36">
            <v>0.47583183086425368</v>
          </cell>
          <cell r="BN36" t="str">
            <v xml:space="preserve">LARA                  </v>
          </cell>
          <cell r="BO36">
            <v>17</v>
          </cell>
          <cell r="BP36">
            <v>0.30481128445739247</v>
          </cell>
          <cell r="BQ36">
            <v>14</v>
          </cell>
          <cell r="BR36">
            <v>0.3572900824882122</v>
          </cell>
          <cell r="BV36" t="str">
            <v xml:space="preserve">LARA                  </v>
          </cell>
          <cell r="BW36">
            <v>5</v>
          </cell>
          <cell r="BX36">
            <v>0.27288582742377587</v>
          </cell>
          <cell r="BY36">
            <v>2</v>
          </cell>
          <cell r="BZ36">
            <v>0.36611283198972233</v>
          </cell>
        </row>
        <row r="37">
          <cell r="B37" t="str">
            <v xml:space="preserve">MERCANTIL             </v>
          </cell>
          <cell r="C37">
            <v>22</v>
          </cell>
          <cell r="D37">
            <v>0.12530267777136139</v>
          </cell>
          <cell r="E37">
            <v>24</v>
          </cell>
          <cell r="F37">
            <v>0.13092285279885402</v>
          </cell>
          <cell r="J37" t="str">
            <v xml:space="preserve">MERCANTIL             </v>
          </cell>
          <cell r="K37">
            <v>18</v>
          </cell>
          <cell r="L37">
            <v>0.10171467051935834</v>
          </cell>
          <cell r="M37">
            <v>19</v>
          </cell>
          <cell r="N37">
            <v>0.10587333222020918</v>
          </cell>
          <cell r="R37" t="str">
            <v xml:space="preserve">MERCANTIL             </v>
          </cell>
          <cell r="S37">
            <v>18</v>
          </cell>
          <cell r="T37">
            <v>9.8314234799559213</v>
          </cell>
          <cell r="U37">
            <v>19</v>
          </cell>
          <cell r="V37">
            <v>9.445249139037859</v>
          </cell>
          <cell r="Z37" t="str">
            <v xml:space="preserve">MERCANTIL             </v>
          </cell>
          <cell r="AA37">
            <v>23</v>
          </cell>
          <cell r="AB37">
            <v>1.0165102441019116</v>
          </cell>
          <cell r="AC37">
            <v>23</v>
          </cell>
          <cell r="AD37">
            <v>0.98833529705354461</v>
          </cell>
          <cell r="AH37" t="str">
            <v xml:space="preserve">MERCANTIL             </v>
          </cell>
          <cell r="AI37">
            <v>23</v>
          </cell>
          <cell r="AJ37">
            <v>8.6590480031763575E-2</v>
          </cell>
          <cell r="AK37">
            <v>26</v>
          </cell>
          <cell r="AL37">
            <v>0.11830020296511685</v>
          </cell>
          <cell r="AP37" t="str">
            <v xml:space="preserve">MERCANTIL             </v>
          </cell>
          <cell r="AQ37">
            <v>26</v>
          </cell>
          <cell r="AR37">
            <v>9.8909901520516139E-2</v>
          </cell>
          <cell r="AS37">
            <v>27</v>
          </cell>
          <cell r="AT37">
            <v>0.10762757980803594</v>
          </cell>
          <cell r="AX37" t="str">
            <v xml:space="preserve">MERCANTIL             </v>
          </cell>
          <cell r="AY37">
            <v>26</v>
          </cell>
          <cell r="AZ37">
            <v>0.12018765863264434</v>
          </cell>
          <cell r="BA37">
            <v>27</v>
          </cell>
          <cell r="BB37">
            <v>0.13137377508481102</v>
          </cell>
          <cell r="BF37" t="str">
            <v xml:space="preserve">MERCANTIL             </v>
          </cell>
          <cell r="BG37">
            <v>13</v>
          </cell>
          <cell r="BH37">
            <v>0.81718753246192921</v>
          </cell>
          <cell r="BI37">
            <v>15</v>
          </cell>
          <cell r="BJ37">
            <v>0.78659462176921635</v>
          </cell>
          <cell r="BN37" t="str">
            <v xml:space="preserve">MERCANTIL             </v>
          </cell>
          <cell r="BO37">
            <v>32</v>
          </cell>
          <cell r="BP37">
            <v>7.1590044205132403E-2</v>
          </cell>
          <cell r="BQ37">
            <v>30</v>
          </cell>
          <cell r="BR37">
            <v>0.11749396301314173</v>
          </cell>
          <cell r="BV37" t="str">
            <v xml:space="preserve">MERCANTIL             </v>
          </cell>
          <cell r="BW37">
            <v>27</v>
          </cell>
          <cell r="BX37">
            <v>0.18383643156721305</v>
          </cell>
          <cell r="BY37">
            <v>19</v>
          </cell>
          <cell r="BZ37">
            <v>0.22008904799400594</v>
          </cell>
        </row>
        <row r="38">
          <cell r="B38" t="str">
            <v xml:space="preserve">MONAGAS               </v>
          </cell>
          <cell r="C38">
            <v>9</v>
          </cell>
          <cell r="D38">
            <v>0.20412990877862255</v>
          </cell>
          <cell r="E38">
            <v>10</v>
          </cell>
          <cell r="F38">
            <v>0.19358777804138447</v>
          </cell>
          <cell r="J38" t="str">
            <v xml:space="preserve">MONAGAS               </v>
          </cell>
          <cell r="K38">
            <v>9</v>
          </cell>
          <cell r="L38">
            <v>0.15482509970082248</v>
          </cell>
          <cell r="M38">
            <v>10</v>
          </cell>
          <cell r="N38">
            <v>0.15072597182104819</v>
          </cell>
          <cell r="R38" t="str">
            <v xml:space="preserve">MONAGAS               </v>
          </cell>
          <cell r="S38">
            <v>9</v>
          </cell>
          <cell r="T38">
            <v>6.4589010563039073</v>
          </cell>
          <cell r="U38">
            <v>10</v>
          </cell>
          <cell r="V38">
            <v>6.6345566588037395</v>
          </cell>
          <cell r="Z38" t="str">
            <v xml:space="preserve">MONAGAS               </v>
          </cell>
          <cell r="AA38">
            <v>12</v>
          </cell>
          <cell r="AB38">
            <v>1.6499312462025517</v>
          </cell>
          <cell r="AC38">
            <v>10</v>
          </cell>
          <cell r="AD38">
            <v>1.9234764461744083</v>
          </cell>
          <cell r="AH38" t="str">
            <v xml:space="preserve">MONAGAS               </v>
          </cell>
          <cell r="AI38">
            <v>12</v>
          </cell>
          <cell r="AJ38">
            <v>3.8558672671545627E-2</v>
          </cell>
          <cell r="AK38">
            <v>14</v>
          </cell>
          <cell r="AL38">
            <v>4.1420681774900041E-2</v>
          </cell>
          <cell r="AP38" t="str">
            <v xml:space="preserve">MONAGAS               </v>
          </cell>
          <cell r="AQ38">
            <v>18</v>
          </cell>
          <cell r="AR38">
            <v>7.0282627316961166E-2</v>
          </cell>
          <cell r="AS38">
            <v>13</v>
          </cell>
          <cell r="AT38">
            <v>5.4977282197177367E-2</v>
          </cell>
          <cell r="AX38" t="str">
            <v xml:space="preserve">MONAGAS               </v>
          </cell>
          <cell r="AY38">
            <v>17</v>
          </cell>
          <cell r="AZ38">
            <v>9.1477468408085405E-2</v>
          </cell>
          <cell r="BA38">
            <v>13</v>
          </cell>
          <cell r="BB38">
            <v>7.9001931860547173E-2</v>
          </cell>
          <cell r="BF38" t="str">
            <v xml:space="preserve">MONAGAS               </v>
          </cell>
          <cell r="BG38">
            <v>33</v>
          </cell>
          <cell r="BH38">
            <v>0.38338578035597504</v>
          </cell>
          <cell r="BI38">
            <v>37</v>
          </cell>
          <cell r="BJ38">
            <v>0.30731560174436973</v>
          </cell>
          <cell r="BN38" t="str">
            <v xml:space="preserve">MONAGAS               </v>
          </cell>
          <cell r="BO38">
            <v>9</v>
          </cell>
          <cell r="BP38">
            <v>0.52588722472644944</v>
          </cell>
          <cell r="BQ38">
            <v>7</v>
          </cell>
          <cell r="BR38">
            <v>0.64410965861556446</v>
          </cell>
          <cell r="BV38" t="str">
            <v xml:space="preserve">MONAGAS               </v>
          </cell>
          <cell r="BW38">
            <v>17</v>
          </cell>
          <cell r="BX38">
            <v>0.21031599036546039</v>
          </cell>
          <cell r="BY38">
            <v>21</v>
          </cell>
          <cell r="BZ38">
            <v>0.21645933758357952</v>
          </cell>
        </row>
        <row r="39">
          <cell r="B39" t="str">
            <v xml:space="preserve">NOROCO                </v>
          </cell>
          <cell r="C39">
            <v>26</v>
          </cell>
          <cell r="D39">
            <v>0.11472428834539627</v>
          </cell>
          <cell r="E39">
            <v>22</v>
          </cell>
          <cell r="F39">
            <v>0.13383275012497323</v>
          </cell>
          <cell r="J39" t="str">
            <v xml:space="preserve">NOROCO                </v>
          </cell>
          <cell r="K39">
            <v>21</v>
          </cell>
          <cell r="L39">
            <v>9.8093246787459509E-2</v>
          </cell>
          <cell r="M39">
            <v>18</v>
          </cell>
          <cell r="N39">
            <v>0.11572470246256182</v>
          </cell>
          <cell r="R39" t="str">
            <v xml:space="preserve">NOROCO                </v>
          </cell>
          <cell r="S39">
            <v>21</v>
          </cell>
          <cell r="T39">
            <v>10.194381700574342</v>
          </cell>
          <cell r="U39">
            <v>18</v>
          </cell>
          <cell r="V39">
            <v>8.6411974169776826</v>
          </cell>
          <cell r="Z39" t="str">
            <v xml:space="preserve">NOROCO                </v>
          </cell>
          <cell r="AA39">
            <v>19</v>
          </cell>
          <cell r="AB39">
            <v>1.1724641423293034</v>
          </cell>
          <cell r="AC39">
            <v>13</v>
          </cell>
          <cell r="AD39">
            <v>1.5478755527274763</v>
          </cell>
          <cell r="AH39" t="str">
            <v xml:space="preserve">NOROCO                </v>
          </cell>
          <cell r="AI39">
            <v>29</v>
          </cell>
          <cell r="AJ39">
            <v>0.13152774353083335</v>
          </cell>
          <cell r="AK39">
            <v>25</v>
          </cell>
          <cell r="AL39">
            <v>0.10626858961056929</v>
          </cell>
          <cell r="AP39" t="str">
            <v xml:space="preserve">NOROCO                </v>
          </cell>
          <cell r="AQ39">
            <v>21</v>
          </cell>
          <cell r="AR39">
            <v>8.3628126202224984E-2</v>
          </cell>
          <cell r="AS39">
            <v>19</v>
          </cell>
          <cell r="AT39">
            <v>7.2047894498797879E-2</v>
          </cell>
          <cell r="AX39" t="str">
            <v xml:space="preserve">NOROCO                </v>
          </cell>
          <cell r="AY39">
            <v>19</v>
          </cell>
          <cell r="AZ39">
            <v>9.4310351590045555E-2</v>
          </cell>
          <cell r="BA39">
            <v>16</v>
          </cell>
          <cell r="BB39">
            <v>8.4236235092480183E-2</v>
          </cell>
          <cell r="BF39" t="str">
            <v xml:space="preserve">NOROCO                </v>
          </cell>
          <cell r="BG39">
            <v>29</v>
          </cell>
          <cell r="BH39">
            <v>0.5221991517763156</v>
          </cell>
          <cell r="BI39">
            <v>29</v>
          </cell>
          <cell r="BJ39">
            <v>0.52940067526114565</v>
          </cell>
          <cell r="BN39" t="str">
            <v xml:space="preserve">NOROCO                </v>
          </cell>
          <cell r="BO39">
            <v>11</v>
          </cell>
          <cell r="BP39">
            <v>0.45367914479517951</v>
          </cell>
          <cell r="BQ39">
            <v>16</v>
          </cell>
          <cell r="BR39">
            <v>0.29937877599775725</v>
          </cell>
          <cell r="BV39" t="str">
            <v xml:space="preserve">NOROCO                </v>
          </cell>
          <cell r="BW39">
            <v>33</v>
          </cell>
          <cell r="BX39">
            <v>0.15346732339515093</v>
          </cell>
          <cell r="BY39">
            <v>27</v>
          </cell>
          <cell r="BZ39">
            <v>0.19818323769306848</v>
          </cell>
        </row>
        <row r="40">
          <cell r="B40" t="str">
            <v xml:space="preserve">OCCIDENTAL DE DCTO.   </v>
          </cell>
          <cell r="C40">
            <v>36</v>
          </cell>
          <cell r="D40">
            <v>7.9071443264341124E-2</v>
          </cell>
          <cell r="E40">
            <v>37</v>
          </cell>
          <cell r="F40">
            <v>8.0043831833018581E-2</v>
          </cell>
          <cell r="J40" t="str">
            <v xml:space="preserve">OCCIDENTAL DE DCTO.   </v>
          </cell>
          <cell r="K40">
            <v>32</v>
          </cell>
          <cell r="L40">
            <v>6.9035576022706366E-2</v>
          </cell>
          <cell r="M40">
            <v>32</v>
          </cell>
          <cell r="N40">
            <v>6.9518124015783792E-2</v>
          </cell>
          <cell r="R40" t="str">
            <v xml:space="preserve">OCCIDENTAL DE DCTO.   </v>
          </cell>
          <cell r="S40">
            <v>32</v>
          </cell>
          <cell r="T40">
            <v>14.485285089402192</v>
          </cell>
          <cell r="U40">
            <v>32</v>
          </cell>
          <cell r="V40">
            <v>14.384737996856105</v>
          </cell>
          <cell r="Z40" t="str">
            <v xml:space="preserve">OCCIDENTAL DE DCTO.   </v>
          </cell>
          <cell r="AA40">
            <v>20</v>
          </cell>
          <cell r="AB40">
            <v>1.1328822615781493</v>
          </cell>
          <cell r="AC40">
            <v>22</v>
          </cell>
          <cell r="AD40">
            <v>1.0276169930905885</v>
          </cell>
          <cell r="AH40" t="str">
            <v xml:space="preserve">OCCIDENTAL DE DCTO.   </v>
          </cell>
          <cell r="AI40">
            <v>14</v>
          </cell>
          <cell r="AJ40">
            <v>3.9625029126459987E-2</v>
          </cell>
          <cell r="AK40">
            <v>18</v>
          </cell>
          <cell r="AL40">
            <v>6.5209870615388507E-2</v>
          </cell>
          <cell r="AP40" t="str">
            <v xml:space="preserve">OCCIDENTAL DE DCTO.   </v>
          </cell>
          <cell r="AQ40">
            <v>15</v>
          </cell>
          <cell r="AR40">
            <v>5.9336428392261831E-2</v>
          </cell>
          <cell r="AS40">
            <v>17</v>
          </cell>
          <cell r="AT40">
            <v>6.7076819419077643E-2</v>
          </cell>
          <cell r="AX40" t="str">
            <v xml:space="preserve">OCCIDENTAL DE DCTO.   </v>
          </cell>
          <cell r="AY40">
            <v>16</v>
          </cell>
          <cell r="AZ40">
            <v>8.5637087994510017E-2</v>
          </cell>
          <cell r="BA40">
            <v>19</v>
          </cell>
          <cell r="BB40">
            <v>9.3924423698347304E-2</v>
          </cell>
          <cell r="BF40" t="str">
            <v xml:space="preserve">OCCIDENTAL DE DCTO.   </v>
          </cell>
          <cell r="BG40">
            <v>10</v>
          </cell>
          <cell r="BH40">
            <v>0.84172082024175887</v>
          </cell>
          <cell r="BI40">
            <v>13</v>
          </cell>
          <cell r="BJ40">
            <v>0.79740864441889359</v>
          </cell>
          <cell r="BN40" t="str">
            <v xml:space="preserve">OCCIDENTAL DE DCTO.   </v>
          </cell>
          <cell r="BO40">
            <v>20</v>
          </cell>
          <cell r="BP40">
            <v>0.24094868051276686</v>
          </cell>
          <cell r="BQ40">
            <v>18</v>
          </cell>
          <cell r="BR40">
            <v>0.24783048496397389</v>
          </cell>
          <cell r="BV40" t="str">
            <v xml:space="preserve">OCCIDENTAL DE DCTO.   </v>
          </cell>
          <cell r="BW40">
            <v>24</v>
          </cell>
          <cell r="BX40">
            <v>0.19361347418778124</v>
          </cell>
          <cell r="BY40">
            <v>14</v>
          </cell>
          <cell r="BZ40">
            <v>0.25147991601084491</v>
          </cell>
        </row>
        <row r="41">
          <cell r="B41" t="str">
            <v>OCCIDENTE</v>
          </cell>
          <cell r="C41">
            <v>30</v>
          </cell>
          <cell r="D41">
            <v>0.10332459266935691</v>
          </cell>
          <cell r="E41">
            <v>30</v>
          </cell>
          <cell r="F41">
            <v>0.10795642097925576</v>
          </cell>
          <cell r="J41" t="str">
            <v>OCCIDENTE</v>
          </cell>
          <cell r="K41">
            <v>27</v>
          </cell>
          <cell r="L41">
            <v>8.1039985691505861E-2</v>
          </cell>
          <cell r="M41">
            <v>29</v>
          </cell>
          <cell r="N41">
            <v>8.5672352523448403E-2</v>
          </cell>
          <cell r="R41" t="str">
            <v>OCCIDENTE</v>
          </cell>
          <cell r="S41">
            <v>27</v>
          </cell>
          <cell r="T41">
            <v>12.339587568619402</v>
          </cell>
          <cell r="U41">
            <v>29</v>
          </cell>
          <cell r="V41">
            <v>11.672377033492822</v>
          </cell>
          <cell r="Z41" t="str">
            <v>OCCIDENTE</v>
          </cell>
          <cell r="AA41">
            <v>8</v>
          </cell>
          <cell r="AB41">
            <v>2.1670730885820149</v>
          </cell>
          <cell r="AC41">
            <v>7</v>
          </cell>
          <cell r="AD41">
            <v>2.1512681159420302</v>
          </cell>
          <cell r="AH41" t="str">
            <v>OCCIDENTE</v>
          </cell>
          <cell r="AI41">
            <v>8</v>
          </cell>
          <cell r="AJ41">
            <v>-8.0284362250653361E-3</v>
          </cell>
          <cell r="AK41">
            <v>9</v>
          </cell>
          <cell r="AL41">
            <v>6.5551691834552228E-3</v>
          </cell>
          <cell r="AP41" t="str">
            <v>OCCIDENTE</v>
          </cell>
          <cell r="AQ41">
            <v>6</v>
          </cell>
          <cell r="AR41">
            <v>1.9712552535577643E-2</v>
          </cell>
          <cell r="AS41">
            <v>4</v>
          </cell>
          <cell r="AT41">
            <v>2.2745121745674522E-2</v>
          </cell>
          <cell r="AX41" t="str">
            <v>OCCIDENTE</v>
          </cell>
          <cell r="AY41">
            <v>10</v>
          </cell>
          <cell r="AZ41">
            <v>7.1306197148205713E-2</v>
          </cell>
          <cell r="BA41">
            <v>10</v>
          </cell>
          <cell r="BB41">
            <v>7.7514495118373009E-2</v>
          </cell>
          <cell r="BF41" t="str">
            <v>OCCIDENTE</v>
          </cell>
          <cell r="BG41">
            <v>20</v>
          </cell>
          <cell r="BH41">
            <v>0.6814716743441962</v>
          </cell>
          <cell r="BI41">
            <v>22</v>
          </cell>
          <cell r="BJ41">
            <v>0.64506252745752157</v>
          </cell>
          <cell r="BN41" t="str">
            <v>OCCIDENTE</v>
          </cell>
          <cell r="BO41">
            <v>37</v>
          </cell>
          <cell r="BP41">
            <v>4.873251085049328E-2</v>
          </cell>
          <cell r="BQ41">
            <v>22</v>
          </cell>
          <cell r="BR41">
            <v>0.2315708410749899</v>
          </cell>
          <cell r="BV41" t="str">
            <v>OCCIDENTE</v>
          </cell>
          <cell r="BW41">
            <v>8</v>
          </cell>
          <cell r="BX41">
            <v>0.25137605412140518</v>
          </cell>
          <cell r="BY41">
            <v>13</v>
          </cell>
          <cell r="BZ41">
            <v>0.25160584027718763</v>
          </cell>
        </row>
        <row r="42">
          <cell r="B42" t="str">
            <v xml:space="preserve">ORINOCO               </v>
          </cell>
          <cell r="C42">
            <v>24</v>
          </cell>
          <cell r="D42">
            <v>0.12307230159405781</v>
          </cell>
          <cell r="E42">
            <v>23</v>
          </cell>
          <cell r="F42">
            <v>0.13319109990999289</v>
          </cell>
          <cell r="J42" t="str">
            <v xml:space="preserve">ORINOCO               </v>
          </cell>
          <cell r="K42">
            <v>15</v>
          </cell>
          <cell r="L42">
            <v>0.10795341463141153</v>
          </cell>
          <cell r="M42">
            <v>17</v>
          </cell>
          <cell r="N42">
            <v>0.11623340515024812</v>
          </cell>
          <cell r="R42" t="str">
            <v xml:space="preserve">ORINOCO               </v>
          </cell>
          <cell r="S42">
            <v>15</v>
          </cell>
          <cell r="T42">
            <v>9.2632549272695908</v>
          </cell>
          <cell r="U42">
            <v>17</v>
          </cell>
          <cell r="V42">
            <v>8.6033786819491223</v>
          </cell>
          <cell r="Z42" t="str">
            <v xml:space="preserve">ORINOCO               </v>
          </cell>
          <cell r="AA42">
            <v>22</v>
          </cell>
          <cell r="AB42">
            <v>1.0305484118962416</v>
          </cell>
          <cell r="AC42">
            <v>21</v>
          </cell>
          <cell r="AD42">
            <v>1.0527669770186838</v>
          </cell>
          <cell r="AH42" t="str">
            <v xml:space="preserve">ORINOCO               </v>
          </cell>
          <cell r="AI42">
            <v>15</v>
          </cell>
          <cell r="AJ42">
            <v>4.6716166625958094E-2</v>
          </cell>
          <cell r="AK42">
            <v>15</v>
          </cell>
          <cell r="AL42">
            <v>4.8382896849698806E-2</v>
          </cell>
          <cell r="AP42" t="str">
            <v xml:space="preserve">ORINOCO               </v>
          </cell>
          <cell r="AQ42">
            <v>28</v>
          </cell>
          <cell r="AR42">
            <v>0.11452343140737174</v>
          </cell>
          <cell r="AS42">
            <v>28</v>
          </cell>
          <cell r="AT42">
            <v>0.1215782995925177</v>
          </cell>
          <cell r="AX42" t="str">
            <v xml:space="preserve">ORINOCO               </v>
          </cell>
          <cell r="AY42">
            <v>30</v>
          </cell>
          <cell r="AZ42">
            <v>0.13990943750205892</v>
          </cell>
          <cell r="BA42">
            <v>29</v>
          </cell>
          <cell r="BB42">
            <v>0.14871762145411982</v>
          </cell>
          <cell r="BF42" t="str">
            <v xml:space="preserve">ORINOCO               </v>
          </cell>
          <cell r="BG42">
            <v>18</v>
          </cell>
          <cell r="BH42">
            <v>0.69989426796699961</v>
          </cell>
          <cell r="BI42">
            <v>18</v>
          </cell>
          <cell r="BJ42">
            <v>0.69737192739750586</v>
          </cell>
          <cell r="BN42" t="str">
            <v xml:space="preserve">ORINOCO               </v>
          </cell>
          <cell r="BO42">
            <v>28</v>
          </cell>
          <cell r="BP42">
            <v>0.13292146376816391</v>
          </cell>
          <cell r="BQ42">
            <v>28</v>
          </cell>
          <cell r="BR42">
            <v>0.14934920270892485</v>
          </cell>
          <cell r="BV42" t="str">
            <v xml:space="preserve">ORINOCO               </v>
          </cell>
          <cell r="BW42">
            <v>28</v>
          </cell>
          <cell r="BX42">
            <v>0.18335500548933861</v>
          </cell>
          <cell r="BY42">
            <v>32</v>
          </cell>
          <cell r="BZ42">
            <v>0.18420269150779131</v>
          </cell>
        </row>
        <row r="43">
          <cell r="B43" t="str">
            <v xml:space="preserve">PLAZA                 </v>
          </cell>
          <cell r="C43">
            <v>14</v>
          </cell>
          <cell r="D43">
            <v>0.15280245261204473</v>
          </cell>
          <cell r="E43">
            <v>11</v>
          </cell>
          <cell r="F43">
            <v>0.16927303063793511</v>
          </cell>
          <cell r="J43" t="str">
            <v xml:space="preserve">PLAZA                 </v>
          </cell>
          <cell r="K43">
            <v>10</v>
          </cell>
          <cell r="L43">
            <v>0.14739742141658813</v>
          </cell>
          <cell r="M43">
            <v>9</v>
          </cell>
          <cell r="N43">
            <v>0.16363627011301796</v>
          </cell>
          <cell r="R43" t="str">
            <v xml:space="preserve">PLAZA                 </v>
          </cell>
          <cell r="S43">
            <v>10</v>
          </cell>
          <cell r="T43">
            <v>6.784379200052002</v>
          </cell>
          <cell r="U43">
            <v>9</v>
          </cell>
          <cell r="V43">
            <v>6.1111146038059552</v>
          </cell>
          <cell r="Z43" t="str">
            <v xml:space="preserve">PLAZA                 </v>
          </cell>
          <cell r="AA43">
            <v>2</v>
          </cell>
          <cell r="AB43">
            <v>7.2341440746180732</v>
          </cell>
          <cell r="AC43">
            <v>2</v>
          </cell>
          <cell r="AD43">
            <v>8.6431254482098474</v>
          </cell>
          <cell r="AH43" t="str">
            <v xml:space="preserve">PLAZA                 </v>
          </cell>
          <cell r="AI43">
            <v>11</v>
          </cell>
          <cell r="AJ43">
            <v>3.5542607944610019E-2</v>
          </cell>
          <cell r="AK43">
            <v>13</v>
          </cell>
          <cell r="AL43">
            <v>3.5445606029976602E-2</v>
          </cell>
          <cell r="AP43" t="str">
            <v xml:space="preserve">PLAZA                 </v>
          </cell>
          <cell r="AQ43">
            <v>5</v>
          </cell>
          <cell r="AR43">
            <v>1.8459716555959758E-2</v>
          </cell>
          <cell r="AS43">
            <v>3</v>
          </cell>
          <cell r="AT43">
            <v>1.681896705609915E-2</v>
          </cell>
          <cell r="AX43" t="str">
            <v xml:space="preserve">PLAZA                 </v>
          </cell>
          <cell r="AY43">
            <v>3</v>
          </cell>
          <cell r="AZ43">
            <v>3.6715309586579675E-2</v>
          </cell>
          <cell r="BA43">
            <v>1</v>
          </cell>
          <cell r="BB43">
            <v>3.7066399913379969E-2</v>
          </cell>
          <cell r="BF43" t="str">
            <v xml:space="preserve">PLAZA                 </v>
          </cell>
          <cell r="BG43">
            <v>15</v>
          </cell>
          <cell r="BH43">
            <v>0.75365269627058418</v>
          </cell>
          <cell r="BI43">
            <v>16</v>
          </cell>
          <cell r="BJ43">
            <v>0.78453776179199242</v>
          </cell>
          <cell r="BN43" t="str">
            <v xml:space="preserve">PLAZA                 </v>
          </cell>
          <cell r="BO43">
            <v>31</v>
          </cell>
          <cell r="BP43">
            <v>7.6687940097767193E-2</v>
          </cell>
          <cell r="BQ43">
            <v>33</v>
          </cell>
          <cell r="BR43">
            <v>0.10134820698062637</v>
          </cell>
          <cell r="BV43" t="str">
            <v xml:space="preserve">PLAZA                 </v>
          </cell>
          <cell r="BW43">
            <v>4</v>
          </cell>
          <cell r="BX43">
            <v>0.3015140662845755</v>
          </cell>
          <cell r="BY43">
            <v>4</v>
          </cell>
          <cell r="BZ43">
            <v>0.33335967244849107</v>
          </cell>
        </row>
        <row r="44">
          <cell r="B44" t="str">
            <v>POPULAR</v>
          </cell>
          <cell r="C44">
            <v>13</v>
          </cell>
          <cell r="D44">
            <v>0.15797809399144772</v>
          </cell>
          <cell r="E44">
            <v>14</v>
          </cell>
          <cell r="F44">
            <v>0.16178785622829528</v>
          </cell>
          <cell r="J44" t="str">
            <v>POPULAR</v>
          </cell>
          <cell r="K44">
            <v>11</v>
          </cell>
          <cell r="L44">
            <v>0.13717913066541984</v>
          </cell>
          <cell r="M44">
            <v>11</v>
          </cell>
          <cell r="N44">
            <v>0.14026368059209166</v>
          </cell>
          <cell r="R44" t="str">
            <v>POPULAR</v>
          </cell>
          <cell r="S44">
            <v>11</v>
          </cell>
          <cell r="T44">
            <v>7.2897385713793588</v>
          </cell>
          <cell r="U44">
            <v>11</v>
          </cell>
          <cell r="V44">
            <v>7.1294293417848751</v>
          </cell>
          <cell r="Z44" t="str">
            <v>POPULAR</v>
          </cell>
          <cell r="AA44">
            <v>21</v>
          </cell>
          <cell r="AB44">
            <v>1.05124159987687</v>
          </cell>
          <cell r="AC44">
            <v>20</v>
          </cell>
          <cell r="AD44">
            <v>1.0633985163241322</v>
          </cell>
          <cell r="AH44" t="str">
            <v>POPULAR</v>
          </cell>
          <cell r="AI44">
            <v>36</v>
          </cell>
          <cell r="AJ44">
            <v>0.23566217897150896</v>
          </cell>
          <cell r="AK44">
            <v>35</v>
          </cell>
          <cell r="AL44">
            <v>0.26630763321285089</v>
          </cell>
          <cell r="AP44" t="str">
            <v>POPULAR</v>
          </cell>
          <cell r="AQ44">
            <v>34</v>
          </cell>
          <cell r="AR44">
            <v>0.14986469458579629</v>
          </cell>
          <cell r="AS44">
            <v>33</v>
          </cell>
          <cell r="AT44">
            <v>0.15173066698762872</v>
          </cell>
          <cell r="AX44" t="str">
            <v>POPULAR</v>
          </cell>
          <cell r="AY44">
            <v>34</v>
          </cell>
          <cell r="AZ44">
            <v>0.19020851793142793</v>
          </cell>
          <cell r="BA44">
            <v>32</v>
          </cell>
          <cell r="BB44">
            <v>0.19219691089915283</v>
          </cell>
          <cell r="BF44" t="str">
            <v>POPULAR</v>
          </cell>
          <cell r="BG44">
            <v>40</v>
          </cell>
          <cell r="BH44">
            <v>9.4290953065983063E-2</v>
          </cell>
          <cell r="BI44">
            <v>40</v>
          </cell>
          <cell r="BJ44">
            <v>8.958105273257766E-2</v>
          </cell>
          <cell r="BN44" t="str">
            <v>POPULAR</v>
          </cell>
          <cell r="BO44">
            <v>23</v>
          </cell>
          <cell r="BP44">
            <v>0.21146385862525058</v>
          </cell>
          <cell r="BQ44">
            <v>23</v>
          </cell>
          <cell r="BR44">
            <v>0.22441983697429879</v>
          </cell>
          <cell r="BV44" t="str">
            <v>POPULAR</v>
          </cell>
          <cell r="BW44">
            <v>26</v>
          </cell>
          <cell r="BX44">
            <v>0.19028813501360634</v>
          </cell>
          <cell r="BY44">
            <v>20</v>
          </cell>
          <cell r="BZ44">
            <v>0.21687949942319767</v>
          </cell>
        </row>
        <row r="45">
          <cell r="B45" t="str">
            <v xml:space="preserve">PROVINCIAL            </v>
          </cell>
          <cell r="C45">
            <v>29</v>
          </cell>
          <cell r="D45">
            <v>0.10917307881167369</v>
          </cell>
          <cell r="E45">
            <v>27</v>
          </cell>
          <cell r="F45">
            <v>0.12011936681955319</v>
          </cell>
          <cell r="J45" t="str">
            <v xml:space="preserve">PROVINCIAL            </v>
          </cell>
          <cell r="K45">
            <v>25</v>
          </cell>
          <cell r="L45">
            <v>8.6288626196917212E-2</v>
          </cell>
          <cell r="M45">
            <v>22</v>
          </cell>
          <cell r="N45">
            <v>9.6270221361931571E-2</v>
          </cell>
          <cell r="R45" t="str">
            <v xml:space="preserve">PROVINCIAL            </v>
          </cell>
          <cell r="S45">
            <v>25</v>
          </cell>
          <cell r="T45">
            <v>11.589012875438808</v>
          </cell>
          <cell r="U45">
            <v>22</v>
          </cell>
          <cell r="V45">
            <v>10.387428073323544</v>
          </cell>
          <cell r="Z45" t="str">
            <v xml:space="preserve">PROVINCIAL            </v>
          </cell>
          <cell r="AA45">
            <v>16</v>
          </cell>
          <cell r="AB45">
            <v>1.2853368655096176</v>
          </cell>
          <cell r="AC45">
            <v>12</v>
          </cell>
          <cell r="AD45">
            <v>1.581635973612453</v>
          </cell>
          <cell r="AH45" t="str">
            <v xml:space="preserve">PROVINCIAL            </v>
          </cell>
          <cell r="AI45">
            <v>30</v>
          </cell>
          <cell r="AJ45">
            <v>0.13891159002635223</v>
          </cell>
          <cell r="AK45">
            <v>32</v>
          </cell>
          <cell r="AL45">
            <v>0.15636360094720991</v>
          </cell>
          <cell r="AP45" t="str">
            <v xml:space="preserve">PROVINCIAL            </v>
          </cell>
          <cell r="AQ45">
            <v>14</v>
          </cell>
          <cell r="AR45">
            <v>5.5289510812767881E-2</v>
          </cell>
          <cell r="AS45">
            <v>10</v>
          </cell>
          <cell r="AT45">
            <v>4.7202833977815675E-2</v>
          </cell>
          <cell r="AX45" t="str">
            <v xml:space="preserve">PROVINCIAL            </v>
          </cell>
          <cell r="AY45">
            <v>18</v>
          </cell>
          <cell r="AZ45">
            <v>9.1685179778290687E-2</v>
          </cell>
          <cell r="BA45">
            <v>17</v>
          </cell>
          <cell r="BB45">
            <v>8.9095340391570771E-2</v>
          </cell>
          <cell r="BF45" t="str">
            <v xml:space="preserve">PROVINCIAL            </v>
          </cell>
          <cell r="BG45">
            <v>24</v>
          </cell>
          <cell r="BH45">
            <v>0.6340531101600444</v>
          </cell>
          <cell r="BI45">
            <v>26</v>
          </cell>
          <cell r="BJ45">
            <v>0.60425690344635585</v>
          </cell>
          <cell r="BN45" t="str">
            <v xml:space="preserve">PROVINCIAL            </v>
          </cell>
          <cell r="BO45">
            <v>24</v>
          </cell>
          <cell r="BP45">
            <v>0.20082809185041228</v>
          </cell>
          <cell r="BQ45">
            <v>24</v>
          </cell>
          <cell r="BR45">
            <v>0.21196394974514421</v>
          </cell>
          <cell r="BV45" t="str">
            <v xml:space="preserve">PROVINCIAL            </v>
          </cell>
          <cell r="BW45">
            <v>10</v>
          </cell>
          <cell r="BX45">
            <v>0.22294528510264683</v>
          </cell>
          <cell r="BY45">
            <v>6</v>
          </cell>
          <cell r="BZ45">
            <v>0.28475098028849954</v>
          </cell>
        </row>
        <row r="46">
          <cell r="B46" t="str">
            <v>REPUBLICA</v>
          </cell>
          <cell r="C46">
            <v>18</v>
          </cell>
          <cell r="D46">
            <v>0.12955482646832148</v>
          </cell>
          <cell r="E46">
            <v>19</v>
          </cell>
          <cell r="F46">
            <v>0.1380074734945643</v>
          </cell>
          <cell r="J46" t="str">
            <v>REPUBLICA</v>
          </cell>
          <cell r="K46">
            <v>26</v>
          </cell>
          <cell r="L46">
            <v>8.3409106126840687E-2</v>
          </cell>
          <cell r="M46">
            <v>24</v>
          </cell>
          <cell r="N46">
            <v>9.008310718618491E-2</v>
          </cell>
          <cell r="R46" t="str">
            <v>REPUBLICA</v>
          </cell>
          <cell r="S46">
            <v>26</v>
          </cell>
          <cell r="T46">
            <v>11.98909863006198</v>
          </cell>
          <cell r="U46">
            <v>24</v>
          </cell>
          <cell r="V46">
            <v>11.100860430282308</v>
          </cell>
          <cell r="Z46" t="str">
            <v>REPUBLICA</v>
          </cell>
          <cell r="AA46">
            <v>29</v>
          </cell>
          <cell r="AB46">
            <v>0.72257123873776918</v>
          </cell>
          <cell r="AC46">
            <v>29</v>
          </cell>
          <cell r="AD46">
            <v>0.74441154247872188</v>
          </cell>
          <cell r="AH46" t="str">
            <v>REPUBLICA</v>
          </cell>
          <cell r="AI46">
            <v>4</v>
          </cell>
          <cell r="AJ46">
            <v>-0.15152770539379629</v>
          </cell>
          <cell r="AK46">
            <v>4</v>
          </cell>
          <cell r="AL46">
            <v>-9.4631641431225294E-2</v>
          </cell>
          <cell r="AP46" t="str">
            <v>REPUBLICA</v>
          </cell>
          <cell r="AQ46">
            <v>25</v>
          </cell>
          <cell r="AR46">
            <v>9.5236536993728166E-2</v>
          </cell>
          <cell r="AS46">
            <v>25</v>
          </cell>
          <cell r="AT46">
            <v>0.10215022634263422</v>
          </cell>
          <cell r="AX46" t="str">
            <v>REPUBLICA</v>
          </cell>
          <cell r="AY46">
            <v>24</v>
          </cell>
          <cell r="AZ46">
            <v>0.11291826482974748</v>
          </cell>
          <cell r="BA46">
            <v>24</v>
          </cell>
          <cell r="BB46">
            <v>0.12280104220486064</v>
          </cell>
          <cell r="BF46" t="str">
            <v>REPUBLICA</v>
          </cell>
          <cell r="BG46">
            <v>31</v>
          </cell>
          <cell r="BH46">
            <v>0.49160357883578937</v>
          </cell>
          <cell r="BI46">
            <v>28</v>
          </cell>
          <cell r="BJ46">
            <v>0.53677222687314807</v>
          </cell>
          <cell r="BN46" t="str">
            <v>REPUBLICA</v>
          </cell>
          <cell r="BO46">
            <v>14</v>
          </cell>
          <cell r="BP46">
            <v>0.36750906930424704</v>
          </cell>
          <cell r="BQ46">
            <v>15</v>
          </cell>
          <cell r="BR46">
            <v>0.34316835686658226</v>
          </cell>
          <cell r="BV46" t="str">
            <v>REPUBLICA</v>
          </cell>
          <cell r="BW46">
            <v>14</v>
          </cell>
          <cell r="BX46">
            <v>0.21874900385890622</v>
          </cell>
          <cell r="BY46">
            <v>15</v>
          </cell>
          <cell r="BZ46">
            <v>0.22776080437534471</v>
          </cell>
        </row>
        <row r="47">
          <cell r="B47" t="str">
            <v xml:space="preserve">SOFITASA              </v>
          </cell>
          <cell r="C47">
            <v>31</v>
          </cell>
          <cell r="D47">
            <v>9.1549271143960179E-2</v>
          </cell>
          <cell r="E47">
            <v>31</v>
          </cell>
          <cell r="F47">
            <v>0.10536784626687858</v>
          </cell>
          <cell r="J47" t="str">
            <v xml:space="preserve">SOFITASA              </v>
          </cell>
          <cell r="K47">
            <v>28</v>
          </cell>
          <cell r="L47">
            <v>7.8450174683855414E-2</v>
          </cell>
          <cell r="M47">
            <v>26</v>
          </cell>
          <cell r="N47">
            <v>8.9504336544935892E-2</v>
          </cell>
          <cell r="R47" t="str">
            <v xml:space="preserve">SOFITASA              </v>
          </cell>
          <cell r="S47">
            <v>28</v>
          </cell>
          <cell r="T47">
            <v>12.746944210511671</v>
          </cell>
          <cell r="U47">
            <v>26</v>
          </cell>
          <cell r="V47">
            <v>11.172643009290923</v>
          </cell>
          <cell r="Z47" t="str">
            <v xml:space="preserve">SOFITASA              </v>
          </cell>
          <cell r="AA47">
            <v>24</v>
          </cell>
          <cell r="AB47">
            <v>0.95509824091849937</v>
          </cell>
          <cell r="AC47">
            <v>25</v>
          </cell>
          <cell r="AD47">
            <v>0.96547867897194184</v>
          </cell>
          <cell r="AH47" t="str">
            <v xml:space="preserve">SOFITASA              </v>
          </cell>
          <cell r="AI47">
            <v>26</v>
          </cell>
          <cell r="AJ47">
            <v>9.4929753076241033E-2</v>
          </cell>
          <cell r="AK47">
            <v>27</v>
          </cell>
          <cell r="AL47">
            <v>0.1251512451708536</v>
          </cell>
          <cell r="AP47" t="str">
            <v xml:space="preserve">SOFITASA              </v>
          </cell>
          <cell r="AQ47">
            <v>20</v>
          </cell>
          <cell r="AR47">
            <v>8.3410104723871323E-2</v>
          </cell>
          <cell r="AS47">
            <v>24</v>
          </cell>
          <cell r="AT47">
            <v>9.5458658156976572E-2</v>
          </cell>
          <cell r="AX47" t="str">
            <v xml:space="preserve">SOFITASA              </v>
          </cell>
          <cell r="AY47">
            <v>22</v>
          </cell>
          <cell r="AZ47">
            <v>0.10604011885167254</v>
          </cell>
          <cell r="BA47">
            <v>25</v>
          </cell>
          <cell r="BB47">
            <v>0.12304664498011694</v>
          </cell>
          <cell r="BF47" t="str">
            <v xml:space="preserve">SOFITASA              </v>
          </cell>
          <cell r="BG47">
            <v>16</v>
          </cell>
          <cell r="BH47">
            <v>0.73903028014061067</v>
          </cell>
          <cell r="BI47">
            <v>14</v>
          </cell>
          <cell r="BJ47">
            <v>0.79304516427864846</v>
          </cell>
          <cell r="BN47" t="str">
            <v xml:space="preserve">SOFITASA              </v>
          </cell>
          <cell r="BO47">
            <v>29</v>
          </cell>
          <cell r="BP47">
            <v>0.11934297908690306</v>
          </cell>
          <cell r="BQ47">
            <v>32</v>
          </cell>
          <cell r="BR47">
            <v>0.10199447838465071</v>
          </cell>
          <cell r="BV47" t="str">
            <v xml:space="preserve">SOFITASA              </v>
          </cell>
          <cell r="BW47">
            <v>22</v>
          </cell>
          <cell r="BX47">
            <v>0.201024343825149</v>
          </cell>
          <cell r="BY47">
            <v>16</v>
          </cell>
          <cell r="BZ47">
            <v>0.22661395991047065</v>
          </cell>
        </row>
        <row r="48">
          <cell r="B48" t="str">
            <v>STANDARD CHARTERED</v>
          </cell>
          <cell r="C48">
            <v>10</v>
          </cell>
          <cell r="D48">
            <v>0.18850595808286583</v>
          </cell>
          <cell r="E48">
            <v>9</v>
          </cell>
          <cell r="F48">
            <v>0.21866473432644476</v>
          </cell>
          <cell r="J48" t="str">
            <v>STANDARD CHARTERED</v>
          </cell>
          <cell r="K48">
            <v>8</v>
          </cell>
          <cell r="L48">
            <v>0.1710318825269237</v>
          </cell>
          <cell r="M48">
            <v>6</v>
          </cell>
          <cell r="N48">
            <v>0.1967363294326136</v>
          </cell>
          <cell r="R48" t="str">
            <v>STANDARD CHARTERED</v>
          </cell>
          <cell r="S48">
            <v>8</v>
          </cell>
          <cell r="T48">
            <v>5.8468630832183051</v>
          </cell>
          <cell r="U48">
            <v>6</v>
          </cell>
          <cell r="V48">
            <v>5.0829452947708944</v>
          </cell>
          <cell r="Z48" t="str">
            <v>STANDARD CHARTERED</v>
          </cell>
          <cell r="AA48">
            <v>4</v>
          </cell>
          <cell r="AB48">
            <v>4.9872021408070921</v>
          </cell>
          <cell r="AC48">
            <v>5</v>
          </cell>
          <cell r="AD48">
            <v>4.3080782447352881</v>
          </cell>
          <cell r="AH48" t="str">
            <v>STANDARD CHARTERED</v>
          </cell>
          <cell r="AI48">
            <v>5</v>
          </cell>
          <cell r="AJ48">
            <v>-0.10849451419522675</v>
          </cell>
          <cell r="AK48">
            <v>5</v>
          </cell>
          <cell r="AL48">
            <v>-2.5942666088787376E-2</v>
          </cell>
          <cell r="AP48" t="str">
            <v>STANDARD CHARTERED</v>
          </cell>
          <cell r="AQ48">
            <v>7</v>
          </cell>
          <cell r="AR48">
            <v>2.4111619431333425E-2</v>
          </cell>
          <cell r="AS48">
            <v>8</v>
          </cell>
          <cell r="AT48">
            <v>3.5337937240084646E-2</v>
          </cell>
          <cell r="AX48" t="str">
            <v>STANDARD CHARTERED</v>
          </cell>
          <cell r="AY48">
            <v>4</v>
          </cell>
          <cell r="AZ48">
            <v>3.7559879158987758E-2</v>
          </cell>
          <cell r="BA48">
            <v>6</v>
          </cell>
          <cell r="BB48">
            <v>4.9554174870154309E-2</v>
          </cell>
          <cell r="BF48" t="str">
            <v>STANDARD CHARTERED</v>
          </cell>
          <cell r="BG48">
            <v>6</v>
          </cell>
          <cell r="BH48">
            <v>0.94367496065412626</v>
          </cell>
          <cell r="BI48">
            <v>7</v>
          </cell>
          <cell r="BJ48">
            <v>1.1342467213654421</v>
          </cell>
          <cell r="BN48" t="str">
            <v>STANDARD CHARTERED</v>
          </cell>
          <cell r="BO48">
            <v>38</v>
          </cell>
          <cell r="BP48">
            <v>3.9892366553578973E-2</v>
          </cell>
          <cell r="BQ48">
            <v>39</v>
          </cell>
          <cell r="BR48">
            <v>1.6098620825874172E-2</v>
          </cell>
          <cell r="BV48" t="str">
            <v>STANDARD CHARTERED</v>
          </cell>
          <cell r="BW48">
            <v>6</v>
          </cell>
          <cell r="BX48">
            <v>0.25907287987015803</v>
          </cell>
          <cell r="BY48">
            <v>3</v>
          </cell>
          <cell r="BZ48">
            <v>0.35542742713465908</v>
          </cell>
        </row>
        <row r="49">
          <cell r="B49" t="str">
            <v xml:space="preserve">TEQUENDAMA            </v>
          </cell>
          <cell r="C49">
            <v>6</v>
          </cell>
          <cell r="D49">
            <v>0.23696053349592552</v>
          </cell>
          <cell r="E49">
            <v>5</v>
          </cell>
          <cell r="F49">
            <v>0.3288224109454968</v>
          </cell>
          <cell r="J49" t="str">
            <v xml:space="preserve">TEQUENDAMA            </v>
          </cell>
          <cell r="K49">
            <v>5</v>
          </cell>
          <cell r="L49">
            <v>0.21435568485046008</v>
          </cell>
          <cell r="M49">
            <v>4</v>
          </cell>
          <cell r="N49">
            <v>0.29272684312882064</v>
          </cell>
          <cell r="R49" t="str">
            <v xml:space="preserve">TEQUENDAMA            </v>
          </cell>
          <cell r="S49">
            <v>5</v>
          </cell>
          <cell r="T49">
            <v>4.6651433606606938</v>
          </cell>
          <cell r="U49">
            <v>4</v>
          </cell>
          <cell r="V49">
            <v>3.4161540817762615</v>
          </cell>
          <cell r="Z49" t="str">
            <v xml:space="preserve">TEQUENDAMA            </v>
          </cell>
          <cell r="AA49">
            <v>3</v>
          </cell>
          <cell r="AB49">
            <v>6.8769939105896354</v>
          </cell>
          <cell r="AC49">
            <v>3</v>
          </cell>
          <cell r="AD49">
            <v>5.9493683355086562</v>
          </cell>
          <cell r="AH49" t="str">
            <v xml:space="preserve">TEQUENDAMA            </v>
          </cell>
          <cell r="AI49">
            <v>6</v>
          </cell>
          <cell r="AJ49">
            <v>-4.8481281880639299E-2</v>
          </cell>
          <cell r="AK49">
            <v>11</v>
          </cell>
          <cell r="AL49">
            <v>1.1273696806835589E-2</v>
          </cell>
          <cell r="AP49" t="str">
            <v xml:space="preserve">TEQUENDAMA            </v>
          </cell>
          <cell r="AQ49">
            <v>4</v>
          </cell>
          <cell r="AR49">
            <v>1.6464366229891409E-2</v>
          </cell>
          <cell r="AS49">
            <v>6</v>
          </cell>
          <cell r="AT49">
            <v>3.0802051261138184E-2</v>
          </cell>
          <cell r="AX49" t="str">
            <v xml:space="preserve">TEQUENDAMA            </v>
          </cell>
          <cell r="AY49">
            <v>2</v>
          </cell>
          <cell r="AZ49">
            <v>3.021270455025464E-2</v>
          </cell>
          <cell r="BA49">
            <v>4</v>
          </cell>
          <cell r="BB49">
            <v>4.4165324307240586E-2</v>
          </cell>
          <cell r="BF49" t="str">
            <v xml:space="preserve">TEQUENDAMA            </v>
          </cell>
          <cell r="BG49">
            <v>9</v>
          </cell>
          <cell r="BH49">
            <v>0.85439766369962666</v>
          </cell>
          <cell r="BI49">
            <v>3</v>
          </cell>
          <cell r="BJ49">
            <v>1.6793460397886115</v>
          </cell>
          <cell r="BN49" t="str">
            <v xml:space="preserve">TEQUENDAMA            </v>
          </cell>
          <cell r="BO49">
            <v>19</v>
          </cell>
          <cell r="BP49">
            <v>0.25042396834369701</v>
          </cell>
          <cell r="BQ49">
            <v>10</v>
          </cell>
          <cell r="BR49">
            <v>0.59722063217138566</v>
          </cell>
          <cell r="BV49" t="str">
            <v xml:space="preserve">TEQUENDAMA            </v>
          </cell>
          <cell r="BW49">
            <v>37</v>
          </cell>
          <cell r="BX49">
            <v>0.1397548273213588</v>
          </cell>
          <cell r="BY49">
            <v>34</v>
          </cell>
          <cell r="BZ49">
            <v>0.17007131260404035</v>
          </cell>
        </row>
        <row r="50">
          <cell r="B50" t="str">
            <v xml:space="preserve">UNION                 </v>
          </cell>
          <cell r="C50">
            <v>35</v>
          </cell>
          <cell r="D50">
            <v>8.1843026314219386E-2</v>
          </cell>
          <cell r="E50">
            <v>35</v>
          </cell>
          <cell r="F50">
            <v>8.7094592017809905E-2</v>
          </cell>
          <cell r="J50" t="str">
            <v xml:space="preserve">UNION                 </v>
          </cell>
          <cell r="K50">
            <v>38</v>
          </cell>
          <cell r="L50">
            <v>4.7180961076612564E-2</v>
          </cell>
          <cell r="M50">
            <v>38</v>
          </cell>
          <cell r="N50">
            <v>5.0352766664484051E-2</v>
          </cell>
          <cell r="R50" t="str">
            <v xml:space="preserve">UNION                 </v>
          </cell>
          <cell r="S50">
            <v>38</v>
          </cell>
          <cell r="T50">
            <v>21.194990037956146</v>
          </cell>
          <cell r="U50">
            <v>38</v>
          </cell>
          <cell r="V50">
            <v>19.859881914003001</v>
          </cell>
          <cell r="Z50" t="str">
            <v xml:space="preserve">UNION                 </v>
          </cell>
          <cell r="AA50">
            <v>39</v>
          </cell>
          <cell r="AB50">
            <v>0.29923171684709676</v>
          </cell>
          <cell r="AC50">
            <v>39</v>
          </cell>
          <cell r="AD50">
            <v>0.30186242876420277</v>
          </cell>
          <cell r="AH50" t="str">
            <v xml:space="preserve">UNION                 </v>
          </cell>
          <cell r="AI50">
            <v>32</v>
          </cell>
          <cell r="AJ50">
            <v>0.1778011531051692</v>
          </cell>
          <cell r="AK50">
            <v>34</v>
          </cell>
          <cell r="AL50">
            <v>0.2471747089993844</v>
          </cell>
          <cell r="AP50" t="str">
            <v xml:space="preserve">UNION                 </v>
          </cell>
          <cell r="AQ50">
            <v>35</v>
          </cell>
          <cell r="AR50">
            <v>0.16135799434799147</v>
          </cell>
          <cell r="AS50">
            <v>37</v>
          </cell>
          <cell r="AT50">
            <v>0.17354102157079307</v>
          </cell>
          <cell r="AX50" t="str">
            <v xml:space="preserve">UNION                 </v>
          </cell>
          <cell r="AY50">
            <v>33</v>
          </cell>
          <cell r="AZ50">
            <v>0.18973278706958954</v>
          </cell>
          <cell r="BA50">
            <v>36</v>
          </cell>
          <cell r="BB50">
            <v>0.20402428012235541</v>
          </cell>
          <cell r="BF50" t="str">
            <v xml:space="preserve">UNION                 </v>
          </cell>
          <cell r="BG50">
            <v>23</v>
          </cell>
          <cell r="BH50">
            <v>0.656714793934154</v>
          </cell>
          <cell r="BI50">
            <v>21</v>
          </cell>
          <cell r="BJ50">
            <v>0.65573891831443964</v>
          </cell>
          <cell r="BN50" t="str">
            <v xml:space="preserve">UNION                 </v>
          </cell>
          <cell r="BO50">
            <v>26</v>
          </cell>
          <cell r="BP50">
            <v>0.15261632239092424</v>
          </cell>
          <cell r="BQ50">
            <v>27</v>
          </cell>
          <cell r="BR50">
            <v>0.16368745930262546</v>
          </cell>
          <cell r="BV50" t="str">
            <v xml:space="preserve">UNION                 </v>
          </cell>
          <cell r="BW50">
            <v>25</v>
          </cell>
          <cell r="BX50">
            <v>0.19085649836865903</v>
          </cell>
          <cell r="BY50">
            <v>24</v>
          </cell>
          <cell r="BZ50">
            <v>0.20741400850388544</v>
          </cell>
        </row>
        <row r="51">
          <cell r="B51" t="str">
            <v xml:space="preserve">VENEZOLANO DE CREDITO </v>
          </cell>
          <cell r="C51">
            <v>7</v>
          </cell>
          <cell r="D51">
            <v>0.22965303314645327</v>
          </cell>
          <cell r="E51">
            <v>8</v>
          </cell>
          <cell r="F51">
            <v>0.22974597926521076</v>
          </cell>
          <cell r="J51" t="str">
            <v xml:space="preserve">VENEZOLANO DE CREDITO </v>
          </cell>
          <cell r="K51">
            <v>6</v>
          </cell>
          <cell r="L51">
            <v>0.18081976816279058</v>
          </cell>
          <cell r="M51">
            <v>8</v>
          </cell>
          <cell r="N51">
            <v>0.18136689763570246</v>
          </cell>
          <cell r="R51" t="str">
            <v xml:space="preserve">VENEZOLANO DE CREDITO </v>
          </cell>
          <cell r="S51">
            <v>6</v>
          </cell>
          <cell r="T51">
            <v>5.5303687763812865</v>
          </cell>
          <cell r="U51">
            <v>8</v>
          </cell>
          <cell r="V51">
            <v>5.5136853143323981</v>
          </cell>
          <cell r="Z51" t="str">
            <v xml:space="preserve">VENEZOLANO DE CREDITO </v>
          </cell>
          <cell r="AA51">
            <v>9</v>
          </cell>
          <cell r="AB51">
            <v>2.1327014309938361</v>
          </cell>
          <cell r="AC51">
            <v>9</v>
          </cell>
          <cell r="AD51">
            <v>2.033433316544933</v>
          </cell>
          <cell r="AH51" t="str">
            <v xml:space="preserve">VENEZOLANO DE CREDITO </v>
          </cell>
          <cell r="AI51">
            <v>16</v>
          </cell>
          <cell r="AJ51">
            <v>5.4796917018314829E-2</v>
          </cell>
          <cell r="AK51">
            <v>16</v>
          </cell>
          <cell r="AL51">
            <v>5.1622991789241623E-2</v>
          </cell>
          <cell r="AP51" t="str">
            <v xml:space="preserve">VENEZOLANO DE CREDITO </v>
          </cell>
          <cell r="AQ51">
            <v>16</v>
          </cell>
          <cell r="AR51">
            <v>6.0556336234040775E-2</v>
          </cell>
          <cell r="AS51">
            <v>18</v>
          </cell>
          <cell r="AT51">
            <v>6.7308372668102787E-2</v>
          </cell>
          <cell r="AX51" t="str">
            <v xml:space="preserve">VENEZOLANO DE CREDITO </v>
          </cell>
          <cell r="AY51">
            <v>11</v>
          </cell>
          <cell r="AZ51">
            <v>7.2140993205839055E-2</v>
          </cell>
          <cell r="BA51">
            <v>12</v>
          </cell>
          <cell r="BB51">
            <v>7.8657900330179858E-2</v>
          </cell>
          <cell r="BF51" t="str">
            <v xml:space="preserve">VENEZOLANO DE CREDITO </v>
          </cell>
          <cell r="BG51">
            <v>5</v>
          </cell>
          <cell r="BH51">
            <v>1.0507216700106676</v>
          </cell>
          <cell r="BI51">
            <v>6</v>
          </cell>
          <cell r="BJ51">
            <v>1.2733878804798704</v>
          </cell>
          <cell r="BN51" t="str">
            <v xml:space="preserve">VENEZOLANO DE CREDITO </v>
          </cell>
          <cell r="BO51">
            <v>34</v>
          </cell>
          <cell r="BP51">
            <v>6.7033857142780859E-2</v>
          </cell>
          <cell r="BQ51">
            <v>37</v>
          </cell>
          <cell r="BR51">
            <v>3.0570333978171191E-2</v>
          </cell>
          <cell r="BV51" t="str">
            <v xml:space="preserve">VENEZOLANO DE CREDITO </v>
          </cell>
          <cell r="BW51">
            <v>36</v>
          </cell>
          <cell r="BX51">
            <v>0.14008664331200563</v>
          </cell>
          <cell r="BY51">
            <v>38</v>
          </cell>
          <cell r="BZ51">
            <v>0.13807884366132162</v>
          </cell>
        </row>
        <row r="52">
          <cell r="B52" t="str">
            <v>VENEZUELA</v>
          </cell>
          <cell r="C52">
            <v>12</v>
          </cell>
          <cell r="D52">
            <v>0.15986969376636609</v>
          </cell>
          <cell r="E52">
            <v>13</v>
          </cell>
          <cell r="F52">
            <v>0.16572913656353871</v>
          </cell>
          <cell r="J52" t="str">
            <v>VENEZUELA</v>
          </cell>
          <cell r="K52">
            <v>20</v>
          </cell>
          <cell r="L52">
            <v>9.8295666266522044E-2</v>
          </cell>
          <cell r="M52">
            <v>20</v>
          </cell>
          <cell r="N52">
            <v>0.10325728198260206</v>
          </cell>
          <cell r="R52" t="str">
            <v>VENEZUELA</v>
          </cell>
          <cell r="S52">
            <v>20</v>
          </cell>
          <cell r="T52">
            <v>10.173388491905307</v>
          </cell>
          <cell r="U52">
            <v>20</v>
          </cell>
          <cell r="V52">
            <v>9.6845469956151966</v>
          </cell>
          <cell r="Z52" t="str">
            <v>VENEZUELA</v>
          </cell>
          <cell r="AA52">
            <v>33</v>
          </cell>
          <cell r="AB52">
            <v>0.55697103734937403</v>
          </cell>
          <cell r="AC52">
            <v>32</v>
          </cell>
          <cell r="AD52">
            <v>0.59149526628855109</v>
          </cell>
          <cell r="AH52" t="str">
            <v>VENEZUELA</v>
          </cell>
          <cell r="AI52">
            <v>33</v>
          </cell>
          <cell r="AJ52">
            <v>0.1783716150835552</v>
          </cell>
          <cell r="AK52">
            <v>33</v>
          </cell>
          <cell r="AL52">
            <v>0.19350761016849943</v>
          </cell>
          <cell r="AP52" t="str">
            <v>VENEZUELA</v>
          </cell>
          <cell r="AQ52">
            <v>36</v>
          </cell>
          <cell r="AR52">
            <v>0.17379440751865788</v>
          </cell>
          <cell r="AS52">
            <v>35</v>
          </cell>
          <cell r="AT52">
            <v>0.17085564538197143</v>
          </cell>
          <cell r="AX52" t="str">
            <v>VENEZUELA</v>
          </cell>
          <cell r="AY52">
            <v>35</v>
          </cell>
          <cell r="AZ52">
            <v>0.19675227553892641</v>
          </cell>
          <cell r="BA52">
            <v>34</v>
          </cell>
          <cell r="BB52">
            <v>0.1968755270805784</v>
          </cell>
          <cell r="BF52" t="str">
            <v>VENEZUELA</v>
          </cell>
          <cell r="BG52">
            <v>26</v>
          </cell>
          <cell r="BH52">
            <v>0.59893956858745145</v>
          </cell>
          <cell r="BI52">
            <v>25</v>
          </cell>
          <cell r="BJ52">
            <v>0.61182538456850932</v>
          </cell>
          <cell r="BN52" t="str">
            <v>VENEZUELA</v>
          </cell>
          <cell r="BO52">
            <v>13</v>
          </cell>
          <cell r="BP52">
            <v>0.38717036145563921</v>
          </cell>
          <cell r="BQ52">
            <v>12</v>
          </cell>
          <cell r="BR52">
            <v>0.40388995280275342</v>
          </cell>
          <cell r="BV52" t="str">
            <v>VENEZUELA</v>
          </cell>
          <cell r="BW52">
            <v>31</v>
          </cell>
          <cell r="BX52">
            <v>0.17195493843145365</v>
          </cell>
          <cell r="BY52">
            <v>33</v>
          </cell>
          <cell r="BZ52">
            <v>0.18163618335957954</v>
          </cell>
        </row>
        <row r="54">
          <cell r="B54" t="str">
            <v>TOTAL</v>
          </cell>
          <cell r="D54">
            <v>0.1399</v>
          </cell>
          <cell r="F54">
            <v>0.14850486633960008</v>
          </cell>
          <cell r="J54" t="str">
            <v>TOTAL</v>
          </cell>
          <cell r="L54">
            <v>8.7900000000000006E-2</v>
          </cell>
          <cell r="N54">
            <v>9.4375935835344996E-2</v>
          </cell>
          <cell r="R54" t="str">
            <v>TOTAL</v>
          </cell>
          <cell r="T54">
            <v>11.37</v>
          </cell>
          <cell r="V54">
            <v>10.595921419467262</v>
          </cell>
          <cell r="Z54" t="str">
            <v>TOTAL</v>
          </cell>
          <cell r="AB54">
            <v>0.69810000000000005</v>
          </cell>
          <cell r="AD54">
            <v>0.73384077191693886</v>
          </cell>
          <cell r="AH54" t="str">
            <v>TOTAL</v>
          </cell>
          <cell r="AJ54">
            <v>0.1381</v>
          </cell>
          <cell r="AL54">
            <v>0.16528740809721829</v>
          </cell>
          <cell r="AP54" t="str">
            <v>TOTAL</v>
          </cell>
          <cell r="AR54">
            <v>0.10489999999999999</v>
          </cell>
          <cell r="AT54">
            <v>0.1073856692613715</v>
          </cell>
          <cell r="AX54" t="str">
            <v>TOTAL</v>
          </cell>
          <cell r="AZ54">
            <v>0.13519999999999999</v>
          </cell>
          <cell r="BB54">
            <v>0.14070778176777424</v>
          </cell>
          <cell r="BF54" t="str">
            <v>TOTAL</v>
          </cell>
          <cell r="BH54">
            <v>0.65690000000000004</v>
          </cell>
          <cell r="BJ54">
            <v>0.65742937334214424</v>
          </cell>
          <cell r="BN54" t="str">
            <v>TOTAL</v>
          </cell>
          <cell r="BP54">
            <v>0.25669999999999998</v>
          </cell>
          <cell r="BR54">
            <v>0.26758843489874901</v>
          </cell>
          <cell r="BV54" t="str">
            <v>TOTAL</v>
          </cell>
          <cell r="BX54">
            <v>0.19881776956423469</v>
          </cell>
          <cell r="BZ54">
            <v>0.22855209035007024</v>
          </cell>
        </row>
      </sheetData>
      <sheetData sheetId="41" refreshError="1"/>
      <sheetData sheetId="42" refreshError="1"/>
      <sheetData sheetId="4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  <sheetName val="COP FED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  <sheetName val="Expenditure &amp; Saving"/>
      <sheetName val="CIRRs"/>
    </sheetNames>
    <sheetDataSet>
      <sheetData sheetId="0">
        <row r="2">
          <cell r="A2" t="str">
            <v>FACTORES DE CALCULOS EN BASE A PLAZOS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">
          <cell r="A2" t="str">
            <v>FACTORES DE CALCULOS EN BASE A PLAZOS</v>
          </cell>
        </row>
      </sheetData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 3.1.3"/>
      <sheetName val="3.1.3"/>
    </sheetNames>
    <definedNames>
      <definedName name="____________asd1" refersTo="#¡REF!"/>
      <definedName name="____________tnt1" refersTo="#¡REF!"/>
      <definedName name="__________asd1" refersTo="#¡REF!"/>
      <definedName name="__________tnt1" refersTo="#¡REF!"/>
      <definedName name="_________asd1" refersTo="#¡REF!"/>
      <definedName name="_________tnt1" refersTo="#¡REF!"/>
      <definedName name="________asd1" refersTo="#¡REF!"/>
      <definedName name="________tnt1" refersTo="#¡REF!"/>
      <definedName name="_______asd1" refersTo="#¡REF!"/>
      <definedName name="_______tnt1" refersTo="#¡REF!"/>
      <definedName name="______asd1" refersTo="#¡REF!"/>
      <definedName name="______tnt1" refersTo="#¡REF!"/>
      <definedName name="__asd1" refersTo="#¡REF!"/>
      <definedName name="__tnt1" refersTo="#¡REF!"/>
      <definedName name="adsftreagtrgtqergt" refersTo="#¡REF!"/>
      <definedName name="df" refersTo="#¡REF!"/>
      <definedName name="grafico" refersTo="#¡REF!"/>
      <definedName name="njkg" refersTo="#¡REF!"/>
      <definedName name="prueba" refersTo="#¡REF!"/>
      <definedName name="rjyktuk" refersTo="#¡REF!"/>
    </definedNames>
    <sheetDataSet>
      <sheetData sheetId="0" refreshError="1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 t="str">
            <v>FACTORES DE CALCULOS EN BASE A PLAZOS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FONDOS"/>
      <sheetName val="FLUJO DE CAJA"/>
      <sheetName val="INGR.OPERT"/>
      <sheetName val="Gastos de Personal"/>
      <sheetName val="PROMEDIOS"/>
      <sheetName val="BANK RISK "/>
      <sheetName val="Personal"/>
      <sheetName val="Forma F"/>
      <sheetName val="FOGADE"/>
      <sheetName val="GASTO TOTAL"/>
      <sheetName val="Forma E"/>
      <sheetName val="Cuota de mercado"/>
      <sheetName val="data"/>
      <sheetName val="HISTORICOS"/>
      <sheetName val="PEERGROUP"/>
      <sheetName val="BIENES DE USO"/>
      <sheetName val="Subcuentas"/>
      <sheetName val="CREDITOS E INVERSIONES"/>
      <sheetName val="GYP"/>
      <sheetName val="Balance"/>
      <sheetName val="DISPONIBIL.  Y RECURSOS AJE"/>
      <sheetName val="GASTOS"/>
      <sheetName val="AV"/>
      <sheetName val="PANEL DE CONTROL"/>
      <sheetName val="VAL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Debt"/>
      <sheetName val="DiffDebtSvceProj"/>
      <sheetName val="NewBOP (bill Y) (condensed)"/>
      <sheetName val="FinReq"/>
      <sheetName val="NewBOP (bill Y)"/>
      <sheetName val="Output"/>
      <sheetName val="Reserves"/>
      <sheetName val="NewX&amp;M"/>
      <sheetName val="NewBOP (bill Q)"/>
      <sheetName val="Sheet6"/>
      <sheetName val="OldBOP"/>
      <sheetName val="FDI"/>
      <sheetName val="Bonds"/>
      <sheetName val="Sheet5"/>
      <sheetName val="Sheet1"/>
      <sheetName val="Sheet2"/>
      <sheetName val="Sheet4"/>
      <sheetName val="FinReq SR"/>
      <sheetName val="NRFGDebt"/>
      <sheetName val="OldIntPaym"/>
      <sheetName val="Sheet3"/>
      <sheetName val="Letes"/>
      <sheetName val="Cuadro 16 a"/>
      <sheetName val="Cuadro 16b"/>
      <sheetName val="DebtSustFed"/>
      <sheetName val="BOP Table"/>
      <sheetName val="BOP SR"/>
      <sheetName val="CA Sustainability"/>
      <sheetName val="DebtSustProv"/>
      <sheetName val="DebtSust"/>
      <sheetName val="PuDebt"/>
      <sheetName val="FoF"/>
      <sheetName val="Interest Payments"/>
      <sheetName val="OldX&amp;M"/>
      <sheetName val="OldKA"/>
      <sheetName val="FSAsLia"/>
      <sheetName val="NFPrSAsLia"/>
      <sheetName val="InputAmort"/>
      <sheetName val="MacroFlows"/>
      <sheetName val="BerneUnion"/>
      <sheetName val="MediumTerm"/>
      <sheetName val="Inputs"/>
      <sheetName val="ExtDebt (condensed)"/>
      <sheetName val="Ms"/>
      <sheetName val="Xs"/>
      <sheetName val="NewKA"/>
      <sheetName val="Debt"/>
      <sheetName val="NewBOP"/>
      <sheetName val="WEO_BOP"/>
      <sheetName val="WEO_DEBT"/>
      <sheetName val="TO FISC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1">
          <cell r="K51">
            <v>36161</v>
          </cell>
          <cell r="L51">
            <v>36192</v>
          </cell>
          <cell r="M51">
            <v>36220</v>
          </cell>
          <cell r="N51">
            <v>36251</v>
          </cell>
          <cell r="O51">
            <v>36281</v>
          </cell>
          <cell r="P51">
            <v>36312</v>
          </cell>
          <cell r="Q51">
            <v>36342</v>
          </cell>
          <cell r="R51">
            <v>36373</v>
          </cell>
          <cell r="S51">
            <v>36404</v>
          </cell>
          <cell r="T51">
            <v>36434</v>
          </cell>
          <cell r="U51">
            <v>36465</v>
          </cell>
          <cell r="V51">
            <v>36495</v>
          </cell>
          <cell r="W51">
            <v>36526</v>
          </cell>
          <cell r="X51">
            <v>36557</v>
          </cell>
          <cell r="Y51">
            <v>36586</v>
          </cell>
          <cell r="Z51">
            <v>36617</v>
          </cell>
          <cell r="AA51">
            <v>36647</v>
          </cell>
          <cell r="AB51">
            <v>36678</v>
          </cell>
          <cell r="AC51">
            <v>36708</v>
          </cell>
          <cell r="AD51">
            <v>36739</v>
          </cell>
          <cell r="AE51">
            <v>36770</v>
          </cell>
          <cell r="AF51">
            <v>36800</v>
          </cell>
          <cell r="AG51">
            <v>36831</v>
          </cell>
          <cell r="AH51">
            <v>36861</v>
          </cell>
          <cell r="AI51">
            <v>36892</v>
          </cell>
          <cell r="AJ51">
            <v>36923</v>
          </cell>
          <cell r="AK51">
            <v>36951</v>
          </cell>
          <cell r="AL51">
            <v>36982</v>
          </cell>
          <cell r="AM51">
            <v>37012</v>
          </cell>
          <cell r="AN51">
            <v>37043</v>
          </cell>
          <cell r="AO51">
            <v>37073</v>
          </cell>
          <cell r="AP51">
            <v>37104</v>
          </cell>
          <cell r="AQ51">
            <v>37135</v>
          </cell>
          <cell r="AR51">
            <v>37165</v>
          </cell>
          <cell r="AS51">
            <v>37196</v>
          </cell>
          <cell r="AT51">
            <v>37226</v>
          </cell>
          <cell r="AU51">
            <v>37257</v>
          </cell>
          <cell r="AV51">
            <v>37288</v>
          </cell>
          <cell r="AW51">
            <v>37316</v>
          </cell>
          <cell r="AX51">
            <v>37347</v>
          </cell>
          <cell r="AY51">
            <v>37377</v>
          </cell>
          <cell r="AZ51">
            <v>37408</v>
          </cell>
          <cell r="BA51">
            <v>37438</v>
          </cell>
          <cell r="BB51">
            <v>37469</v>
          </cell>
          <cell r="BC51">
            <v>37500</v>
          </cell>
          <cell r="BD51">
            <v>37530</v>
          </cell>
          <cell r="BE51">
            <v>37561</v>
          </cell>
          <cell r="BF51">
            <v>37591</v>
          </cell>
          <cell r="BG51">
            <v>37622</v>
          </cell>
          <cell r="BH51">
            <v>37653</v>
          </cell>
          <cell r="BI51">
            <v>37681</v>
          </cell>
          <cell r="BJ51">
            <v>37712</v>
          </cell>
          <cell r="BK51">
            <v>37742</v>
          </cell>
          <cell r="BL51">
            <v>37773</v>
          </cell>
          <cell r="BM51">
            <v>37803</v>
          </cell>
          <cell r="BN51">
            <v>37834</v>
          </cell>
          <cell r="BO51">
            <v>37865</v>
          </cell>
          <cell r="BP51">
            <v>37895</v>
          </cell>
          <cell r="BQ51">
            <v>37926</v>
          </cell>
          <cell r="BR51">
            <v>37956</v>
          </cell>
          <cell r="BS51">
            <v>37987</v>
          </cell>
          <cell r="BT51">
            <v>38018</v>
          </cell>
          <cell r="BU51">
            <v>38047</v>
          </cell>
          <cell r="BV51">
            <v>38078</v>
          </cell>
          <cell r="BW51">
            <v>38108</v>
          </cell>
          <cell r="BX51">
            <v>38139</v>
          </cell>
          <cell r="BY51">
            <v>38169</v>
          </cell>
          <cell r="BZ51">
            <v>38200</v>
          </cell>
          <cell r="CA51">
            <v>38231</v>
          </cell>
          <cell r="CB51">
            <v>38261</v>
          </cell>
          <cell r="CC51">
            <v>38292</v>
          </cell>
          <cell r="CD51">
            <v>38322</v>
          </cell>
          <cell r="CE51">
            <v>38353</v>
          </cell>
          <cell r="CF51">
            <v>38384</v>
          </cell>
          <cell r="CG51">
            <v>38412</v>
          </cell>
          <cell r="CH51">
            <v>38443</v>
          </cell>
          <cell r="CI51">
            <v>38473</v>
          </cell>
          <cell r="CJ51">
            <v>38504</v>
          </cell>
          <cell r="CK51">
            <v>38534</v>
          </cell>
          <cell r="CL51">
            <v>38565</v>
          </cell>
          <cell r="CM51">
            <v>38596</v>
          </cell>
          <cell r="CN51">
            <v>38626</v>
          </cell>
          <cell r="CO51">
            <v>38657</v>
          </cell>
          <cell r="CP51">
            <v>38687</v>
          </cell>
          <cell r="CQ51">
            <v>38718</v>
          </cell>
          <cell r="CR51">
            <v>38749</v>
          </cell>
          <cell r="CS51">
            <v>38777</v>
          </cell>
          <cell r="CT51">
            <v>38808</v>
          </cell>
          <cell r="CU51">
            <v>38838</v>
          </cell>
          <cell r="CV51">
            <v>38869</v>
          </cell>
          <cell r="CW51">
            <v>38899</v>
          </cell>
          <cell r="CX51">
            <v>38930</v>
          </cell>
          <cell r="CY51">
            <v>38961</v>
          </cell>
          <cell r="CZ51">
            <v>38991</v>
          </cell>
          <cell r="DA51">
            <v>39022</v>
          </cell>
          <cell r="DB51">
            <v>39052</v>
          </cell>
        </row>
        <row r="52">
          <cell r="K52">
            <v>9</v>
          </cell>
          <cell r="L52">
            <v>10</v>
          </cell>
          <cell r="M52">
            <v>11</v>
          </cell>
          <cell r="N52">
            <v>12</v>
          </cell>
          <cell r="O52">
            <v>13</v>
          </cell>
          <cell r="P52">
            <v>14</v>
          </cell>
          <cell r="Q52">
            <v>15</v>
          </cell>
          <cell r="R52">
            <v>16</v>
          </cell>
          <cell r="S52">
            <v>17</v>
          </cell>
          <cell r="T52">
            <v>18</v>
          </cell>
          <cell r="U52">
            <v>19</v>
          </cell>
          <cell r="V52">
            <v>20</v>
          </cell>
          <cell r="W52">
            <v>21</v>
          </cell>
          <cell r="X52">
            <v>22</v>
          </cell>
          <cell r="Y52">
            <v>23</v>
          </cell>
          <cell r="Z52">
            <v>24</v>
          </cell>
          <cell r="AA52">
            <v>25</v>
          </cell>
          <cell r="AB52">
            <v>26</v>
          </cell>
          <cell r="AC52">
            <v>27</v>
          </cell>
          <cell r="AD52">
            <v>28</v>
          </cell>
          <cell r="AE52">
            <v>29</v>
          </cell>
          <cell r="AF52">
            <v>30</v>
          </cell>
          <cell r="AG52">
            <v>31</v>
          </cell>
          <cell r="AH52">
            <v>32</v>
          </cell>
          <cell r="AI52">
            <v>33</v>
          </cell>
          <cell r="AJ52">
            <v>34</v>
          </cell>
          <cell r="AK52">
            <v>35</v>
          </cell>
          <cell r="AL52">
            <v>36</v>
          </cell>
          <cell r="AM52">
            <v>37</v>
          </cell>
          <cell r="AN52">
            <v>38</v>
          </cell>
          <cell r="AO52">
            <v>39</v>
          </cell>
          <cell r="AP52">
            <v>40</v>
          </cell>
          <cell r="AQ52">
            <v>41</v>
          </cell>
          <cell r="AR52">
            <v>42</v>
          </cell>
          <cell r="AS52">
            <v>43</v>
          </cell>
          <cell r="AT52">
            <v>44</v>
          </cell>
          <cell r="AU52">
            <v>45</v>
          </cell>
          <cell r="AV52">
            <v>46</v>
          </cell>
          <cell r="AW52">
            <v>47</v>
          </cell>
          <cell r="AX52">
            <v>48</v>
          </cell>
          <cell r="AY52">
            <v>49</v>
          </cell>
          <cell r="AZ52">
            <v>50</v>
          </cell>
          <cell r="BA52">
            <v>51</v>
          </cell>
          <cell r="BB52">
            <v>52</v>
          </cell>
          <cell r="BC52">
            <v>53</v>
          </cell>
          <cell r="BD52">
            <v>54</v>
          </cell>
          <cell r="BE52">
            <v>55</v>
          </cell>
          <cell r="BF52">
            <v>56</v>
          </cell>
          <cell r="BG52">
            <v>57</v>
          </cell>
          <cell r="BH52">
            <v>58</v>
          </cell>
          <cell r="BI52">
            <v>59</v>
          </cell>
          <cell r="BJ52">
            <v>60</v>
          </cell>
          <cell r="BK52">
            <v>61</v>
          </cell>
          <cell r="BL52">
            <v>62</v>
          </cell>
          <cell r="BM52">
            <v>63</v>
          </cell>
          <cell r="BN52">
            <v>64</v>
          </cell>
          <cell r="BO52">
            <v>65</v>
          </cell>
          <cell r="BP52">
            <v>66</v>
          </cell>
          <cell r="BQ52">
            <v>67</v>
          </cell>
          <cell r="BR52">
            <v>68</v>
          </cell>
          <cell r="BS52">
            <v>69</v>
          </cell>
          <cell r="BT52">
            <v>70</v>
          </cell>
          <cell r="BU52">
            <v>71</v>
          </cell>
          <cell r="BV52">
            <v>72</v>
          </cell>
          <cell r="BW52">
            <v>73</v>
          </cell>
          <cell r="BX52">
            <v>74</v>
          </cell>
          <cell r="BY52">
            <v>75</v>
          </cell>
          <cell r="BZ52">
            <v>76</v>
          </cell>
          <cell r="CA52">
            <v>77</v>
          </cell>
          <cell r="CB52">
            <v>78</v>
          </cell>
          <cell r="CC52">
            <v>79</v>
          </cell>
          <cell r="CD52">
            <v>80</v>
          </cell>
          <cell r="CE52">
            <v>81</v>
          </cell>
          <cell r="CF52">
            <v>82</v>
          </cell>
          <cell r="CG52">
            <v>83</v>
          </cell>
          <cell r="CH52">
            <v>84</v>
          </cell>
          <cell r="CI52">
            <v>85</v>
          </cell>
          <cell r="CJ52">
            <v>86</v>
          </cell>
          <cell r="CK52">
            <v>87</v>
          </cell>
          <cell r="CL52">
            <v>88</v>
          </cell>
          <cell r="CM52">
            <v>89</v>
          </cell>
          <cell r="CN52">
            <v>90</v>
          </cell>
          <cell r="CO52">
            <v>91</v>
          </cell>
          <cell r="CP52">
            <v>92</v>
          </cell>
          <cell r="CQ52">
            <v>93</v>
          </cell>
          <cell r="CR52">
            <v>94</v>
          </cell>
          <cell r="CS52">
            <v>95</v>
          </cell>
          <cell r="CT52">
            <v>96</v>
          </cell>
          <cell r="CU52">
            <v>97</v>
          </cell>
          <cell r="CV52">
            <v>98</v>
          </cell>
          <cell r="CW52">
            <v>99</v>
          </cell>
          <cell r="CX52">
            <v>100</v>
          </cell>
          <cell r="CY52">
            <v>101</v>
          </cell>
          <cell r="CZ52">
            <v>102</v>
          </cell>
          <cell r="DA52">
            <v>103</v>
          </cell>
          <cell r="DB52">
            <v>104</v>
          </cell>
        </row>
        <row r="326">
          <cell r="C326" t="str">
            <v>Headline Inflation</v>
          </cell>
          <cell r="W326">
            <v>5.9847334690191758</v>
          </cell>
          <cell r="X326">
            <v>6.3221456085898069</v>
          </cell>
          <cell r="Y326">
            <v>5.7293101625914176</v>
          </cell>
          <cell r="Z326">
            <v>5.5187104454408598</v>
          </cell>
          <cell r="AA326">
            <v>5.6510754357038877</v>
          </cell>
          <cell r="AB326">
            <v>7.2822029891440536</v>
          </cell>
          <cell r="AC326">
            <v>8.0317280966578863</v>
          </cell>
          <cell r="AD326">
            <v>8.9705510452627664</v>
          </cell>
          <cell r="AE326">
            <v>12.70059068289298</v>
          </cell>
          <cell r="AF326">
            <v>9.1820158894827273</v>
          </cell>
          <cell r="AG326">
            <v>8.1444259126810579</v>
          </cell>
          <cell r="AH326">
            <v>9.0164071945341107</v>
          </cell>
          <cell r="AI326">
            <v>11.398369316447017</v>
          </cell>
          <cell r="AJ326">
            <v>11.498377921279172</v>
          </cell>
          <cell r="AK326">
            <v>11.072630822052545</v>
          </cell>
          <cell r="AL326">
            <v>11.69732783949209</v>
          </cell>
          <cell r="AM326">
            <v>11.896542371052576</v>
          </cell>
          <cell r="AN326">
            <v>10.183782190274741</v>
          </cell>
          <cell r="AO326">
            <v>9.4281766831975915</v>
          </cell>
          <cell r="AP326">
            <v>8.9927772083855757</v>
          </cell>
          <cell r="AQ326">
            <v>5.9148069757111585</v>
          </cell>
          <cell r="AR326">
            <v>5.8890471801772009</v>
          </cell>
          <cell r="AS326">
            <v>5.2833604066292423</v>
          </cell>
          <cell r="AT326">
            <v>4.3894599876600324</v>
          </cell>
          <cell r="AU326">
            <v>2.4212027717948956</v>
          </cell>
          <cell r="AV326">
            <v>2.3121435021657817</v>
          </cell>
          <cell r="AW326">
            <v>3.9269237949840203</v>
          </cell>
          <cell r="AX326">
            <v>3.9835477042284566</v>
          </cell>
          <cell r="AY326">
            <v>3.3432874838055682</v>
          </cell>
          <cell r="AZ326">
            <v>4.0473032990087461</v>
          </cell>
          <cell r="BA326">
            <v>4.7142750933000457</v>
          </cell>
          <cell r="BB326">
            <v>4.8627812129568468</v>
          </cell>
          <cell r="BC326">
            <v>5.3845648011493665</v>
          </cell>
          <cell r="BD326">
            <v>8.1811810853196647</v>
          </cell>
          <cell r="BE326">
            <v>8.8018420698261934</v>
          </cell>
          <cell r="BF326">
            <v>10.505637793986523</v>
          </cell>
          <cell r="BG326">
            <v>13.497191645740742</v>
          </cell>
          <cell r="BH326">
            <v>17.9723411976763</v>
          </cell>
          <cell r="BI326">
            <v>18.711119605019718</v>
          </cell>
          <cell r="BJ326">
            <v>18.253193121622331</v>
          </cell>
          <cell r="BK326">
            <v>20.092941194651658</v>
          </cell>
          <cell r="BL326">
            <v>26.116106823903735</v>
          </cell>
          <cell r="BM326">
            <v>30.20784461972778</v>
          </cell>
          <cell r="BN326">
            <v>33.014727005119369</v>
          </cell>
          <cell r="BO326">
            <v>33.137357119133299</v>
          </cell>
          <cell r="BP326">
            <v>32.729554147258455</v>
          </cell>
          <cell r="BQ326">
            <v>40.052450927929584</v>
          </cell>
          <cell r="BR326">
            <v>42.660748738357086</v>
          </cell>
          <cell r="BS326">
            <v>50.868757356826933</v>
          </cell>
          <cell r="BT326">
            <v>61.424000269054972</v>
          </cell>
          <cell r="BU326">
            <v>62.325799806638742</v>
          </cell>
          <cell r="BV326">
            <v>62.975876902513278</v>
          </cell>
          <cell r="BW326">
            <v>65.29561940558068</v>
          </cell>
          <cell r="BX326">
            <v>60.348690528189309</v>
          </cell>
          <cell r="BY326">
            <v>55.642615635442354</v>
          </cell>
          <cell r="BZ326">
            <v>51.836466474876062</v>
          </cell>
          <cell r="CA326">
            <v>47.890540268112431</v>
          </cell>
          <cell r="CB326">
            <v>46.092680637629911</v>
          </cell>
          <cell r="CC326">
            <v>35.532169037028694</v>
          </cell>
          <cell r="CD326">
            <v>28.736313463604745</v>
          </cell>
          <cell r="CE326">
            <v>18.785907439830993</v>
          </cell>
          <cell r="CF326">
            <v>6.8144010167423801</v>
          </cell>
          <cell r="CG326">
            <v>4.2889038207544132</v>
          </cell>
          <cell r="CH326">
            <v>3.8993744044762764</v>
          </cell>
          <cell r="CI326">
            <v>0.9295894438980099</v>
          </cell>
          <cell r="CJ326">
            <v>-0.97988430383337288</v>
          </cell>
          <cell r="CK326">
            <v>-1.002106427312853</v>
          </cell>
          <cell r="CL326">
            <v>-0.21807830486369539</v>
          </cell>
          <cell r="CM326">
            <v>4.2173260742071221</v>
          </cell>
          <cell r="CN326">
            <v>3.9758901013446319</v>
          </cell>
          <cell r="CO326">
            <v>4.8295155547593822</v>
          </cell>
          <cell r="CP326">
            <v>7.4389911996843239</v>
          </cell>
          <cell r="CQ326">
            <v>8.2492396845458273</v>
          </cell>
          <cell r="CR326">
            <v>8.0738436026886404</v>
          </cell>
          <cell r="CS326">
            <v>8.2572906682183174</v>
          </cell>
          <cell r="CT326">
            <v>8.5566382287578904</v>
          </cell>
          <cell r="CU326">
            <v>9.5096863256136004</v>
          </cell>
          <cell r="CV326">
            <v>10.272387117199841</v>
          </cell>
          <cell r="CW326">
            <v>10.6030033005555</v>
          </cell>
          <cell r="CX326">
            <v>9.3477299494585395</v>
          </cell>
          <cell r="CY326">
            <v>4.7274641339037515</v>
          </cell>
        </row>
        <row r="327">
          <cell r="C327" t="str">
            <v>Core Inflation Measures</v>
          </cell>
        </row>
        <row r="328">
          <cell r="C328" t="str">
            <v>Exclusion method</v>
          </cell>
        </row>
        <row r="329">
          <cell r="C329" t="str">
            <v>Excluding fuel and electricity 1/</v>
          </cell>
          <cell r="W329">
            <v>4.7495216000213105</v>
          </cell>
          <cell r="X329">
            <v>5.1172105920418431</v>
          </cell>
          <cell r="Y329">
            <v>4.4711234526710939</v>
          </cell>
          <cell r="Z329">
            <v>4.2481969740443759</v>
          </cell>
          <cell r="AA329">
            <v>4.3922088766355643</v>
          </cell>
          <cell r="AB329">
            <v>6.1808149387968143</v>
          </cell>
          <cell r="AC329">
            <v>7.0037438319029661</v>
          </cell>
          <cell r="AD329">
            <v>7.9365024671020308</v>
          </cell>
          <cell r="AE329">
            <v>10.117960338672987</v>
          </cell>
          <cell r="AF329">
            <v>7.5611912551097475</v>
          </cell>
          <cell r="AG329">
            <v>6.7707083219770823</v>
          </cell>
          <cell r="AH329">
            <v>7.6398724420642594</v>
          </cell>
          <cell r="AI329">
            <v>9.9143116531412545</v>
          </cell>
          <cell r="AJ329">
            <v>10.297335350545239</v>
          </cell>
          <cell r="AK329">
            <v>10.464266264395249</v>
          </cell>
          <cell r="AL329">
            <v>10.40447932724102</v>
          </cell>
          <cell r="AM329">
            <v>10.568699466488312</v>
          </cell>
          <cell r="AN329">
            <v>9.4409052496434924</v>
          </cell>
          <cell r="AO329">
            <v>9.1187344161417485</v>
          </cell>
          <cell r="AP329">
            <v>8.3548354145006556</v>
          </cell>
          <cell r="AQ329">
            <v>6.4486465349947224</v>
          </cell>
          <cell r="AR329">
            <v>7.3849915158067319</v>
          </cell>
          <cell r="AS329">
            <v>6.8413220260240166</v>
          </cell>
          <cell r="AT329">
            <v>5.967122029238908</v>
          </cell>
          <cell r="AU329">
            <v>3.8894658497704739</v>
          </cell>
          <cell r="AV329">
            <v>3.5560196916742939</v>
          </cell>
          <cell r="AW329">
            <v>4.1176491447712635</v>
          </cell>
          <cell r="AX329">
            <v>4.4087204110630154</v>
          </cell>
          <cell r="AY329">
            <v>3.8696322503118239</v>
          </cell>
          <cell r="AZ329">
            <v>4.0082854714073903</v>
          </cell>
          <cell r="BA329">
            <v>4.0926192876561345</v>
          </cell>
          <cell r="BB329">
            <v>4.811983413147189</v>
          </cell>
          <cell r="BC329">
            <v>5.5320867490145247</v>
          </cell>
          <cell r="BD329">
            <v>4.9050352119762266</v>
          </cell>
          <cell r="BE329">
            <v>5.342472100961885</v>
          </cell>
          <cell r="BF329">
            <v>6.8386277291014892</v>
          </cell>
          <cell r="BG329">
            <v>9.9195247212438886</v>
          </cell>
          <cell r="BH329">
            <v>12.942746583529967</v>
          </cell>
          <cell r="BI329">
            <v>14.343890561363608</v>
          </cell>
          <cell r="BJ329">
            <v>14.973959974876095</v>
          </cell>
          <cell r="BK329">
            <v>16.905215301902587</v>
          </cell>
          <cell r="BL329">
            <v>22.503357535366831</v>
          </cell>
          <cell r="BM329">
            <v>25.719686544629468</v>
          </cell>
          <cell r="BN329">
            <v>28.127947561555175</v>
          </cell>
          <cell r="BO329">
            <v>29.415436332463798</v>
          </cell>
          <cell r="BP329">
            <v>32.147997022569484</v>
          </cell>
          <cell r="BQ329">
            <v>39.263112888863134</v>
          </cell>
          <cell r="BR329">
            <v>42.256431408200882</v>
          </cell>
          <cell r="BS329">
            <v>49.614877681638973</v>
          </cell>
          <cell r="BT329">
            <v>61.861072362163611</v>
          </cell>
          <cell r="BU329">
            <v>62.96553573142171</v>
          </cell>
          <cell r="BV329">
            <v>62.83718081169161</v>
          </cell>
          <cell r="BW329">
            <v>64.590928600571289</v>
          </cell>
          <cell r="BX329">
            <v>58.996857469165946</v>
          </cell>
          <cell r="BY329">
            <v>56.212093237462625</v>
          </cell>
          <cell r="BZ329">
            <v>53.26335137271812</v>
          </cell>
          <cell r="CA329">
            <v>48.59485841312511</v>
          </cell>
          <cell r="CB329">
            <v>46.45493149240113</v>
          </cell>
          <cell r="CC329">
            <v>36.568558870744027</v>
          </cell>
          <cell r="CD329">
            <v>30.085108076913428</v>
          </cell>
          <cell r="CE329">
            <v>20.210627710305815</v>
          </cell>
          <cell r="CF329">
            <v>7.9722978699404194</v>
          </cell>
          <cell r="CG329">
            <v>4.6595439281313276</v>
          </cell>
          <cell r="CH329">
            <v>3.7255579832170298</v>
          </cell>
          <cell r="CI329">
            <v>1.1101440199153814</v>
          </cell>
          <cell r="CJ329">
            <v>-0.45161790123326284</v>
          </cell>
          <cell r="CK329">
            <v>-1.2921731261325249</v>
          </cell>
          <cell r="CL329">
            <v>-1.4460258572440665</v>
          </cell>
          <cell r="CM329">
            <v>1.2054379248054374</v>
          </cell>
          <cell r="CN329">
            <v>0.75878122630537348</v>
          </cell>
          <cell r="CO329">
            <v>2.4855871611724893</v>
          </cell>
          <cell r="CP329">
            <v>4.2692183332139706</v>
          </cell>
          <cell r="CQ329">
            <v>4.9494912231689625</v>
          </cell>
          <cell r="CR329">
            <v>5.0724405077528587</v>
          </cell>
          <cell r="CS329">
            <v>5.4745615525630029</v>
          </cell>
          <cell r="CT329">
            <v>5.5027566588655645</v>
          </cell>
          <cell r="CU329">
            <v>5.9178566296778996</v>
          </cell>
          <cell r="CV329">
            <v>6.582973494942209</v>
          </cell>
          <cell r="CW329">
            <v>6.77909587636438</v>
          </cell>
          <cell r="CX329">
            <v>6.4964904315092156</v>
          </cell>
          <cell r="CY329">
            <v>5.1564346072478457</v>
          </cell>
        </row>
        <row r="330">
          <cell r="C330" t="str">
            <v>Excluding administered and volatile prices 2/</v>
          </cell>
          <cell r="W330">
            <v>5.7445527023055547</v>
          </cell>
          <cell r="X330">
            <v>5.5982663317613657</v>
          </cell>
          <cell r="Y330">
            <v>5.4883082090365178</v>
          </cell>
          <cell r="Z330">
            <v>5.3364847140602762</v>
          </cell>
          <cell r="AA330">
            <v>5.2277849856885439</v>
          </cell>
          <cell r="AB330">
            <v>5.3344600982192532</v>
          </cell>
          <cell r="AC330">
            <v>5.4435697211831098</v>
          </cell>
          <cell r="AD330">
            <v>5.4422156510316171</v>
          </cell>
          <cell r="AE330">
            <v>6.0103103004228302</v>
          </cell>
          <cell r="AF330">
            <v>5.7014159755782003</v>
          </cell>
          <cell r="AG330">
            <v>5.0119295061343365</v>
          </cell>
          <cell r="AH330">
            <v>5.2212034431454128</v>
          </cell>
          <cell r="AI330">
            <v>7.3362085650345392</v>
          </cell>
          <cell r="AJ330">
            <v>7.547085520857749</v>
          </cell>
          <cell r="AK330">
            <v>7.5796049465322426</v>
          </cell>
          <cell r="AL330">
            <v>7.6054633192720331</v>
          </cell>
          <cell r="AM330">
            <v>7.689138189865119</v>
          </cell>
          <cell r="AN330">
            <v>7.5193569318252145</v>
          </cell>
          <cell r="AO330">
            <v>7.2621817778256315</v>
          </cell>
          <cell r="AP330">
            <v>6.9088142877247236</v>
          </cell>
          <cell r="AQ330">
            <v>6.2315267639400957</v>
          </cell>
          <cell r="AR330">
            <v>6.0865664599581066</v>
          </cell>
          <cell r="AS330">
            <v>5.7420816242433688</v>
          </cell>
          <cell r="AT330">
            <v>5.2406643212832051</v>
          </cell>
          <cell r="AU330">
            <v>3.1006134143571416</v>
          </cell>
          <cell r="AV330">
            <v>2.6840000649797702</v>
          </cell>
          <cell r="AW330">
            <v>2.8718805199248578</v>
          </cell>
          <cell r="AX330">
            <v>3.1171753240189162</v>
          </cell>
          <cell r="AY330">
            <v>3.0255467655146049</v>
          </cell>
          <cell r="AZ330">
            <v>3.1025642247934684</v>
          </cell>
          <cell r="BA330">
            <v>3.1657994923044157</v>
          </cell>
          <cell r="BB330">
            <v>3.9031987855530019</v>
          </cell>
          <cell r="BC330">
            <v>4.0440310470174268</v>
          </cell>
          <cell r="BD330">
            <v>4.3095644866608041</v>
          </cell>
          <cell r="BE330">
            <v>4.6467180165004294</v>
          </cell>
          <cell r="BF330">
            <v>5.8463922803150297</v>
          </cell>
          <cell r="BG330">
            <v>7.5410559500389098</v>
          </cell>
          <cell r="BH330">
            <v>8.881521743133618</v>
          </cell>
          <cell r="BI330">
            <v>9.5464763882136481</v>
          </cell>
          <cell r="BJ330">
            <v>10.179653503145531</v>
          </cell>
          <cell r="BK330">
            <v>11.377510922555345</v>
          </cell>
          <cell r="BL330">
            <v>15.847464449757155</v>
          </cell>
          <cell r="BM330">
            <v>20.538644397564426</v>
          </cell>
          <cell r="BN330">
            <v>23.419312971033477</v>
          </cell>
          <cell r="BO330">
            <v>25.350879416999007</v>
          </cell>
          <cell r="BP330">
            <v>27.933950559558028</v>
          </cell>
          <cell r="BQ330">
            <v>33.547746746207025</v>
          </cell>
          <cell r="BR330">
            <v>38.678495931759926</v>
          </cell>
          <cell r="BS330">
            <v>46.528947863439157</v>
          </cell>
          <cell r="BT330">
            <v>62.986187512455814</v>
          </cell>
          <cell r="BU330">
            <v>68.31351500522905</v>
          </cell>
          <cell r="BV330">
            <v>69.568753760264002</v>
          </cell>
          <cell r="BW330">
            <v>71.677471422115502</v>
          </cell>
          <cell r="BX330">
            <v>66.394875834054858</v>
          </cell>
          <cell r="BY330">
            <v>61.907065521910198</v>
          </cell>
          <cell r="BZ330">
            <v>59.44710440346455</v>
          </cell>
          <cell r="CA330">
            <v>55.195079148144288</v>
          </cell>
          <cell r="CB330">
            <v>52.773286940069028</v>
          </cell>
          <cell r="CC330">
            <v>43.995577956625453</v>
          </cell>
          <cell r="CD330">
            <v>34.943169220150054</v>
          </cell>
          <cell r="CE330">
            <v>25.192100640530171</v>
          </cell>
          <cell r="CF330">
            <v>11.193040293896502</v>
          </cell>
          <cell r="CG330">
            <v>6.6494461764215202</v>
          </cell>
          <cell r="CH330">
            <v>4.6485398001003091</v>
          </cell>
          <cell r="CI330">
            <v>1.9507463369557598</v>
          </cell>
          <cell r="CJ330">
            <v>0.83975149642523661</v>
          </cell>
          <cell r="CK330">
            <v>-0.35899228886717083</v>
          </cell>
          <cell r="CL330">
            <v>-1.6910585771786657</v>
          </cell>
          <cell r="CM330">
            <v>-0.26118496138070668</v>
          </cell>
          <cell r="CN330">
            <v>-0.67210599314235253</v>
          </cell>
          <cell r="CO330">
            <v>0.90488026698918134</v>
          </cell>
          <cell r="CP330">
            <v>3.0294732311805461</v>
          </cell>
          <cell r="CQ330">
            <v>4.1179232768420349</v>
          </cell>
          <cell r="CR330">
            <v>4.44160924314059</v>
          </cell>
          <cell r="CS330">
            <v>4.7601295367115171</v>
          </cell>
          <cell r="CT330">
            <v>5.2193830615003804</v>
          </cell>
          <cell r="CU330">
            <v>5.6441205223737683</v>
          </cell>
          <cell r="CV330">
            <v>5.8983135065082735</v>
          </cell>
          <cell r="CW330">
            <v>6.1663663500255694</v>
          </cell>
          <cell r="CX330">
            <v>6.2592330204251994</v>
          </cell>
          <cell r="CY330">
            <v>6.1287953931590096</v>
          </cell>
        </row>
        <row r="331">
          <cell r="C331" t="str">
            <v>Trimming method</v>
          </cell>
        </row>
        <row r="332">
          <cell r="C332" t="str">
            <v>Five-percent window 3/</v>
          </cell>
          <cell r="W332">
            <v>4.4567986340134667</v>
          </cell>
          <cell r="X332">
            <v>4.2799172477982381</v>
          </cell>
          <cell r="Y332">
            <v>4.0039720726944523</v>
          </cell>
          <cell r="Z332">
            <v>3.8562863281683519</v>
          </cell>
          <cell r="AA332">
            <v>3.8369824462305928</v>
          </cell>
          <cell r="AB332">
            <v>3.9783898254454897</v>
          </cell>
          <cell r="AC332">
            <v>4.1167434367853701</v>
          </cell>
          <cell r="AD332">
            <v>4.3548058288967297</v>
          </cell>
          <cell r="AE332">
            <v>5.6122683070339434</v>
          </cell>
          <cell r="AF332">
            <v>4.8029280004790849</v>
          </cell>
          <cell r="AG332">
            <v>4.0490299211785441</v>
          </cell>
          <cell r="AH332">
            <v>4.5220438645252585</v>
          </cell>
          <cell r="AI332">
            <v>5.9756009856532017</v>
          </cell>
          <cell r="AJ332">
            <v>6.0946639501152902</v>
          </cell>
          <cell r="AK332">
            <v>6.1225368164198812</v>
          </cell>
          <cell r="AL332">
            <v>6.1925693066255008</v>
          </cell>
          <cell r="AM332">
            <v>6.264937493485931</v>
          </cell>
          <cell r="AN332">
            <v>6.2100082431238945</v>
          </cell>
          <cell r="AO332">
            <v>6.0641882885440452</v>
          </cell>
          <cell r="AP332">
            <v>5.6765469580187329</v>
          </cell>
          <cell r="AQ332">
            <v>4.6057075368536999</v>
          </cell>
          <cell r="AR332">
            <v>4.562054339574459</v>
          </cell>
          <cell r="AS332">
            <v>4.1730954196168852</v>
          </cell>
          <cell r="AT332">
            <v>3.5704135632356611</v>
          </cell>
          <cell r="AU332">
            <v>2.2069724568240616</v>
          </cell>
          <cell r="AV332">
            <v>2.0034123136054518</v>
          </cell>
          <cell r="AW332">
            <v>2.4408694147589642</v>
          </cell>
          <cell r="AX332">
            <v>2.5402264370871563</v>
          </cell>
          <cell r="AY332">
            <v>2.2867464130386281</v>
          </cell>
          <cell r="AZ332">
            <v>2.3104666446970015</v>
          </cell>
          <cell r="BA332">
            <v>2.4001446869176277</v>
          </cell>
          <cell r="BB332">
            <v>2.8546055027533157</v>
          </cell>
          <cell r="BC332">
            <v>2.9333870671457873</v>
          </cell>
          <cell r="BD332">
            <v>3.1065873207417383</v>
          </cell>
          <cell r="BE332">
            <v>3.3061893183363225</v>
          </cell>
          <cell r="BF332">
            <v>4.5785249010544362</v>
          </cell>
          <cell r="BG332">
            <v>6.5833474337323707</v>
          </cell>
          <cell r="BH332">
            <v>7.879928675197263</v>
          </cell>
          <cell r="BI332">
            <v>8.2819712832084917</v>
          </cell>
          <cell r="BJ332">
            <v>8.5674398527897182</v>
          </cell>
          <cell r="BK332">
            <v>9.5574866749780369</v>
          </cell>
          <cell r="BL332">
            <v>14.156351826647935</v>
          </cell>
          <cell r="BM332">
            <v>17.31348064107992</v>
          </cell>
          <cell r="BN332">
            <v>19.47927631073685</v>
          </cell>
          <cell r="BO332">
            <v>20.602669223928416</v>
          </cell>
          <cell r="BP332">
            <v>22.553748652056143</v>
          </cell>
          <cell r="BQ332">
            <v>28.785129574698573</v>
          </cell>
          <cell r="BR332">
            <v>32.10180048381477</v>
          </cell>
          <cell r="BS332">
            <v>39.592783508419672</v>
          </cell>
          <cell r="BT332">
            <v>51.310425818437665</v>
          </cell>
          <cell r="BU332">
            <v>54.223078983052773</v>
          </cell>
          <cell r="BV332">
            <v>54.827028498412091</v>
          </cell>
          <cell r="BW332">
            <v>56.352782601153876</v>
          </cell>
          <cell r="BX332">
            <v>52.325567394843034</v>
          </cell>
          <cell r="BY332">
            <v>49.997175497157627</v>
          </cell>
          <cell r="BZ332">
            <v>47.748174313498595</v>
          </cell>
          <cell r="CA332">
            <v>44.780147658970122</v>
          </cell>
          <cell r="CB332">
            <v>43.49393707265267</v>
          </cell>
          <cell r="CC332">
            <v>34.818575394941718</v>
          </cell>
          <cell r="CD332">
            <v>28.937355077835065</v>
          </cell>
          <cell r="CE332">
            <v>19.729851347028628</v>
          </cell>
          <cell r="CF332">
            <v>9.3691373940680194</v>
          </cell>
          <cell r="CG332">
            <v>6.3628524414872913</v>
          </cell>
          <cell r="CH332">
            <v>5.2959849766810692</v>
          </cell>
          <cell r="CI332">
            <v>3.3053008352440685</v>
          </cell>
          <cell r="CJ332">
            <v>1.6968617072657963</v>
          </cell>
          <cell r="CK332">
            <v>0.65401698389439389</v>
          </cell>
          <cell r="CL332">
            <v>0.29743388816282845</v>
          </cell>
          <cell r="CM332">
            <v>2.0612194821035104</v>
          </cell>
          <cell r="CN332">
            <v>1.6246412340979504</v>
          </cell>
          <cell r="CO332">
            <v>3.0745638796296788</v>
          </cell>
          <cell r="CP332">
            <v>4.2570582967867523</v>
          </cell>
          <cell r="CQ332">
            <v>5.0410806389256351</v>
          </cell>
          <cell r="CR332">
            <v>4.9419134861159648</v>
          </cell>
          <cell r="CS332">
            <v>5.1522931146650279</v>
          </cell>
          <cell r="CT332">
            <v>5.3828131153026817</v>
          </cell>
          <cell r="CU332">
            <v>5.9236081746437748</v>
          </cell>
          <cell r="CV332">
            <v>6.2061722817406491</v>
          </cell>
          <cell r="CW332">
            <v>6.3658001564365492</v>
          </cell>
          <cell r="CX332">
            <v>6.0583538933770598</v>
          </cell>
          <cell r="CY332">
            <v>5.1972000555719404</v>
          </cell>
        </row>
        <row r="333">
          <cell r="C333" t="str">
            <v>Ten-percent window 4/</v>
          </cell>
          <cell r="W333">
            <v>4.0881563403950736</v>
          </cell>
          <cell r="X333">
            <v>3.9346098698479892</v>
          </cell>
          <cell r="Y333">
            <v>3.7683606711186144</v>
          </cell>
          <cell r="Z333">
            <v>3.5985633844144189</v>
          </cell>
          <cell r="AA333">
            <v>3.4668347555728332</v>
          </cell>
          <cell r="AB333">
            <v>3.5260179650692862</v>
          </cell>
          <cell r="AC333">
            <v>3.5783827073537537</v>
          </cell>
          <cell r="AD333">
            <v>3.658172634414143</v>
          </cell>
          <cell r="AE333">
            <v>4.3943564305719747</v>
          </cell>
          <cell r="AF333">
            <v>3.7868561002190972</v>
          </cell>
          <cell r="AG333">
            <v>3.1683757013090741</v>
          </cell>
          <cell r="AH333">
            <v>3.4957230338076357</v>
          </cell>
          <cell r="AI333">
            <v>4.4683794913369326</v>
          </cell>
          <cell r="AJ333">
            <v>4.6449877431869311</v>
          </cell>
          <cell r="AK333">
            <v>4.6860958020193806</v>
          </cell>
          <cell r="AL333">
            <v>4.7304343756184579</v>
          </cell>
          <cell r="AM333">
            <v>4.7306277681165056</v>
          </cell>
          <cell r="AN333">
            <v>4.7044232376485695</v>
          </cell>
          <cell r="AO333">
            <v>4.6137749795002776</v>
          </cell>
          <cell r="AP333">
            <v>4.38704247795188</v>
          </cell>
          <cell r="AQ333">
            <v>3.6828118630160276</v>
          </cell>
          <cell r="AR333">
            <v>3.6199907332214991</v>
          </cell>
          <cell r="AS333">
            <v>3.4208863836975922</v>
          </cell>
          <cell r="AT333">
            <v>2.9505176140985014</v>
          </cell>
          <cell r="AU333">
            <v>1.9420897673304296</v>
          </cell>
          <cell r="AV333">
            <v>1.6482010195577175</v>
          </cell>
          <cell r="AW333">
            <v>1.834718024711961</v>
          </cell>
          <cell r="AX333">
            <v>1.923953017805303</v>
          </cell>
          <cell r="AY333">
            <v>1.8586993363375086</v>
          </cell>
          <cell r="AZ333">
            <v>1.8259971402439845</v>
          </cell>
          <cell r="BA333">
            <v>1.7926380710380698</v>
          </cell>
          <cell r="BB333">
            <v>1.8888866010054102</v>
          </cell>
          <cell r="BC333">
            <v>2.070226139159459</v>
          </cell>
          <cell r="BD333">
            <v>2.1084907207048929</v>
          </cell>
          <cell r="BE333">
            <v>2.2559244948481734</v>
          </cell>
          <cell r="BF333">
            <v>3.191060985669921</v>
          </cell>
          <cell r="BG333">
            <v>4.1856505565618107</v>
          </cell>
          <cell r="BH333">
            <v>5.3276148193813953</v>
          </cell>
          <cell r="BI333">
            <v>5.7099701390970239</v>
          </cell>
          <cell r="BJ333">
            <v>5.9123367496456609</v>
          </cell>
          <cell r="BK333">
            <v>6.5015199703607323</v>
          </cell>
          <cell r="BL333">
            <v>10.595484930680101</v>
          </cell>
          <cell r="BM333">
            <v>13.190309227585999</v>
          </cell>
          <cell r="BN333">
            <v>15.401646768988371</v>
          </cell>
          <cell r="BO333">
            <v>16.280838870633289</v>
          </cell>
          <cell r="BP333">
            <v>18.077480212344071</v>
          </cell>
          <cell r="BQ333">
            <v>22.779741381968478</v>
          </cell>
          <cell r="BR333">
            <v>25.980240214275724</v>
          </cell>
          <cell r="BS333">
            <v>32.662694848895001</v>
          </cell>
          <cell r="BT333">
            <v>44.066890046280548</v>
          </cell>
          <cell r="BU333">
            <v>47.18921483251458</v>
          </cell>
          <cell r="BV333">
            <v>48.63868078950631</v>
          </cell>
          <cell r="BW333">
            <v>50.196670645778369</v>
          </cell>
          <cell r="BX333">
            <v>46.329637641829237</v>
          </cell>
          <cell r="BY333">
            <v>44.489191913683413</v>
          </cell>
          <cell r="BZ333">
            <v>42.926912472244396</v>
          </cell>
          <cell r="CA333">
            <v>40.552459733417493</v>
          </cell>
          <cell r="CB333">
            <v>39.30481574135257</v>
          </cell>
          <cell r="CC333">
            <v>32.496233458337713</v>
          </cell>
          <cell r="CD333">
            <v>26.992345744684783</v>
          </cell>
          <cell r="CE333">
            <v>19.315685529818708</v>
          </cell>
          <cell r="CF333">
            <v>8.9450701988276933</v>
          </cell>
          <cell r="CG333">
            <v>6.0343445902981614</v>
          </cell>
          <cell r="CH333">
            <v>4.4789152564530497</v>
          </cell>
          <cell r="CI333">
            <v>2.7498953686157819</v>
          </cell>
          <cell r="CJ333">
            <v>1.6200849906193184</v>
          </cell>
          <cell r="CK333">
            <v>0.67106196753492497</v>
          </cell>
          <cell r="CL333">
            <v>7.4042244500276411E-3</v>
          </cell>
          <cell r="CM333">
            <v>1.2963309331162804</v>
          </cell>
          <cell r="CN333">
            <v>0.93711108468761495</v>
          </cell>
          <cell r="CO333">
            <v>2.2197116737896891</v>
          </cell>
          <cell r="CP333">
            <v>3.3454691493923718</v>
          </cell>
          <cell r="CQ333">
            <v>4.1999736819184506</v>
          </cell>
          <cell r="CR333">
            <v>4.130885277503495</v>
          </cell>
          <cell r="CS333">
            <v>4.141599139532687</v>
          </cell>
          <cell r="CT333">
            <v>4.4289478337158954</v>
          </cell>
          <cell r="CU333">
            <v>4.7574600450258657</v>
          </cell>
          <cell r="CV333">
            <v>4.8231314946060735</v>
          </cell>
          <cell r="CW333">
            <v>4.8760446942542615</v>
          </cell>
          <cell r="CX333">
            <v>4.7405086724601375</v>
          </cell>
          <cell r="CY333">
            <v>4.2872091182901926</v>
          </cell>
        </row>
        <row r="334">
          <cell r="C334" t="str">
            <v>Noncore inflation measures</v>
          </cell>
        </row>
        <row r="335">
          <cell r="C335" t="str">
            <v>Fuel and electricity</v>
          </cell>
          <cell r="W335">
            <v>18.158599758972471</v>
          </cell>
          <cell r="X335">
            <v>18.16229507402771</v>
          </cell>
          <cell r="Y335">
            <v>18.162663345546861</v>
          </cell>
          <cell r="Z335">
            <v>18.102959556970717</v>
          </cell>
          <cell r="AA335">
            <v>18.113324366899519</v>
          </cell>
          <cell r="AB335">
            <v>18.118575681389231</v>
          </cell>
          <cell r="AC335">
            <v>18.118713704930528</v>
          </cell>
          <cell r="AD335">
            <v>18.927950493223534</v>
          </cell>
          <cell r="AE335">
            <v>37.681266248043102</v>
          </cell>
          <cell r="AF335">
            <v>23.638417193560485</v>
          </cell>
          <cell r="AG335">
            <v>20.197158109433616</v>
          </cell>
          <cell r="AH335">
            <v>21.132968732623397</v>
          </cell>
          <cell r="AI335">
            <v>24.364922917109453</v>
          </cell>
          <cell r="AJ335">
            <v>21.9973521702737</v>
          </cell>
          <cell r="AK335">
            <v>16.387873226343856</v>
          </cell>
          <cell r="AL335">
            <v>23.000580724332892</v>
          </cell>
          <cell r="AM335">
            <v>23.514575650904021</v>
          </cell>
          <cell r="AN335">
            <v>16.754129144100148</v>
          </cell>
          <cell r="AO335">
            <v>12.178823511950384</v>
          </cell>
          <cell r="AP335">
            <v>14.568105558781809</v>
          </cell>
          <cell r="AQ335">
            <v>1.7849406953351519</v>
          </cell>
          <cell r="AR335">
            <v>-5.718535004574079</v>
          </cell>
          <cell r="AS335">
            <v>-6.8589890123599417</v>
          </cell>
          <cell r="AT335">
            <v>-7.9505923619691288</v>
          </cell>
          <cell r="AU335">
            <v>-8.9167332254254035</v>
          </cell>
          <cell r="AV335">
            <v>-7.5184613480379738</v>
          </cell>
          <cell r="AW335">
            <v>2.3453783684074097</v>
          </cell>
          <cell r="AX335">
            <v>0.64697406626932263</v>
          </cell>
          <cell r="AY335">
            <v>-0.77930321148608073</v>
          </cell>
          <cell r="AZ335">
            <v>4.3707792058753228</v>
          </cell>
          <cell r="BA335">
            <v>10.089462758049919</v>
          </cell>
          <cell r="BB335">
            <v>5.2826550959041043</v>
          </cell>
          <cell r="BC335">
            <v>4.1910206448848299</v>
          </cell>
          <cell r="BD335">
            <v>37.135065040387815</v>
          </cell>
          <cell r="BE335">
            <v>39.729090886012017</v>
          </cell>
          <cell r="BF335">
            <v>43.524740633820841</v>
          </cell>
          <cell r="BG335">
            <v>45.008246662228487</v>
          </cell>
          <cell r="BH335">
            <v>62.482215732092072</v>
          </cell>
          <cell r="BI335">
            <v>55.552452802815367</v>
          </cell>
          <cell r="BJ335">
            <v>44.94903874171419</v>
          </cell>
          <cell r="BK335">
            <v>46.230631094251038</v>
          </cell>
          <cell r="BL335">
            <v>55.963450704794525</v>
          </cell>
          <cell r="BM335">
            <v>66.901076605116174</v>
          </cell>
          <cell r="BN335">
            <v>73.226276488814335</v>
          </cell>
          <cell r="BO335">
            <v>63.637593971068242</v>
          </cell>
          <cell r="BP335">
            <v>36.661285143058421</v>
          </cell>
          <cell r="BQ335">
            <v>45.372602214128307</v>
          </cell>
          <cell r="BR335">
            <v>45.370797181715915</v>
          </cell>
          <cell r="BS335">
            <v>59.240214171956637</v>
          </cell>
          <cell r="BT335">
            <v>58.735383037795657</v>
          </cell>
          <cell r="BU335">
            <v>58.358763188694525</v>
          </cell>
          <cell r="BV335">
            <v>63.871488600937624</v>
          </cell>
          <cell r="BW335">
            <v>69.914964069923769</v>
          </cell>
          <cell r="BX335">
            <v>69.121043225845625</v>
          </cell>
          <cell r="BY335">
            <v>52.135592579178649</v>
          </cell>
          <cell r="BZ335">
            <v>43.151920664327946</v>
          </cell>
          <cell r="CA335">
            <v>43.325885268434234</v>
          </cell>
          <cell r="CB335">
            <v>43.724494040008523</v>
          </cell>
          <cell r="CC335">
            <v>28.840451079142667</v>
          </cell>
          <cell r="CD335">
            <v>19.889329131714277</v>
          </cell>
          <cell r="CE335">
            <v>9.8488034624873819</v>
          </cell>
          <cell r="CF335">
            <v>-0.44857219857964026</v>
          </cell>
          <cell r="CG335">
            <v>1.9236837792917498</v>
          </cell>
          <cell r="CH335">
            <v>5.0146867693931796</v>
          </cell>
          <cell r="CI335">
            <v>-0.21688540066189432</v>
          </cell>
          <cell r="CJ335">
            <v>-4.2027106405918886</v>
          </cell>
          <cell r="CK335">
            <v>0.83208081066518957</v>
          </cell>
          <cell r="CL335">
            <v>7.7835638537142131</v>
          </cell>
          <cell r="CM335">
            <v>24.454835824608296</v>
          </cell>
          <cell r="CN335">
            <v>25.407039823913394</v>
          </cell>
          <cell r="CO335">
            <v>20.871471293720973</v>
          </cell>
          <cell r="CP335">
            <v>29.99823983829296</v>
          </cell>
          <cell r="CQ335">
            <v>30.90066718629393</v>
          </cell>
          <cell r="CR335">
            <v>28.492809596845206</v>
          </cell>
          <cell r="CS335">
            <v>26.49178799132406</v>
          </cell>
          <cell r="CT335">
            <v>27.911659038392656</v>
          </cell>
          <cell r="CU335">
            <v>32.620191575145896</v>
          </cell>
          <cell r="CV335">
            <v>33.661957548631676</v>
          </cell>
          <cell r="CW335">
            <v>34.273426664839974</v>
          </cell>
          <cell r="CX335">
            <v>26.336213405129882</v>
          </cell>
          <cell r="CY335">
            <v>2.3835715571470644</v>
          </cell>
        </row>
        <row r="336">
          <cell r="C336" t="str">
            <v>Administered and volatile prices</v>
          </cell>
          <cell r="W336">
            <v>6.311991483415639</v>
          </cell>
          <cell r="X336">
            <v>7.3277351510438109</v>
          </cell>
          <cell r="Y336">
            <v>6.0632275801156084</v>
          </cell>
          <cell r="Z336">
            <v>5.7719009842943194</v>
          </cell>
          <cell r="AA336">
            <v>6.245096601567667</v>
          </cell>
          <cell r="AB336">
            <v>10.067490289400368</v>
          </cell>
          <cell r="AC336">
            <v>11.778679066083612</v>
          </cell>
          <cell r="AD336">
            <v>14.100367749694215</v>
          </cell>
          <cell r="AE336">
            <v>22.407086517391988</v>
          </cell>
          <cell r="AF336">
            <v>13.908732929910443</v>
          </cell>
          <cell r="AG336">
            <v>12.370336962952592</v>
          </cell>
          <cell r="AH336">
            <v>14.156564188107197</v>
          </cell>
          <cell r="AI336">
            <v>16.903719144942841</v>
          </cell>
          <cell r="AJ336">
            <v>16.898935452733468</v>
          </cell>
          <cell r="AK336">
            <v>15.886117799595809</v>
          </cell>
          <cell r="AL336">
            <v>17.359297374925788</v>
          </cell>
          <cell r="AM336">
            <v>17.744432664859104</v>
          </cell>
          <cell r="AN336">
            <v>13.830089958836396</v>
          </cell>
          <cell r="AO336">
            <v>12.386228108266636</v>
          </cell>
          <cell r="AP336">
            <v>11.792721899311104</v>
          </cell>
          <cell r="AQ336">
            <v>5.516851122786278</v>
          </cell>
          <cell r="AR336">
            <v>5.6401392250467524</v>
          </cell>
          <cell r="AS336">
            <v>4.7050439462938272</v>
          </cell>
          <cell r="AT336">
            <v>3.3268412041352065</v>
          </cell>
          <cell r="AU336">
            <v>1.5757719373604289</v>
          </cell>
          <cell r="AV336">
            <v>1.8445559212364486</v>
          </cell>
          <cell r="AW336">
            <v>5.2765913346290176</v>
          </cell>
          <cell r="AX336">
            <v>5.0827248805140925</v>
          </cell>
          <cell r="AY336">
            <v>3.7472019199882709</v>
          </cell>
          <cell r="AZ336">
            <v>5.2685157902931081</v>
          </cell>
          <cell r="BA336">
            <v>6.7325772603842609</v>
          </cell>
          <cell r="BB336">
            <v>6.0957206205323473</v>
          </cell>
          <cell r="BC336">
            <v>7.08034302028328</v>
          </cell>
          <cell r="BD336">
            <v>13.080695675862415</v>
          </cell>
          <cell r="BE336">
            <v>14.092150247113125</v>
          </cell>
          <cell r="BF336">
            <v>16.429837445274558</v>
          </cell>
          <cell r="BG336">
            <v>21.020024957461359</v>
          </cell>
          <cell r="BH336">
            <v>29.497727992200822</v>
          </cell>
          <cell r="BI336">
            <v>30.167223822303015</v>
          </cell>
          <cell r="BJ336">
            <v>28.304597980159144</v>
          </cell>
          <cell r="BK336">
            <v>31.094997687350485</v>
          </cell>
          <cell r="BL336">
            <v>39.116705608850481</v>
          </cell>
          <cell r="BM336">
            <v>42.389635080510516</v>
          </cell>
          <cell r="BN336">
            <v>45.088811691450417</v>
          </cell>
          <cell r="BO336">
            <v>42.707970211541465</v>
          </cell>
          <cell r="BP336">
            <v>38.327641219157812</v>
          </cell>
          <cell r="BQ336">
            <v>47.648615675233231</v>
          </cell>
          <cell r="BR336">
            <v>47.263894065535993</v>
          </cell>
          <cell r="BS336">
            <v>55.739605381229097</v>
          </cell>
          <cell r="BT336">
            <v>59.758757345289041</v>
          </cell>
          <cell r="BU336">
            <v>56.02668825889964</v>
          </cell>
          <cell r="BV336">
            <v>55.92737321181832</v>
          </cell>
          <cell r="BW336">
            <v>58.451096910165887</v>
          </cell>
          <cell r="BX336">
            <v>53.974294698395425</v>
          </cell>
          <cell r="BY336">
            <v>48.96146233361037</v>
          </cell>
          <cell r="BZ336">
            <v>43.690159703106588</v>
          </cell>
          <cell r="CA336">
            <v>40.004287798399332</v>
          </cell>
          <cell r="CB336">
            <v>38.880126412957082</v>
          </cell>
          <cell r="CC336">
            <v>26.592543348339333</v>
          </cell>
          <cell r="CD336">
            <v>21.979991227723943</v>
          </cell>
          <cell r="CE336">
            <v>12.021055320816075</v>
          </cell>
          <cell r="CF336">
            <v>2.0526157660453919</v>
          </cell>
          <cell r="CG336">
            <v>1.6100435550539629</v>
          </cell>
          <cell r="CH336">
            <v>3.0283644029020138</v>
          </cell>
          <cell r="CI336">
            <v>-0.25701769567108101</v>
          </cell>
          <cell r="CJ336">
            <v>-3.0530488445938033</v>
          </cell>
          <cell r="CK336">
            <v>-1.7476077689529177</v>
          </cell>
          <cell r="CL336">
            <v>1.5314712138329298</v>
          </cell>
          <cell r="CM336">
            <v>9.5771204683965152</v>
          </cell>
          <cell r="CN336">
            <v>9.4959817247703739</v>
          </cell>
          <cell r="CO336">
            <v>9.5448700102554085</v>
          </cell>
          <cell r="CP336">
            <v>12.74896191981702</v>
          </cell>
          <cell r="CQ336">
            <v>13.124794009937602</v>
          </cell>
          <cell r="CR336">
            <v>12.377701897290663</v>
          </cell>
          <cell r="CS336">
            <v>12.42287444235582</v>
          </cell>
          <cell r="CT336">
            <v>12.49768160375065</v>
          </cell>
          <cell r="CU336">
            <v>14.100985727995806</v>
          </cell>
          <cell r="CV336">
            <v>15.456005219971189</v>
          </cell>
          <cell r="CW336">
            <v>15.81866292784089</v>
          </cell>
          <cell r="CX336">
            <v>12.899696138175699</v>
          </cell>
          <cell r="CY336">
            <v>3.200954280697843</v>
          </cell>
        </row>
        <row r="337">
          <cell r="C337" t="str">
            <v>Tradable (WHD)</v>
          </cell>
          <cell r="W337">
            <v>7.1836639714655064</v>
          </cell>
          <cell r="X337">
            <v>7.2156136904827406</v>
          </cell>
          <cell r="Y337">
            <v>6.4140932747390593</v>
          </cell>
          <cell r="Z337">
            <v>6.2177042450205704</v>
          </cell>
          <cell r="AA337">
            <v>6.1887856862014701</v>
          </cell>
          <cell r="AB337">
            <v>6.4601184443048254</v>
          </cell>
          <cell r="AC337">
            <v>6.9479141859513476</v>
          </cell>
          <cell r="AD337">
            <v>7.6788096147203788</v>
          </cell>
          <cell r="AE337">
            <v>11.536735223178866</v>
          </cell>
          <cell r="AF337">
            <v>8.5249543638125829</v>
          </cell>
          <cell r="AG337">
            <v>6.8319415377027042</v>
          </cell>
          <cell r="AH337">
            <v>7.8171115377847258</v>
          </cell>
          <cell r="AI337">
            <v>10.803220034384807</v>
          </cell>
          <cell r="AJ337">
            <v>10.761565797434798</v>
          </cell>
          <cell r="AK337">
            <v>9.959332067007054</v>
          </cell>
          <cell r="AL337">
            <v>10.993683985735686</v>
          </cell>
          <cell r="AM337">
            <v>11.154462404284772</v>
          </cell>
          <cell r="AN337">
            <v>10.402562648387502</v>
          </cell>
          <cell r="AO337">
            <v>9.1316055716199855</v>
          </cell>
          <cell r="AP337">
            <v>8.8166270634571191</v>
          </cell>
          <cell r="AQ337">
            <v>5.5597327378988268</v>
          </cell>
          <cell r="AR337">
            <v>4.4012077116488229</v>
          </cell>
          <cell r="AS337">
            <v>3.9120178945293986</v>
          </cell>
          <cell r="AT337">
            <v>3.0078797481906321</v>
          </cell>
          <cell r="AU337">
            <v>0.96900900347836227</v>
          </cell>
          <cell r="AV337">
            <v>1.119937389684452</v>
          </cell>
          <cell r="AW337">
            <v>3.3004374308707582</v>
          </cell>
          <cell r="AX337">
            <v>3.116826218141739</v>
          </cell>
          <cell r="AY337">
            <v>2.2084379089049264</v>
          </cell>
          <cell r="AZ337">
            <v>3.1895474555176122</v>
          </cell>
          <cell r="BA337">
            <v>4.4253371109378605</v>
          </cell>
          <cell r="BB337">
            <v>4.4289452340507722</v>
          </cell>
          <cell r="BC337">
            <v>5.2638198222118859</v>
          </cell>
          <cell r="BD337">
            <v>7.7504953293950649</v>
          </cell>
          <cell r="BE337">
            <v>8.3788659525495746</v>
          </cell>
          <cell r="BF337">
            <v>11.20405871024775</v>
          </cell>
          <cell r="BG337">
            <v>14.508978135702336</v>
          </cell>
          <cell r="BH337">
            <v>19.861945072154768</v>
          </cell>
          <cell r="BI337">
            <v>19.401064435441384</v>
          </cell>
          <cell r="BJ337">
            <v>18.299182792591239</v>
          </cell>
          <cell r="BK337">
            <v>20.643283978958067</v>
          </cell>
          <cell r="BL337">
            <v>28.742715424089766</v>
          </cell>
          <cell r="BM337">
            <v>33.073332147659983</v>
          </cell>
          <cell r="BN337">
            <v>36.869236451357438</v>
          </cell>
          <cell r="BO337">
            <v>35.909811127896432</v>
          </cell>
          <cell r="BP337">
            <v>37.903453856946129</v>
          </cell>
          <cell r="BQ337">
            <v>48.743703558386841</v>
          </cell>
          <cell r="BR337">
            <v>49.098185581042827</v>
          </cell>
          <cell r="BS337">
            <v>57.523665592187342</v>
          </cell>
          <cell r="BT337">
            <v>69.37609482271094</v>
          </cell>
          <cell r="BU337">
            <v>71.62535971182291</v>
          </cell>
          <cell r="BV337">
            <v>73.70957642251085</v>
          </cell>
          <cell r="BW337">
            <v>78.283359792535379</v>
          </cell>
          <cell r="BX337">
            <v>71.322918530577311</v>
          </cell>
          <cell r="BY337">
            <v>64.955565945091763</v>
          </cell>
          <cell r="BZ337">
            <v>59.617628092997393</v>
          </cell>
          <cell r="CA337">
            <v>54.100017996977357</v>
          </cell>
          <cell r="CB337">
            <v>51.154329859288481</v>
          </cell>
          <cell r="CC337">
            <v>36.227933638070738</v>
          </cell>
          <cell r="CD337">
            <v>28.635743915663625</v>
          </cell>
          <cell r="CE337">
            <v>18.695414445745584</v>
          </cell>
          <cell r="CF337">
            <v>4.8161663448886998</v>
          </cell>
          <cell r="CG337">
            <v>2.1537538866341066</v>
          </cell>
          <cell r="CH337">
            <v>1.7969366056221077</v>
          </cell>
          <cell r="CI337">
            <v>-2.7698500688247236</v>
          </cell>
          <cell r="CJ337">
            <v>-5.3474622873586242</v>
          </cell>
          <cell r="CK337">
            <v>-4.9378065496325405</v>
          </cell>
          <cell r="CL337">
            <v>-4.1087878317196243</v>
          </cell>
          <cell r="CM337">
            <v>2.3406387346434343</v>
          </cell>
          <cell r="CN337">
            <v>3.0181511859470334</v>
          </cell>
          <cell r="CO337">
            <v>3.8635245881315683</v>
          </cell>
          <cell r="CP337">
            <v>8.0556756602317705</v>
          </cell>
          <cell r="CQ337">
            <v>8.3689224001159772</v>
          </cell>
          <cell r="CR337">
            <v>8.5714826293082922</v>
          </cell>
          <cell r="CS337">
            <v>8.7644819350339844</v>
          </cell>
          <cell r="CT337">
            <v>8.8506956860733226</v>
          </cell>
          <cell r="CU337">
            <v>10.415874425719579</v>
          </cell>
          <cell r="CV337">
            <v>11.478008010628329</v>
          </cell>
          <cell r="CW337">
            <v>12.108298984893693</v>
          </cell>
          <cell r="CX337">
            <v>10.105102601616352</v>
          </cell>
          <cell r="CY337">
            <v>3.521353538640156</v>
          </cell>
        </row>
        <row r="338">
          <cell r="C338" t="str">
            <v>Nontradable (WHD)</v>
          </cell>
          <cell r="W338">
            <v>4.1924223549599589</v>
          </cell>
          <cell r="X338">
            <v>4.9720357987956163</v>
          </cell>
          <cell r="Y338">
            <v>4.6858755148136595</v>
          </cell>
          <cell r="Z338">
            <v>4.450877383042311</v>
          </cell>
          <cell r="AA338">
            <v>4.8230802530120798</v>
          </cell>
          <cell r="AB338">
            <v>8.5548973184294397</v>
          </cell>
          <cell r="AC338">
            <v>9.7287077028656057</v>
          </cell>
          <cell r="AD338">
            <v>11.018992120477861</v>
          </cell>
          <cell r="AE338">
            <v>14.534299786657769</v>
          </cell>
          <cell r="AF338">
            <v>10.197618814204219</v>
          </cell>
          <cell r="AG338">
            <v>10.184375160977098</v>
          </cell>
          <cell r="AH338">
            <v>10.868780860805003</v>
          </cell>
          <cell r="AI338">
            <v>12.313615162364485</v>
          </cell>
          <cell r="AJ338">
            <v>12.63556320172701</v>
          </cell>
          <cell r="AK338">
            <v>12.797018834110048</v>
          </cell>
          <cell r="AL338">
            <v>12.790447628898249</v>
          </cell>
          <cell r="AM338">
            <v>13.054124834810366</v>
          </cell>
          <cell r="AN338">
            <v>9.8516173372888289</v>
          </cell>
          <cell r="AO338">
            <v>9.8807644402470771</v>
          </cell>
          <cell r="AP338">
            <v>9.2637114255304169</v>
          </cell>
          <cell r="AQ338">
            <v>6.4596017328381521</v>
          </cell>
          <cell r="AR338">
            <v>8.1538551362319964</v>
          </cell>
          <cell r="AS338">
            <v>7.3499406274915486</v>
          </cell>
          <cell r="AT338">
            <v>6.4646452344261149</v>
          </cell>
          <cell r="AU338">
            <v>4.6244153183635888</v>
          </cell>
          <cell r="AV338">
            <v>4.1215634008402873</v>
          </cell>
          <cell r="AW338">
            <v>4.8728763744209971</v>
          </cell>
          <cell r="AX338">
            <v>5.3085613993516461</v>
          </cell>
          <cell r="AY338">
            <v>5.0838115032080253</v>
          </cell>
          <cell r="AZ338">
            <v>5.3561281543195634</v>
          </cell>
          <cell r="BA338">
            <v>5.1522078843958781</v>
          </cell>
          <cell r="BB338">
            <v>5.5273282561144015</v>
          </cell>
          <cell r="BC338">
            <v>5.5682593551298822</v>
          </cell>
          <cell r="BD338">
            <v>8.8140289710250954</v>
          </cell>
          <cell r="BE338">
            <v>9.4188434638209628</v>
          </cell>
          <cell r="BF338">
            <v>9.4906448290507512</v>
          </cell>
          <cell r="BG338">
            <v>12.015780004256811</v>
          </cell>
          <cell r="BH338">
            <v>15.187150729385962</v>
          </cell>
          <cell r="BI338">
            <v>17.684969039348132</v>
          </cell>
          <cell r="BJ338">
            <v>18.184348983973493</v>
          </cell>
          <cell r="BK338">
            <v>19.271973755860699</v>
          </cell>
          <cell r="BL338">
            <v>22.190659838999565</v>
          </cell>
          <cell r="BM338">
            <v>25.894751429840568</v>
          </cell>
          <cell r="BN338">
            <v>27.171870414659921</v>
          </cell>
          <cell r="BO338">
            <v>28.931666553816427</v>
          </cell>
          <cell r="BP338">
            <v>25.201352984021995</v>
          </cell>
          <cell r="BQ338">
            <v>27.494894015677616</v>
          </cell>
          <cell r="BR338">
            <v>33.159024958724586</v>
          </cell>
          <cell r="BS338">
            <v>40.908070657471058</v>
          </cell>
          <cell r="BT338">
            <v>49.227283182109375</v>
          </cell>
          <cell r="BU338">
            <v>48.292935641634529</v>
          </cell>
          <cell r="BV338">
            <v>46.892476552917259</v>
          </cell>
          <cell r="BW338">
            <v>45.698555947930913</v>
          </cell>
          <cell r="BX338">
            <v>43.068346345849136</v>
          </cell>
          <cell r="BY338">
            <v>40.825590692400112</v>
          </cell>
          <cell r="BZ338">
            <v>39.141974244177248</v>
          </cell>
          <cell r="CA338">
            <v>37.961226103239852</v>
          </cell>
          <cell r="CB338">
            <v>37.980616505985211</v>
          </cell>
          <cell r="CC338">
            <v>34.35935026454041</v>
          </cell>
          <cell r="CD338">
            <v>28.902523662747228</v>
          </cell>
          <cell r="CE338">
            <v>18.937323557735226</v>
          </cell>
          <cell r="CF338">
            <v>10.293059452443899</v>
          </cell>
          <cell r="CG338">
            <v>8.0177399697879395</v>
          </cell>
          <cell r="CH338">
            <v>7.6247992226755343</v>
          </cell>
          <cell r="CI338">
            <v>7.7600327873558683</v>
          </cell>
          <cell r="CJ338">
            <v>7.2556348993797002</v>
          </cell>
          <cell r="CK338">
            <v>6.3325726954603709</v>
          </cell>
          <cell r="CL338">
            <v>7.0634475920002586</v>
          </cell>
          <cell r="CM338">
            <v>7.5693086042063555</v>
          </cell>
          <cell r="CN338">
            <v>5.6573595315220047</v>
          </cell>
          <cell r="CO338">
            <v>6.4804883577040329</v>
          </cell>
          <cell r="CP338">
            <v>6.4219128275951221</v>
          </cell>
          <cell r="CQ338">
            <v>8.049389587211536</v>
          </cell>
          <cell r="CR338">
            <v>7.2505403765677556</v>
          </cell>
          <cell r="CS338">
            <v>7.4196149362515342</v>
          </cell>
          <cell r="CT338">
            <v>8.0637968093151642</v>
          </cell>
          <cell r="CU338">
            <v>8.0000422816740979</v>
          </cell>
          <cell r="CV338">
            <v>8.2661917368659346</v>
          </cell>
          <cell r="CW338">
            <v>8.0950326805633068</v>
          </cell>
          <cell r="CX338">
            <v>8.0782063055546303</v>
          </cell>
          <cell r="CY338">
            <v>6.7770055600273338</v>
          </cell>
        </row>
        <row r="339">
          <cell r="C339" t="str">
            <v>Tradable (authorities)</v>
          </cell>
          <cell r="W339">
            <v>3.8461972022915631</v>
          </cell>
          <cell r="X339">
            <v>4.2499249019160743</v>
          </cell>
          <cell r="Y339">
            <v>3.7442060981878029</v>
          </cell>
          <cell r="Z339">
            <v>3.5330167485791719</v>
          </cell>
          <cell r="AA339">
            <v>3.7487618456127478</v>
          </cell>
          <cell r="AB339">
            <v>4.2947005540866883</v>
          </cell>
          <cell r="AC339">
            <v>5.2696761335299698</v>
          </cell>
          <cell r="AD339">
            <v>6.8920228426967611</v>
          </cell>
          <cell r="AE339">
            <v>11.535362369036093</v>
          </cell>
          <cell r="AF339">
            <v>8.1729430696070722</v>
          </cell>
          <cell r="AG339">
            <v>6.5914134683224148</v>
          </cell>
          <cell r="AH339">
            <v>6.3347803868574033</v>
          </cell>
          <cell r="AI339">
            <v>9.556289624746924</v>
          </cell>
          <cell r="AJ339">
            <v>10.191433536720496</v>
          </cell>
          <cell r="AK339">
            <v>9.974604375248731</v>
          </cell>
          <cell r="AL339">
            <v>11.338835964556225</v>
          </cell>
          <cell r="AM339">
            <v>11.132843358834336</v>
          </cell>
          <cell r="AN339">
            <v>9.6394397621995438</v>
          </cell>
          <cell r="AO339">
            <v>8.2825470256556315</v>
          </cell>
          <cell r="AP339">
            <v>8.2716730086044237</v>
          </cell>
          <cell r="AQ339">
            <v>4.9699688270242035</v>
          </cell>
          <cell r="AR339">
            <v>3.1677868363148178</v>
          </cell>
          <cell r="AS339">
            <v>2.602029989355799</v>
          </cell>
          <cell r="AT339">
            <v>2.7153045380456291</v>
          </cell>
          <cell r="AU339">
            <v>0.50070500312126853</v>
          </cell>
          <cell r="AV339">
            <v>-0.18668256804335215</v>
          </cell>
          <cell r="AW339">
            <v>2.0419500481540638</v>
          </cell>
          <cell r="AX339">
            <v>1.8170940516862402</v>
          </cell>
          <cell r="AY339">
            <v>1.5939485054033042</v>
          </cell>
          <cell r="AZ339">
            <v>3.0558419088367401</v>
          </cell>
          <cell r="BA339">
            <v>4.4300952563421419</v>
          </cell>
          <cell r="BB339">
            <v>3.9649929250121545</v>
          </cell>
          <cell r="BC339">
            <v>4.0267378860261402</v>
          </cell>
          <cell r="BD339">
            <v>6.7922193737420571</v>
          </cell>
          <cell r="BE339">
            <v>6.6488874298273402</v>
          </cell>
          <cell r="BF339">
            <v>8.3063221126391369</v>
          </cell>
          <cell r="BG339">
            <v>9.931487091764609</v>
          </cell>
          <cell r="BH339">
            <v>15.969258900736975</v>
          </cell>
          <cell r="BI339">
            <v>15.178425878312126</v>
          </cell>
          <cell r="BJ339">
            <v>13.826457137771214</v>
          </cell>
          <cell r="BK339">
            <v>16.489204817923863</v>
          </cell>
          <cell r="BL339">
            <v>25.155773420562809</v>
          </cell>
          <cell r="BM339">
            <v>30.765199764948335</v>
          </cell>
          <cell r="BN339">
            <v>34.701828748484729</v>
          </cell>
          <cell r="BO339">
            <v>33.420944044018484</v>
          </cell>
          <cell r="BP339">
            <v>35.791834950344281</v>
          </cell>
          <cell r="BQ339">
            <v>47.176161731350675</v>
          </cell>
          <cell r="BR339">
            <v>50.271927267466026</v>
          </cell>
          <cell r="BS339">
            <v>65.095718020199655</v>
          </cell>
          <cell r="BT339">
            <v>76.578625470179077</v>
          </cell>
          <cell r="BU339">
            <v>78.203312486417843</v>
          </cell>
          <cell r="BV339">
            <v>80.332140373695069</v>
          </cell>
          <cell r="BW339">
            <v>82.261271807169436</v>
          </cell>
          <cell r="BX339">
            <v>74.315624677429071</v>
          </cell>
          <cell r="BY339">
            <v>65.920162776183957</v>
          </cell>
          <cell r="BZ339">
            <v>59.777947883614075</v>
          </cell>
          <cell r="CA339">
            <v>55.338229313699628</v>
          </cell>
          <cell r="CB339">
            <v>52.639915774699716</v>
          </cell>
          <cell r="CC339">
            <v>37.848783567603846</v>
          </cell>
          <cell r="CD339">
            <v>28.464766146588886</v>
          </cell>
          <cell r="CE339">
            <v>15.718065673411317</v>
          </cell>
          <cell r="CF339">
            <v>3.1224754579814089</v>
          </cell>
          <cell r="CG339">
            <v>1.5773310163087189</v>
          </cell>
          <cell r="CH339">
            <v>0.89898175868935937</v>
          </cell>
          <cell r="CI339">
            <v>-2.4721415378959932</v>
          </cell>
          <cell r="CJ339">
            <v>-4.7216640939541321</v>
          </cell>
          <cell r="CK339">
            <v>-3.9378579523689439</v>
          </cell>
          <cell r="CL339">
            <v>-2.1583024828639452</v>
          </cell>
          <cell r="CM339">
            <v>4.6901716278225081</v>
          </cell>
          <cell r="CN339">
            <v>5.0722433107958267</v>
          </cell>
          <cell r="CO339">
            <v>5.5779017969094866</v>
          </cell>
          <cell r="CP339">
            <v>10.219784379105306</v>
          </cell>
          <cell r="CQ339">
            <v>11.186505776462582</v>
          </cell>
          <cell r="CR339">
            <v>10.664754271156852</v>
          </cell>
          <cell r="CS339">
            <v>10.150064983187647</v>
          </cell>
          <cell r="CT339">
            <v>11.195609031216279</v>
          </cell>
          <cell r="CU339">
            <v>12.217079363680924</v>
          </cell>
          <cell r="CV339">
            <v>12.760613421514805</v>
          </cell>
          <cell r="CW339">
            <v>13.358053196760139</v>
          </cell>
          <cell r="CX339">
            <v>11.421016703763073</v>
          </cell>
          <cell r="CY339">
            <v>4.117432388964076</v>
          </cell>
        </row>
        <row r="340">
          <cell r="C340" t="str">
            <v>Nontradable (authorities)</v>
          </cell>
          <cell r="W340">
            <v>8.0702639860060259</v>
          </cell>
          <cell r="X340">
            <v>8.3377995254528798</v>
          </cell>
          <cell r="Y340">
            <v>7.6543613821480108</v>
          </cell>
          <cell r="Z340">
            <v>7.4441133620879469</v>
          </cell>
          <cell r="AA340">
            <v>7.4915437373526288</v>
          </cell>
          <cell r="AB340">
            <v>10.166203648258332</v>
          </cell>
          <cell r="AC340">
            <v>10.685989377925836</v>
          </cell>
          <cell r="AD340">
            <v>10.932140464500776</v>
          </cell>
          <cell r="AE340">
            <v>13.783572214864876</v>
          </cell>
          <cell r="AF340">
            <v>10.119097745252986</v>
          </cell>
          <cell r="AG340">
            <v>9.6007845863181842</v>
          </cell>
          <cell r="AH340">
            <v>11.539155694817055</v>
          </cell>
          <cell r="AI340">
            <v>13.124575743432302</v>
          </cell>
          <cell r="AJ340">
            <v>12.721677441325085</v>
          </cell>
          <cell r="AK340">
            <v>12.098764718085576</v>
          </cell>
          <cell r="AL340">
            <v>12.032281653579929</v>
          </cell>
          <cell r="AM340">
            <v>12.609686125005751</v>
          </cell>
          <cell r="AN340">
            <v>10.681259332950304</v>
          </cell>
          <cell r="AO340">
            <v>10.475224969748822</v>
          </cell>
          <cell r="AP340">
            <v>9.6485269324448382</v>
          </cell>
          <cell r="AQ340">
            <v>6.7756034114048873</v>
          </cell>
          <cell r="AR340">
            <v>8.3715006380489854</v>
          </cell>
          <cell r="AS340">
            <v>7.7287738985191368</v>
          </cell>
          <cell r="AT340">
            <v>5.890939410495875</v>
          </cell>
          <cell r="AU340">
            <v>4.1641268655006485</v>
          </cell>
          <cell r="AV340">
            <v>4.5985430027748464</v>
          </cell>
          <cell r="AW340">
            <v>5.6551003958084749</v>
          </cell>
          <cell r="AX340">
            <v>5.9952258990062575</v>
          </cell>
          <cell r="AY340">
            <v>4.9554005764214253</v>
          </cell>
          <cell r="AZ340">
            <v>4.9448756526456066</v>
          </cell>
          <cell r="BA340">
            <v>4.9688463059542016</v>
          </cell>
          <cell r="BB340">
            <v>5.6689501741227843</v>
          </cell>
          <cell r="BC340">
            <v>6.6006961593236895</v>
          </cell>
          <cell r="BD340">
            <v>9.3874116338493536</v>
          </cell>
          <cell r="BE340">
            <v>10.671925944379907</v>
          </cell>
          <cell r="BF340">
            <v>12.418957443283276</v>
          </cell>
          <cell r="BG340">
            <v>16.619393323518224</v>
          </cell>
          <cell r="BH340">
            <v>19.721292576247421</v>
          </cell>
          <cell r="BI340">
            <v>21.83919407867856</v>
          </cell>
          <cell r="BJ340">
            <v>22.201647458317169</v>
          </cell>
          <cell r="BK340">
            <v>23.307620058743723</v>
          </cell>
          <cell r="BL340">
            <v>26.96984966377866</v>
          </cell>
          <cell r="BM340">
            <v>29.711122734170146</v>
          </cell>
          <cell r="BN340">
            <v>31.524222999887286</v>
          </cell>
          <cell r="BO340">
            <v>32.889496679182685</v>
          </cell>
          <cell r="BP340">
            <v>30.133239478625939</v>
          </cell>
          <cell r="BQ340">
            <v>34.089635762404157</v>
          </cell>
          <cell r="BR340">
            <v>36.281550114939932</v>
          </cell>
          <cell r="BS340">
            <v>39.125757573077976</v>
          </cell>
          <cell r="BT340">
            <v>48.606727459484233</v>
          </cell>
          <cell r="BU340">
            <v>49.035410992066005</v>
          </cell>
          <cell r="BV340">
            <v>48.555855969298705</v>
          </cell>
          <cell r="BW340">
            <v>50.998422084767071</v>
          </cell>
          <cell r="BX340">
            <v>48.109395383600003</v>
          </cell>
          <cell r="BY340">
            <v>46.408703848161593</v>
          </cell>
          <cell r="BZ340">
            <v>44.65089781091126</v>
          </cell>
          <cell r="CA340">
            <v>41.355084173045014</v>
          </cell>
          <cell r="CB340">
            <v>40.300318987448719</v>
          </cell>
          <cell r="CC340">
            <v>33.403828560134059</v>
          </cell>
          <cell r="CD340">
            <v>28.987271162442056</v>
          </cell>
          <cell r="CE340">
            <v>21.790794441938473</v>
          </cell>
          <cell r="CF340">
            <v>10.524649747335687</v>
          </cell>
          <cell r="CG340">
            <v>7.0028597485443385</v>
          </cell>
          <cell r="CH340">
            <v>6.925389639909568</v>
          </cell>
          <cell r="CI340">
            <v>4.3897981871446206</v>
          </cell>
          <cell r="CJ340">
            <v>2.8792265561944532</v>
          </cell>
          <cell r="CK340">
            <v>1.9870442553574463</v>
          </cell>
          <cell r="CL340">
            <v>1.721053090761643</v>
          </cell>
          <cell r="CM340">
            <v>3.7613515361882861</v>
          </cell>
          <cell r="CN340">
            <v>2.9206344597498202</v>
          </cell>
          <cell r="CO340">
            <v>4.1190422440328405</v>
          </cell>
          <cell r="CP340">
            <v>4.8794573791271887</v>
          </cell>
          <cell r="CQ340">
            <v>5.5157012588517205</v>
          </cell>
          <cell r="CR340">
            <v>5.6444565577314023</v>
          </cell>
          <cell r="CS340">
            <v>6.4589094102668128</v>
          </cell>
          <cell r="CT340">
            <v>6.0451361313676273</v>
          </cell>
          <cell r="CU340">
            <v>6.9367782413711581</v>
          </cell>
          <cell r="CV340">
            <v>7.8957362975739613</v>
          </cell>
          <cell r="CW340">
            <v>7.9608060094657844</v>
          </cell>
          <cell r="CX340">
            <v>7.3546357278000585</v>
          </cell>
          <cell r="CY340">
            <v>5.3209959576803385</v>
          </cell>
        </row>
        <row r="378">
          <cell r="C378" t="str">
            <v>Headline Inflation</v>
          </cell>
          <cell r="W378">
            <v>3.7424589154811656</v>
          </cell>
          <cell r="X378">
            <v>2.1706123778203619</v>
          </cell>
          <cell r="Y378">
            <v>1.2510943003263719</v>
          </cell>
          <cell r="Z378">
            <v>1.1227416316875036</v>
          </cell>
          <cell r="AA378">
            <v>1.0907122526906221</v>
          </cell>
          <cell r="AB378">
            <v>2.8981382122045716</v>
          </cell>
          <cell r="AC378">
            <v>3.2761587842430373</v>
          </cell>
          <cell r="AD378">
            <v>4.634521557905245</v>
          </cell>
          <cell r="AE378">
            <v>9.4761958552951739</v>
          </cell>
          <cell r="AF378">
            <v>8.8445886056597089</v>
          </cell>
          <cell r="AG378">
            <v>8.5671839442944986</v>
          </cell>
          <cell r="AH378">
            <v>9.0164071945341107</v>
          </cell>
          <cell r="AI378">
            <v>34.462183423631501</v>
          </cell>
          <cell r="AJ378">
            <v>16.946196562140187</v>
          </cell>
          <cell r="AK378">
            <v>9.1089809087880838</v>
          </cell>
          <cell r="AL378">
            <v>8.7681122171072872</v>
          </cell>
          <cell r="AM378">
            <v>7.6194531487908677</v>
          </cell>
          <cell r="AN378">
            <v>5.1136552726250386</v>
          </cell>
          <cell r="AO378">
            <v>3.9457825031219897</v>
          </cell>
          <cell r="AP378">
            <v>4.6005031238354377</v>
          </cell>
          <cell r="AQ378">
            <v>5.3431053505908892</v>
          </cell>
          <cell r="AR378">
            <v>5.1085034615061744</v>
          </cell>
          <cell r="AS378">
            <v>4.517929627185751</v>
          </cell>
          <cell r="AT378">
            <v>4.3894599876600324</v>
          </cell>
          <cell r="AU378">
            <v>7.0037029316003725</v>
          </cell>
          <cell r="AV378">
            <v>3.6595447150831149</v>
          </cell>
          <cell r="AW378">
            <v>7.1880044355630019</v>
          </cell>
          <cell r="AX378">
            <v>7.5042242895604545</v>
          </cell>
          <cell r="AY378">
            <v>5.0490849045297921</v>
          </cell>
          <cell r="AZ378">
            <v>4.4257237795885231</v>
          </cell>
          <cell r="BA378">
            <v>4.5008577439072042</v>
          </cell>
          <cell r="BB378">
            <v>5.3127261411171105</v>
          </cell>
          <cell r="BC378">
            <v>6.684155509497586</v>
          </cell>
          <cell r="BD378">
            <v>9.7063923790059192</v>
          </cell>
          <cell r="BE378">
            <v>9.3465045006612542</v>
          </cell>
          <cell r="BF378">
            <v>10.505637793986523</v>
          </cell>
          <cell r="BG378">
            <v>47.437163755667285</v>
          </cell>
          <cell r="BH378">
            <v>53.455999897730123</v>
          </cell>
          <cell r="BI378">
            <v>42.749319805679733</v>
          </cell>
          <cell r="BJ378">
            <v>31.737935452944185</v>
          </cell>
          <cell r="BK378">
            <v>28.26600945382711</v>
          </cell>
          <cell r="BL378">
            <v>36.012785367707153</v>
          </cell>
          <cell r="BM378">
            <v>38.44184090235666</v>
          </cell>
          <cell r="BN378">
            <v>39.0765129318346</v>
          </cell>
          <cell r="BO378">
            <v>36.768867857311648</v>
          </cell>
          <cell r="BP378">
            <v>36.688435868322301</v>
          </cell>
          <cell r="BQ378">
            <v>41.600992868120528</v>
          </cell>
          <cell r="BR378">
            <v>42.660748738357086</v>
          </cell>
          <cell r="BS378">
            <v>188.49928316018031</v>
          </cell>
          <cell r="BT378">
            <v>222.08130086436051</v>
          </cell>
          <cell r="BU378">
            <v>139.27992117685889</v>
          </cell>
          <cell r="BV378">
            <v>96.411691298638971</v>
          </cell>
          <cell r="BW378">
            <v>82.645094291380218</v>
          </cell>
          <cell r="BX378">
            <v>71.831021439987325</v>
          </cell>
          <cell r="BY378">
            <v>60.734293473692645</v>
          </cell>
          <cell r="BZ378">
            <v>52.707784717181738</v>
          </cell>
          <cell r="CA378">
            <v>43.494453269785254</v>
          </cell>
          <cell r="CB378">
            <v>40.643778202161201</v>
          </cell>
          <cell r="CC378">
            <v>33.899933106642834</v>
          </cell>
          <cell r="CD378">
            <v>28.736313463604745</v>
          </cell>
          <cell r="CE378">
            <v>9.8780528786600428</v>
          </cell>
          <cell r="CF378">
            <v>5.0843296295906839</v>
          </cell>
          <cell r="CG378">
            <v>3.0515181008449161</v>
          </cell>
          <cell r="CH378">
            <v>3.253059247683197</v>
          </cell>
          <cell r="CI378">
            <v>1.852070920838301</v>
          </cell>
          <cell r="CJ378">
            <v>1.6591078048147097</v>
          </cell>
          <cell r="CK378">
            <v>2.4592580509197148</v>
          </cell>
          <cell r="CL378">
            <v>4.2047149877673604</v>
          </cell>
          <cell r="CM378">
            <v>8.2647118427827735</v>
          </cell>
          <cell r="CN378">
            <v>8.8424775263036537</v>
          </cell>
          <cell r="CO378">
            <v>7.0168564282476922</v>
          </cell>
          <cell r="CP378">
            <v>7.4389911996843239</v>
          </cell>
          <cell r="CQ378">
            <v>20.244756812326756</v>
          </cell>
          <cell r="CR378">
            <v>8.8654345309195008</v>
          </cell>
          <cell r="CS378">
            <v>6.2270991911222069</v>
          </cell>
          <cell r="CT378">
            <v>6.5090030237316796</v>
          </cell>
          <cell r="CU378">
            <v>6.6270355946881523</v>
          </cell>
          <cell r="CV378">
            <v>7.0917467325492822</v>
          </cell>
          <cell r="CW378">
            <v>7.6861312549767717</v>
          </cell>
          <cell r="CX378">
            <v>6.9939311584488451</v>
          </cell>
          <cell r="CY378">
            <v>4.6369676413528822</v>
          </cell>
        </row>
        <row r="379">
          <cell r="C379" t="str">
            <v>Core Inflation Measures</v>
          </cell>
        </row>
        <row r="380">
          <cell r="C380" t="str">
            <v>Exclusion method</v>
          </cell>
        </row>
        <row r="381">
          <cell r="C381" t="str">
            <v>Excluding fuel and electricity 1/</v>
          </cell>
          <cell r="W381">
            <v>2.8024255447384121</v>
          </cell>
          <cell r="X381">
            <v>1.7376417525832011</v>
          </cell>
          <cell r="Y381">
            <v>0.94295110038858354</v>
          </cell>
          <cell r="Z381">
            <v>0.91306699597856777</v>
          </cell>
          <cell r="AA381">
            <v>0.94188323338792657</v>
          </cell>
          <cell r="AB381">
            <v>2.9984856251898719</v>
          </cell>
          <cell r="AC381">
            <v>3.452822093430413</v>
          </cell>
          <cell r="AD381">
            <v>4.5198200363873724</v>
          </cell>
          <cell r="AE381">
            <v>7.4572662747357725</v>
          </cell>
          <cell r="AF381">
            <v>7.0803557208436274</v>
          </cell>
          <cell r="AG381">
            <v>7.0250228732547271</v>
          </cell>
          <cell r="AH381">
            <v>7.6398724420642594</v>
          </cell>
          <cell r="AI381">
            <v>32.122323255126133</v>
          </cell>
          <cell r="AJ381">
            <v>17.769476139787741</v>
          </cell>
          <cell r="AK381">
            <v>11.961974376154842</v>
          </cell>
          <cell r="AL381">
            <v>8.8899915607744759</v>
          </cell>
          <cell r="AM381">
            <v>7.659675768500378</v>
          </cell>
          <cell r="AN381">
            <v>6.4740671763379822</v>
          </cell>
          <cell r="AO381">
            <v>5.9013385601234916</v>
          </cell>
          <cell r="AP381">
            <v>5.5629059015836759</v>
          </cell>
          <cell r="AQ381">
            <v>5.8745913634276121</v>
          </cell>
          <cell r="AR381">
            <v>6.7761605609723432</v>
          </cell>
          <cell r="AS381">
            <v>6.1591457803684193</v>
          </cell>
          <cell r="AT381">
            <v>5.967122029238908</v>
          </cell>
          <cell r="AU381">
            <v>4.1791209087336512</v>
          </cell>
          <cell r="AV381">
            <v>2.578891831929468</v>
          </cell>
          <cell r="AW381">
            <v>4.3478259899098788</v>
          </cell>
          <cell r="AX381">
            <v>4.1561373405832853</v>
          </cell>
          <cell r="AY381">
            <v>2.6159708775826545</v>
          </cell>
          <cell r="AZ381">
            <v>2.5740349250907428</v>
          </cell>
          <cell r="BA381">
            <v>2.7102233437699113</v>
          </cell>
          <cell r="BB381">
            <v>3.8415200607261397</v>
          </cell>
          <cell r="BC381">
            <v>5.2954477225505769</v>
          </cell>
          <cell r="BD381">
            <v>5.4932164048775149</v>
          </cell>
          <cell r="BE381">
            <v>5.476657904399147</v>
          </cell>
          <cell r="BF381">
            <v>6.8386277291014892</v>
          </cell>
          <cell r="BG381">
            <v>46.534260537181183</v>
          </cell>
          <cell r="BH381">
            <v>43.165464028482774</v>
          </cell>
          <cell r="BI381">
            <v>36.905867282238603</v>
          </cell>
          <cell r="BJ381">
            <v>29.807095164512191</v>
          </cell>
          <cell r="BK381">
            <v>27.370355877616376</v>
          </cell>
          <cell r="BL381">
            <v>34.858033032209079</v>
          </cell>
          <cell r="BM381">
            <v>35.759677146501701</v>
          </cell>
          <cell r="BN381">
            <v>36.378022605003736</v>
          </cell>
          <cell r="BO381">
            <v>35.962758921218523</v>
          </cell>
          <cell r="BP381">
            <v>36.151764565100422</v>
          </cell>
          <cell r="BQ381">
            <v>40.840806411046515</v>
          </cell>
          <cell r="BR381">
            <v>42.256431408200882</v>
          </cell>
          <cell r="BS381">
            <v>168.39451731399089</v>
          </cell>
          <cell r="BT381">
            <v>210.64279540529009</v>
          </cell>
          <cell r="BU381">
            <v>135.78571810745612</v>
          </cell>
          <cell r="BV381">
            <v>94.68990181054798</v>
          </cell>
          <cell r="BW381">
            <v>80.746512983247754</v>
          </cell>
          <cell r="BX381">
            <v>68.465153679590372</v>
          </cell>
          <cell r="BY381">
            <v>59.383760200256631</v>
          </cell>
          <cell r="BZ381">
            <v>52.508482988028845</v>
          </cell>
          <cell r="CA381">
            <v>44.099497157021062</v>
          </cell>
          <cell r="CB381">
            <v>40.98788070109228</v>
          </cell>
          <cell r="CC381">
            <v>34.708904090688776</v>
          </cell>
          <cell r="CD381">
            <v>30.085108076913428</v>
          </cell>
          <cell r="CE381">
            <v>4.0775436622488144</v>
          </cell>
          <cell r="CF381">
            <v>1.5710303132555623</v>
          </cell>
          <cell r="CG381">
            <v>-1.2078313904657847</v>
          </cell>
          <cell r="CH381">
            <v>-1.299803104845509</v>
          </cell>
          <cell r="CI381">
            <v>-1.2741048864108251</v>
          </cell>
          <cell r="CJ381">
            <v>-1.3440392107359997</v>
          </cell>
          <cell r="CK381">
            <v>-0.7015729676931528</v>
          </cell>
          <cell r="CL381">
            <v>0.56893255216921546</v>
          </cell>
          <cell r="CM381">
            <v>3.109216577027496</v>
          </cell>
          <cell r="CN381">
            <v>3.7643501678996643</v>
          </cell>
          <cell r="CO381">
            <v>3.8523991210061723</v>
          </cell>
          <cell r="CP381">
            <v>4.2692183332139706</v>
          </cell>
          <cell r="CQ381">
            <v>12.524649957323604</v>
          </cell>
          <cell r="CR381">
            <v>6.3569976492748026</v>
          </cell>
          <cell r="CS381">
            <v>3.4401073392124886</v>
          </cell>
          <cell r="CT381">
            <v>2.2447665598188706</v>
          </cell>
          <cell r="CU381">
            <v>2.5138250003928562</v>
          </cell>
          <cell r="CV381">
            <v>3.0829311604369423</v>
          </cell>
          <cell r="CW381">
            <v>3.4311012221337194</v>
          </cell>
          <cell r="CX381">
            <v>3.8084263842304011</v>
          </cell>
          <cell r="CY381">
            <v>4.2806669765723058</v>
          </cell>
        </row>
        <row r="382">
          <cell r="C382" t="str">
            <v>Excluding administered and volatile prices 2/</v>
          </cell>
          <cell r="W382">
            <v>4.0918335565984734</v>
          </cell>
          <cell r="X382">
            <v>4.5650733086978619</v>
          </cell>
          <cell r="Y382">
            <v>4.257376819889032</v>
          </cell>
          <cell r="Z382">
            <v>3.9040448475282261</v>
          </cell>
          <cell r="AA382">
            <v>3.773763879971554</v>
          </cell>
          <cell r="AB382">
            <v>3.8068376349833102</v>
          </cell>
          <cell r="AC382">
            <v>3.9011023092056831</v>
          </cell>
          <cell r="AD382">
            <v>4.1002021005806171</v>
          </cell>
          <cell r="AE382">
            <v>4.8258830227024987</v>
          </cell>
          <cell r="AF382">
            <v>4.8371981041419616</v>
          </cell>
          <cell r="AG382">
            <v>4.949080261904129</v>
          </cell>
          <cell r="AH382">
            <v>5.2212034431454128</v>
          </cell>
          <cell r="AI382">
            <v>32.169878503969841</v>
          </cell>
          <cell r="AJ382">
            <v>19.222694423774996</v>
          </cell>
          <cell r="AK382">
            <v>13.923551562491213</v>
          </cell>
          <cell r="AL382">
            <v>11.128544404588411</v>
          </cell>
          <cell r="AM382">
            <v>9.7115364605385679</v>
          </cell>
          <cell r="AN382">
            <v>8.390881464810704</v>
          </cell>
          <cell r="AO382">
            <v>7.3799163273680364</v>
          </cell>
          <cell r="AP382">
            <v>6.6146646017174646</v>
          </cell>
          <cell r="AQ382">
            <v>6.1700628005848586</v>
          </cell>
          <cell r="AR382">
            <v>5.8726930049151918</v>
          </cell>
          <cell r="AS382">
            <v>5.5159687845512764</v>
          </cell>
          <cell r="AT382">
            <v>5.2406643212832051</v>
          </cell>
          <cell r="AU382">
            <v>3.2914825205438518</v>
          </cell>
          <cell r="AV382">
            <v>2.8665364675384097</v>
          </cell>
          <cell r="AW382">
            <v>4.0077994284398955</v>
          </cell>
          <cell r="AX382">
            <v>4.5364883833407958</v>
          </cell>
          <cell r="AY382">
            <v>4.250832184721304</v>
          </cell>
          <cell r="AZ382">
            <v>4.0314183314156224</v>
          </cell>
          <cell r="BA382">
            <v>3.7763054083959133</v>
          </cell>
          <cell r="BB382">
            <v>4.5887447618919026</v>
          </cell>
          <cell r="BC382">
            <v>4.5635195929663297</v>
          </cell>
          <cell r="BD382">
            <v>4.7496598999441773</v>
          </cell>
          <cell r="BE382">
            <v>4.8664993159456031</v>
          </cell>
          <cell r="BF382">
            <v>5.8463922803150297</v>
          </cell>
          <cell r="BG382">
            <v>24.980814362977682</v>
          </cell>
          <cell r="BH382">
            <v>21.882919894732765</v>
          </cell>
          <cell r="BI382">
            <v>19.331560390068447</v>
          </cell>
          <cell r="BJ382">
            <v>17.908179555926779</v>
          </cell>
          <cell r="BK382">
            <v>17.806975368473616</v>
          </cell>
          <cell r="BL382">
            <v>24.619345332879178</v>
          </cell>
          <cell r="BM382">
            <v>29.679118704594487</v>
          </cell>
          <cell r="BN382">
            <v>31.687801634208796</v>
          </cell>
          <cell r="BO382">
            <v>31.013272107064438</v>
          </cell>
          <cell r="BP382">
            <v>31.499567020049511</v>
          </cell>
          <cell r="BQ382">
            <v>35.137382644422757</v>
          </cell>
          <cell r="BR382">
            <v>38.678495931759926</v>
          </cell>
          <cell r="BS382">
            <v>141.99982472206324</v>
          </cell>
          <cell r="BT382">
            <v>221.21285664999459</v>
          </cell>
          <cell r="BU382">
            <v>158.93740270027132</v>
          </cell>
          <cell r="BV382">
            <v>115.55298969595862</v>
          </cell>
          <cell r="BW382">
            <v>96.635103280635064</v>
          </cell>
          <cell r="BX382">
            <v>79.410194004586998</v>
          </cell>
          <cell r="BY382">
            <v>69.109191782034088</v>
          </cell>
          <cell r="BZ382">
            <v>62.35169184081488</v>
          </cell>
          <cell r="CA382">
            <v>52.220703732987744</v>
          </cell>
          <cell r="CB382">
            <v>47.696526812710715</v>
          </cell>
          <cell r="CC382">
            <v>40.79946131359327</v>
          </cell>
          <cell r="CD382">
            <v>34.943169220150054</v>
          </cell>
          <cell r="CE382">
            <v>-1.6153592369442151</v>
          </cell>
          <cell r="CF382">
            <v>0.54329565207275721</v>
          </cell>
          <cell r="CG382">
            <v>1.0242379538330226</v>
          </cell>
          <cell r="CH382">
            <v>0.53119675805936595</v>
          </cell>
          <cell r="CI382">
            <v>0.33116607490481442</v>
          </cell>
          <cell r="CJ382">
            <v>0.18641539985524958</v>
          </cell>
          <cell r="CK382">
            <v>0.54809618374082447</v>
          </cell>
          <cell r="CL382">
            <v>0.95317678945549744</v>
          </cell>
          <cell r="CM382">
            <v>1.7243187881355908</v>
          </cell>
          <cell r="CN382">
            <v>2.2526728020639126</v>
          </cell>
          <cell r="CO382">
            <v>2.5382758131533336</v>
          </cell>
          <cell r="CP382">
            <v>3.0294732311805461</v>
          </cell>
          <cell r="CQ382">
            <v>11.608049266610564</v>
          </cell>
          <cell r="CR382">
            <v>9.100205703155666</v>
          </cell>
          <cell r="CS382">
            <v>7.9850845634791057</v>
          </cell>
          <cell r="CT382">
            <v>7.0788424243830406</v>
          </cell>
          <cell r="CU382">
            <v>6.5508959919055911</v>
          </cell>
          <cell r="CV382">
            <v>5.8434450144136889</v>
          </cell>
          <cell r="CW382">
            <v>5.8530158652535818</v>
          </cell>
          <cell r="CX382">
            <v>5.7371951995523176</v>
          </cell>
          <cell r="CY382">
            <v>5.824720676465688</v>
          </cell>
        </row>
        <row r="383">
          <cell r="C383" t="str">
            <v>Trimming method</v>
          </cell>
        </row>
        <row r="384">
          <cell r="C384" t="str">
            <v>Five-percent window 3/</v>
          </cell>
          <cell r="W384">
            <v>2.070745721424359</v>
          </cell>
          <cell r="X384">
            <v>1.9526445245269741</v>
          </cell>
          <cell r="Y384">
            <v>1.4819292518770908</v>
          </cell>
          <cell r="Z384">
            <v>1.4532851533050746</v>
          </cell>
          <cell r="AA384">
            <v>1.4886532923201798</v>
          </cell>
          <cell r="AB384">
            <v>1.5705741900919463</v>
          </cell>
          <cell r="AC384">
            <v>1.7905344302690196</v>
          </cell>
          <cell r="AD384">
            <v>2.356916343716378</v>
          </cell>
          <cell r="AE384">
            <v>4.0196276372914639</v>
          </cell>
          <cell r="AF384">
            <v>3.9751026532863136</v>
          </cell>
          <cell r="AG384">
            <v>4.0987601486093865</v>
          </cell>
          <cell r="AH384">
            <v>4.5220438645252585</v>
          </cell>
          <cell r="AI384">
            <v>20.469531993387676</v>
          </cell>
          <cell r="AJ384">
            <v>11.509632240079398</v>
          </cell>
          <cell r="AK384">
            <v>7.841925416648877</v>
          </cell>
          <cell r="AL384">
            <v>6.3958821473784297</v>
          </cell>
          <cell r="AM384">
            <v>5.5977157716464063</v>
          </cell>
          <cell r="AN384">
            <v>4.8776640395167448</v>
          </cell>
          <cell r="AO384">
            <v>4.3786700122459905</v>
          </cell>
          <cell r="AP384">
            <v>4.0574728596341174</v>
          </cell>
          <cell r="AQ384">
            <v>4.130657802261851</v>
          </cell>
          <cell r="AR384">
            <v>4.0228658120593934</v>
          </cell>
          <cell r="AS384">
            <v>3.7196883156204166</v>
          </cell>
          <cell r="AT384">
            <v>3.5704135632356611</v>
          </cell>
          <cell r="AU384">
            <v>2.7578444475399237</v>
          </cell>
          <cell r="AV384">
            <v>1.7621616114272314</v>
          </cell>
          <cell r="AW384">
            <v>3.2138110536733535</v>
          </cell>
          <cell r="AX384">
            <v>3.2524831489290023</v>
          </cell>
          <cell r="AY384">
            <v>2.4838173741646301</v>
          </cell>
          <cell r="AZ384">
            <v>2.3414853450314297</v>
          </cell>
          <cell r="BA384">
            <v>2.3650065510715734</v>
          </cell>
          <cell r="BB384">
            <v>2.9805775048142209</v>
          </cell>
          <cell r="BC384">
            <v>3.2775712502386227</v>
          </cell>
          <cell r="BD384">
            <v>3.4640934753683723</v>
          </cell>
          <cell r="BE384">
            <v>3.4310617408091844</v>
          </cell>
          <cell r="BF384">
            <v>4.5785249010544362</v>
          </cell>
          <cell r="BG384">
            <v>29.055677571315897</v>
          </cell>
          <cell r="BH384">
            <v>22.623909180345919</v>
          </cell>
          <cell r="BI384">
            <v>18.629412991351884</v>
          </cell>
          <cell r="BJ384">
            <v>15.523878221100446</v>
          </cell>
          <cell r="BK384">
            <v>14.586699749828853</v>
          </cell>
          <cell r="BL384">
            <v>21.945802194186669</v>
          </cell>
          <cell r="BM384">
            <v>24.653261911742931</v>
          </cell>
          <cell r="BN384">
            <v>25.756496732665184</v>
          </cell>
          <cell r="BO384">
            <v>24.898884724521423</v>
          </cell>
          <cell r="BP384">
            <v>25.155679585107777</v>
          </cell>
          <cell r="BQ384">
            <v>29.805914727627226</v>
          </cell>
          <cell r="BR384">
            <v>32.10180048381477</v>
          </cell>
          <cell r="BS384">
            <v>150.16576691149277</v>
          </cell>
          <cell r="BT384">
            <v>176.90822551787141</v>
          </cell>
          <cell r="BU384">
            <v>120.37123789578362</v>
          </cell>
          <cell r="BV384">
            <v>85.98841166111589</v>
          </cell>
          <cell r="BW384">
            <v>71.714400616833416</v>
          </cell>
          <cell r="BX384">
            <v>62.141800076681335</v>
          </cell>
          <cell r="BY384">
            <v>54.984489750087448</v>
          </cell>
          <cell r="BZ384">
            <v>48.74778584535062</v>
          </cell>
          <cell r="CA384">
            <v>41.132033199226271</v>
          </cell>
          <cell r="CB384">
            <v>38.216642921791077</v>
          </cell>
          <cell r="CC384">
            <v>32.720865688206089</v>
          </cell>
          <cell r="CD384">
            <v>28.937355077835065</v>
          </cell>
          <cell r="CE384">
            <v>2.8281715083607679</v>
          </cell>
          <cell r="CF384">
            <v>3.1411654196391794</v>
          </cell>
          <cell r="CG384">
            <v>2.0468927818847078</v>
          </cell>
          <cell r="CH384">
            <v>1.2943095467072112</v>
          </cell>
          <cell r="CI384">
            <v>0.87695332016031102</v>
          </cell>
          <cell r="CJ384">
            <v>0.867806826552183</v>
          </cell>
          <cell r="CK384">
            <v>1.3726607505136599</v>
          </cell>
          <cell r="CL384">
            <v>2.0509628576051568</v>
          </cell>
          <cell r="CM384">
            <v>3.3399529677581938</v>
          </cell>
          <cell r="CN384">
            <v>3.8734753456222819</v>
          </cell>
          <cell r="CO384">
            <v>3.9616379860867994</v>
          </cell>
          <cell r="CP384">
            <v>4.2570582967867523</v>
          </cell>
          <cell r="CQ384">
            <v>12.501078108818064</v>
          </cell>
          <cell r="CR384">
            <v>7.2736619652120567</v>
          </cell>
          <cell r="CS384">
            <v>5.5973234763998789</v>
          </cell>
          <cell r="CT384">
            <v>4.6111583116007324</v>
          </cell>
          <cell r="CU384">
            <v>4.7903945849331961</v>
          </cell>
          <cell r="CV384">
            <v>4.67456347193189</v>
          </cell>
          <cell r="CW384">
            <v>4.9129763643516355</v>
          </cell>
          <cell r="CX384">
            <v>4.7071237457145969</v>
          </cell>
          <cell r="CY384">
            <v>4.5843122527073916</v>
          </cell>
        </row>
        <row r="385">
          <cell r="C385" t="str">
            <v>Ten-percent window 4/</v>
          </cell>
          <cell r="W385">
            <v>2.1668524628878316</v>
          </cell>
          <cell r="X385">
            <v>2.0613930450999334</v>
          </cell>
          <cell r="Y385">
            <v>1.9591688480697229</v>
          </cell>
          <cell r="Z385">
            <v>1.8220747447469137</v>
          </cell>
          <cell r="AA385">
            <v>1.7453206022705245</v>
          </cell>
          <cell r="AB385">
            <v>1.7726584193086978</v>
          </cell>
          <cell r="AC385">
            <v>1.9323884684151977</v>
          </cell>
          <cell r="AD385">
            <v>2.2268033324502454</v>
          </cell>
          <cell r="AE385">
            <v>3.1525888210253754</v>
          </cell>
          <cell r="AF385">
            <v>3.1641357564505626</v>
          </cell>
          <cell r="AG385">
            <v>3.1800482574840601</v>
          </cell>
          <cell r="AH385">
            <v>3.4957230338076357</v>
          </cell>
          <cell r="AI385">
            <v>14.303485811971186</v>
          </cell>
          <cell r="AJ385">
            <v>9.0530114591627466</v>
          </cell>
          <cell r="AK385">
            <v>6.731518517930084</v>
          </cell>
          <cell r="AL385">
            <v>5.5099573995808413</v>
          </cell>
          <cell r="AM385">
            <v>4.6833407521259289</v>
          </cell>
          <cell r="AN385">
            <v>4.1636934488411157</v>
          </cell>
          <cell r="AO385">
            <v>3.8273728407948227</v>
          </cell>
          <cell r="AP385">
            <v>3.5502295327626001</v>
          </cell>
          <cell r="AQ385">
            <v>3.4012884263322007</v>
          </cell>
          <cell r="AR385">
            <v>3.312797072020814</v>
          </cell>
          <cell r="AS385">
            <v>3.0986599633243515</v>
          </cell>
          <cell r="AT385">
            <v>2.9505176140985014</v>
          </cell>
          <cell r="AU385">
            <v>1.5685955156599789</v>
          </cell>
          <cell r="AV385">
            <v>1.033322961389743</v>
          </cell>
          <cell r="AW385">
            <v>2.1790854271434057</v>
          </cell>
          <cell r="AX385">
            <v>2.3850675492010254</v>
          </cell>
          <cell r="AY385">
            <v>2.0386241160010883</v>
          </cell>
          <cell r="AZ385">
            <v>1.9005774448056769</v>
          </cell>
          <cell r="BA385">
            <v>1.8335798660085771</v>
          </cell>
          <cell r="BB385">
            <v>1.9526430096957341</v>
          </cell>
          <cell r="BC385">
            <v>2.2241104996076473</v>
          </cell>
          <cell r="BD385">
            <v>2.2996402732338197</v>
          </cell>
          <cell r="BE385">
            <v>2.3400648469742436</v>
          </cell>
          <cell r="BF385">
            <v>3.191060985669921</v>
          </cell>
          <cell r="BG385">
            <v>13.959204352161649</v>
          </cell>
          <cell r="BH385">
            <v>14.252488375736732</v>
          </cell>
          <cell r="BI385">
            <v>12.52719690583595</v>
          </cell>
          <cell r="BJ385">
            <v>10.700616067438801</v>
          </cell>
          <cell r="BK385">
            <v>10.072173363287646</v>
          </cell>
          <cell r="BL385">
            <v>17.048885790171411</v>
          </cell>
          <cell r="BM385">
            <v>19.329827979553869</v>
          </cell>
          <cell r="BN385">
            <v>20.573920254314899</v>
          </cell>
          <cell r="BO385">
            <v>19.869339262627662</v>
          </cell>
          <cell r="BP385">
            <v>20.255266535999496</v>
          </cell>
          <cell r="BQ385">
            <v>23.706512619704739</v>
          </cell>
          <cell r="BR385">
            <v>25.980240214275724</v>
          </cell>
          <cell r="BS385">
            <v>111.88782566655993</v>
          </cell>
          <cell r="BT385">
            <v>155.52662700207773</v>
          </cell>
          <cell r="BU385">
            <v>109.6774501172674</v>
          </cell>
          <cell r="BV385">
            <v>81.818582681379525</v>
          </cell>
          <cell r="BW385">
            <v>67.855833470745694</v>
          </cell>
          <cell r="BX385">
            <v>57.916319683409597</v>
          </cell>
          <cell r="BY385">
            <v>50.940389426441811</v>
          </cell>
          <cell r="BZ385">
            <v>45.703757406966332</v>
          </cell>
          <cell r="CA385">
            <v>38.704154421030125</v>
          </cell>
          <cell r="CB385">
            <v>35.675222632122257</v>
          </cell>
          <cell r="CC385">
            <v>30.702734424164589</v>
          </cell>
          <cell r="CD385">
            <v>26.992345744684783</v>
          </cell>
          <cell r="CE385">
            <v>0.26421318393101956</v>
          </cell>
          <cell r="CF385">
            <v>1.8629826063050245</v>
          </cell>
          <cell r="CG385">
            <v>1.9125739141904603</v>
          </cell>
          <cell r="CH385">
            <v>1.2491991414322712</v>
          </cell>
          <cell r="CI385">
            <v>0.95914451503307419</v>
          </cell>
          <cell r="CJ385">
            <v>1.1185959874860316</v>
          </cell>
          <cell r="CK385">
            <v>1.3632443415249327</v>
          </cell>
          <cell r="CL385">
            <v>1.8245890201601327</v>
          </cell>
          <cell r="CM385">
            <v>2.6071666412441346</v>
          </cell>
          <cell r="CN385">
            <v>2.9979387018690176</v>
          </cell>
          <cell r="CO385">
            <v>3.1511903421241243</v>
          </cell>
          <cell r="CP385">
            <v>3.3454691493923718</v>
          </cell>
          <cell r="CQ385">
            <v>10.677659808550516</v>
          </cell>
          <cell r="CR385">
            <v>6.5970301568429193</v>
          </cell>
          <cell r="CS385">
            <v>5.0894150020205871</v>
          </cell>
          <cell r="CT385">
            <v>4.4672061801638705</v>
          </cell>
          <cell r="CU385">
            <v>4.3013926069371848</v>
          </cell>
          <cell r="CV385">
            <v>4.0309125353470421</v>
          </cell>
          <cell r="CW385">
            <v>3.9503545345815496</v>
          </cell>
          <cell r="CX385">
            <v>3.8932954854284958</v>
          </cell>
          <cell r="CY385">
            <v>3.8557391046429643</v>
          </cell>
        </row>
        <row r="386">
          <cell r="C386" t="str">
            <v>Noncore inflation measures</v>
          </cell>
        </row>
        <row r="387">
          <cell r="C387" t="str">
            <v>Fuel and electricity</v>
          </cell>
          <cell r="W387">
            <v>12.3633042164182</v>
          </cell>
          <cell r="X387">
            <v>6.0484006926497642</v>
          </cell>
          <cell r="Y387">
            <v>3.9939712537739211</v>
          </cell>
          <cell r="Z387">
            <v>2.9808874012922928</v>
          </cell>
          <cell r="AA387">
            <v>2.4062602714255377</v>
          </cell>
          <cell r="AB387">
            <v>2.0169680620224</v>
          </cell>
          <cell r="AC387">
            <v>1.7265617662260127</v>
          </cell>
          <cell r="AD387">
            <v>5.6459566410867552</v>
          </cell>
          <cell r="AE387">
            <v>27.641457650556347</v>
          </cell>
          <cell r="AF387">
            <v>24.5744158809391</v>
          </cell>
          <cell r="AG387">
            <v>22.21816907083732</v>
          </cell>
          <cell r="AH387">
            <v>21.132968732623397</v>
          </cell>
          <cell r="AI387">
            <v>54.117171310652509</v>
          </cell>
          <cell r="AJ387">
            <v>10.670630988812221</v>
          </cell>
          <cell r="AK387">
            <v>-11.368183921528896</v>
          </cell>
          <cell r="AL387">
            <v>7.8179406293817664</v>
          </cell>
          <cell r="AM387">
            <v>7.3051449677093814</v>
          </cell>
          <cell r="AN387">
            <v>-5.2253503359556106</v>
          </cell>
          <cell r="AO387">
            <v>-10.821451309615611</v>
          </cell>
          <cell r="AP387">
            <v>-2.8249134100147586</v>
          </cell>
          <cell r="AQ387">
            <v>1.2091966472799669</v>
          </cell>
          <cell r="AR387">
            <v>-7.7798948973873649</v>
          </cell>
          <cell r="AS387">
            <v>-8.2428985641760448</v>
          </cell>
          <cell r="AT387">
            <v>-7.9505923619691288</v>
          </cell>
          <cell r="AU387">
            <v>35.788263734081625</v>
          </cell>
          <cell r="AV387">
            <v>13.824742834467401</v>
          </cell>
          <cell r="AW387">
            <v>35.449872201528223</v>
          </cell>
          <cell r="AX387">
            <v>40.938681890506359</v>
          </cell>
          <cell r="AY387">
            <v>28.474106068035155</v>
          </cell>
          <cell r="AZ387">
            <v>21.845092853212321</v>
          </cell>
          <cell r="BA387">
            <v>21.200060387914661</v>
          </cell>
          <cell r="BB387">
            <v>18.866283006577532</v>
          </cell>
          <cell r="BC387">
            <v>19.389381789077007</v>
          </cell>
          <cell r="BD387">
            <v>48.791675884839293</v>
          </cell>
          <cell r="BE387">
            <v>44.671916147624955</v>
          </cell>
          <cell r="BF387">
            <v>43.524740633820841</v>
          </cell>
          <cell r="BG387">
            <v>53.621995911597168</v>
          </cell>
          <cell r="BH387">
            <v>139.61337169198282</v>
          </cell>
          <cell r="BI387">
            <v>86.886947735982147</v>
          </cell>
          <cell r="BJ387">
            <v>45.176362994379247</v>
          </cell>
          <cell r="BK387">
            <v>34.364148771400608</v>
          </cell>
          <cell r="BL387">
            <v>43.879915027378019</v>
          </cell>
          <cell r="BM387">
            <v>56.979896169492775</v>
          </cell>
          <cell r="BN387">
            <v>57.611964335229288</v>
          </cell>
          <cell r="BO387">
            <v>42.202573512244328</v>
          </cell>
          <cell r="BP387">
            <v>40.294650360669095</v>
          </cell>
          <cell r="BQ387">
            <v>46.705062111814499</v>
          </cell>
          <cell r="BR387">
            <v>45.370797181715915</v>
          </cell>
          <cell r="BS387">
            <v>358.52220827358457</v>
          </cell>
          <cell r="BT387">
            <v>306.15376554028188</v>
          </cell>
          <cell r="BU387">
            <v>163.17139814031469</v>
          </cell>
          <cell r="BV387">
            <v>107.95750226600808</v>
          </cell>
          <cell r="BW387">
            <v>95.386295796403772</v>
          </cell>
          <cell r="BX387">
            <v>94.733704847054668</v>
          </cell>
          <cell r="BY387">
            <v>69.710007216074587</v>
          </cell>
          <cell r="BZ387">
            <v>54.017188977421171</v>
          </cell>
          <cell r="CA387">
            <v>39.541719624985774</v>
          </cell>
          <cell r="CB387">
            <v>38.39023626824445</v>
          </cell>
          <cell r="CC387">
            <v>28.603936108663731</v>
          </cell>
          <cell r="CD387">
            <v>19.889329131714277</v>
          </cell>
          <cell r="CE387">
            <v>60.523264610468402</v>
          </cell>
          <cell r="CF387">
            <v>33.135006322647371</v>
          </cell>
          <cell r="CG387">
            <v>37.472874853491078</v>
          </cell>
          <cell r="CH387">
            <v>39.76007547961774</v>
          </cell>
          <cell r="CI387">
            <v>25.764411011275996</v>
          </cell>
          <cell r="CJ387">
            <v>24.333027185714812</v>
          </cell>
          <cell r="CK387">
            <v>26.131733762494918</v>
          </cell>
          <cell r="CL387">
            <v>31.288657292023942</v>
          </cell>
          <cell r="CM387">
            <v>46.671499591303558</v>
          </cell>
          <cell r="CN387">
            <v>46.068010732179687</v>
          </cell>
          <cell r="CO387">
            <v>29.753671589932679</v>
          </cell>
          <cell r="CP387">
            <v>29.99823983829296</v>
          </cell>
          <cell r="CQ387">
            <v>74.41773413052556</v>
          </cell>
          <cell r="CR387">
            <v>24.148187491273404</v>
          </cell>
          <cell r="CS387">
            <v>23.23000114009939</v>
          </cell>
          <cell r="CT387">
            <v>33.137717120827972</v>
          </cell>
          <cell r="CU387">
            <v>31.938332378881142</v>
          </cell>
          <cell r="CV387">
            <v>31.439893406166362</v>
          </cell>
          <cell r="CW387">
            <v>33.325904063415265</v>
          </cell>
          <cell r="CX387">
            <v>25.780345277424004</v>
          </cell>
          <cell r="CY387">
            <v>6.6766748609091309</v>
          </cell>
        </row>
        <row r="388">
          <cell r="C388" t="str">
            <v>Administered and volatile prices</v>
          </cell>
          <cell r="W388">
            <v>3.2709858014678304</v>
          </cell>
          <cell r="X388">
            <v>-0.99940560732669326</v>
          </cell>
          <cell r="Y388">
            <v>-2.7163294961141418</v>
          </cell>
          <cell r="Z388">
            <v>-2.5644438053801508</v>
          </cell>
          <cell r="AA388">
            <v>-2.4779774220380375</v>
          </cell>
          <cell r="AB388">
            <v>1.6737808759270933</v>
          </cell>
          <cell r="AC388">
            <v>2.4322525136377067</v>
          </cell>
          <cell r="AD388">
            <v>5.3596466737807447</v>
          </cell>
          <cell r="AE388">
            <v>15.853897325814685</v>
          </cell>
          <cell r="AF388">
            <v>14.311469973669617</v>
          </cell>
          <cell r="AG388">
            <v>13.48349549401749</v>
          </cell>
          <cell r="AH388">
            <v>14.156564188107197</v>
          </cell>
          <cell r="AI388">
            <v>37.374962695093558</v>
          </cell>
          <cell r="AJ388">
            <v>14.155227656171789</v>
          </cell>
          <cell r="AK388">
            <v>3.3146831535927106</v>
          </cell>
          <cell r="AL388">
            <v>5.8686324786884114</v>
          </cell>
          <cell r="AM388">
            <v>5.0406695278633435</v>
          </cell>
          <cell r="AN388">
            <v>1.0930625577049824</v>
          </cell>
          <cell r="AO388">
            <v>-0.2758127002644386</v>
          </cell>
          <cell r="AP388">
            <v>2.1041201579906783</v>
          </cell>
          <cell r="AQ388">
            <v>4.3130295902434028</v>
          </cell>
          <cell r="AR388">
            <v>4.1558099298127473</v>
          </cell>
          <cell r="AS388">
            <v>3.2731209408908057</v>
          </cell>
          <cell r="AT388">
            <v>3.3268412041352065</v>
          </cell>
          <cell r="AU388">
            <v>11.900320791579759</v>
          </cell>
          <cell r="AV388">
            <v>4.6752003079748192</v>
          </cell>
          <cell r="AW388">
            <v>11.336277373932418</v>
          </cell>
          <cell r="AX388">
            <v>11.358102581880814</v>
          </cell>
          <cell r="AY388">
            <v>6.0691910426160263</v>
          </cell>
          <cell r="AZ388">
            <v>4.9281576037966346</v>
          </cell>
          <cell r="BA388">
            <v>5.4251524291725417</v>
          </cell>
          <cell r="BB388">
            <v>6.2356644477793282</v>
          </cell>
          <cell r="BC388">
            <v>9.3958113078285237</v>
          </cell>
          <cell r="BD388">
            <v>16.06302430222388</v>
          </cell>
          <cell r="BE388">
            <v>15.064903833034649</v>
          </cell>
          <cell r="BF388">
            <v>16.429837445274558</v>
          </cell>
          <cell r="BG388">
            <v>77.969957231797792</v>
          </cell>
          <cell r="BH388">
            <v>98.166823191662928</v>
          </cell>
          <cell r="BI388">
            <v>73.934647501100272</v>
          </cell>
          <cell r="BJ388">
            <v>49.023791886649747</v>
          </cell>
          <cell r="BK388">
            <v>41.007316132821018</v>
          </cell>
          <cell r="BL388">
            <v>49.80352557309061</v>
          </cell>
          <cell r="BM388">
            <v>48.86649262533345</v>
          </cell>
          <cell r="BN388">
            <v>47.783105138947803</v>
          </cell>
          <cell r="BO388">
            <v>43.498031690388899</v>
          </cell>
          <cell r="BP388">
            <v>42.72744756648018</v>
          </cell>
          <cell r="BQ388">
            <v>49.103078926046919</v>
          </cell>
          <cell r="BR388">
            <v>47.263894065535993</v>
          </cell>
          <cell r="BS388">
            <v>248.3214120928763</v>
          </cell>
          <cell r="BT388">
            <v>223.02884797936662</v>
          </cell>
          <cell r="BU388">
            <v>119.17778938490659</v>
          </cell>
          <cell r="BV388">
            <v>76.902453879823582</v>
          </cell>
          <cell r="BW388">
            <v>68.096694718051054</v>
          </cell>
          <cell r="BX388">
            <v>63.766821795307578</v>
          </cell>
          <cell r="BY388">
            <v>51.820376855922547</v>
          </cell>
          <cell r="BZ388">
            <v>42.436373675256391</v>
          </cell>
          <cell r="CA388">
            <v>34.144442826653858</v>
          </cell>
          <cell r="CB388">
            <v>33.033214992550398</v>
          </cell>
          <cell r="CC388">
            <v>26.423207934377515</v>
          </cell>
          <cell r="CD388">
            <v>21.979991227723943</v>
          </cell>
          <cell r="CE388">
            <v>25.346703112769006</v>
          </cell>
          <cell r="CF388">
            <v>10.778267005543</v>
          </cell>
          <cell r="CG388">
            <v>5.5331013860901805</v>
          </cell>
          <cell r="CH388">
            <v>6.5954040036863404</v>
          </cell>
          <cell r="CI388">
            <v>3.7012945575247045</v>
          </cell>
          <cell r="CJ388">
            <v>3.4467942227609996</v>
          </cell>
          <cell r="CK388">
            <v>4.7805557084471815</v>
          </cell>
          <cell r="CL388">
            <v>8.1655668370989218</v>
          </cell>
          <cell r="CM388">
            <v>16.273586072427307</v>
          </cell>
          <cell r="CN388">
            <v>16.866917050680527</v>
          </cell>
          <cell r="CO388">
            <v>12.430750971000421</v>
          </cell>
          <cell r="CP388">
            <v>12.74896191981702</v>
          </cell>
          <cell r="CQ388">
            <v>30.453551877514542</v>
          </cell>
          <cell r="CR388">
            <v>8.6075793917656824</v>
          </cell>
          <cell r="CS388">
            <v>4.3175152491610476</v>
          </cell>
          <cell r="CT388">
            <v>5.884293009140265</v>
          </cell>
          <cell r="CU388">
            <v>6.7108561561803413</v>
          </cell>
          <cell r="CV388">
            <v>8.473832917852576</v>
          </cell>
          <cell r="CW388">
            <v>9.7184202195493867</v>
          </cell>
          <cell r="CX388">
            <v>8.3825493259747077</v>
          </cell>
          <cell r="CY388">
            <v>3.3338511044402708</v>
          </cell>
        </row>
        <row r="389">
          <cell r="C389" t="str">
            <v>Tradable (WHD)</v>
          </cell>
          <cell r="W389">
            <v>1.6317268219119541</v>
          </cell>
          <cell r="X389">
            <v>1.9888525612921768</v>
          </cell>
          <cell r="Y389">
            <v>1.6991633641880668</v>
          </cell>
          <cell r="Z389">
            <v>1.8136185212973146</v>
          </cell>
          <cell r="AA389">
            <v>2.0360800046303211</v>
          </cell>
          <cell r="AB389">
            <v>1.5115912318433686</v>
          </cell>
          <cell r="AC389">
            <v>2.4388728353598026</v>
          </cell>
          <cell r="AD389">
            <v>4.3758125192589574</v>
          </cell>
          <cell r="AE389">
            <v>9.0945455230292822</v>
          </cell>
          <cell r="AF389">
            <v>8.0960523007893102</v>
          </cell>
          <cell r="AG389">
            <v>7.4183819258737884</v>
          </cell>
          <cell r="AH389">
            <v>7.8171115377847258</v>
          </cell>
          <cell r="AI389">
            <v>41.060549207910213</v>
          </cell>
          <cell r="AJ389">
            <v>19.883956895728389</v>
          </cell>
          <cell r="AK389">
            <v>10.025913172089034</v>
          </cell>
          <cell r="AL389">
            <v>11.080440539852248</v>
          </cell>
          <cell r="AM389">
            <v>9.7811736009772972</v>
          </cell>
          <cell r="AN389">
            <v>6.4384541967292819</v>
          </cell>
          <cell r="AO389">
            <v>4.5891956645760104</v>
          </cell>
          <cell r="AP389">
            <v>5.8305907646969217</v>
          </cell>
          <cell r="AQ389">
            <v>6.0597232958690768</v>
          </cell>
          <cell r="AR389">
            <v>3.999494778350666</v>
          </cell>
          <cell r="AS389">
            <v>3.1811002063582237</v>
          </cell>
          <cell r="AT389">
            <v>3.0078797481906321</v>
          </cell>
          <cell r="AU389">
            <v>10.972998073723716</v>
          </cell>
          <cell r="AV389">
            <v>7.2899722649005554</v>
          </cell>
          <cell r="AW389">
            <v>11.281208130305174</v>
          </cell>
          <cell r="AX389">
            <v>11.433266729458524</v>
          </cell>
          <cell r="AY389">
            <v>7.7474488356407534</v>
          </cell>
          <cell r="AZ389">
            <v>6.8142211990043222</v>
          </cell>
          <cell r="BA389">
            <v>7.0685348104008767</v>
          </cell>
          <cell r="BB389">
            <v>8.028136793166297</v>
          </cell>
          <cell r="BC389">
            <v>9.1680098940413188</v>
          </cell>
          <cell r="BD389">
            <v>9.7715564916291271</v>
          </cell>
          <cell r="BE389">
            <v>9.0639066649478366</v>
          </cell>
          <cell r="BF389">
            <v>11.20405871024775</v>
          </cell>
          <cell r="BG389">
            <v>57.704515341080167</v>
          </cell>
          <cell r="BH389">
            <v>68.237663714720895</v>
          </cell>
          <cell r="BI389">
            <v>47.901327599371768</v>
          </cell>
          <cell r="BJ389">
            <v>34.152317899168764</v>
          </cell>
          <cell r="BK389">
            <v>31.016207858763011</v>
          </cell>
          <cell r="BL389">
            <v>43.16377171394484</v>
          </cell>
          <cell r="BM389">
            <v>45.654997823644749</v>
          </cell>
          <cell r="BN389">
            <v>47.507701192336356</v>
          </cell>
          <cell r="BO389">
            <v>42.649073105453112</v>
          </cell>
          <cell r="BP389">
            <v>42.11346494775384</v>
          </cell>
          <cell r="BQ389">
            <v>49.789873034407321</v>
          </cell>
          <cell r="BR389">
            <v>49.098185581042827</v>
          </cell>
          <cell r="BS389">
            <v>205.01804898093985</v>
          </cell>
          <cell r="BT389">
            <v>261.57781069601469</v>
          </cell>
          <cell r="BU389">
            <v>159.6620494699672</v>
          </cell>
          <cell r="BV389">
            <v>112.15456910287352</v>
          </cell>
          <cell r="BW389">
            <v>101.21358944454175</v>
          </cell>
          <cell r="BX389">
            <v>89.025041858700149</v>
          </cell>
          <cell r="BY389">
            <v>73.210136396673818</v>
          </cell>
          <cell r="BZ389">
            <v>63.390738843869201</v>
          </cell>
          <cell r="CA389">
            <v>49.065129627303634</v>
          </cell>
          <cell r="CB389">
            <v>44.468481795861635</v>
          </cell>
          <cell r="CC389">
            <v>35.741318808739749</v>
          </cell>
          <cell r="CD389">
            <v>28.635743915663625</v>
          </cell>
          <cell r="CE389">
            <v>16.196456481084525</v>
          </cell>
          <cell r="CF389">
            <v>5.8282035973885655</v>
          </cell>
          <cell r="CG389">
            <v>3.2711831648111627</v>
          </cell>
          <cell r="CH389">
            <v>5.140860926604617</v>
          </cell>
          <cell r="CI389">
            <v>2.7807095977326242</v>
          </cell>
          <cell r="CJ389">
            <v>2.3435653719006808</v>
          </cell>
          <cell r="CK389">
            <v>3.1324433258317583</v>
          </cell>
          <cell r="CL389">
            <v>5.1606243520214861</v>
          </cell>
          <cell r="CM389">
            <v>9.8899585989120453</v>
          </cell>
          <cell r="CN389">
            <v>10.671454015913099</v>
          </cell>
          <cell r="CO389">
            <v>7.490016671371194</v>
          </cell>
          <cell r="CP389">
            <v>8.0556756602317705</v>
          </cell>
          <cell r="CQ389">
            <v>20.303688466935156</v>
          </cell>
          <cell r="CR389">
            <v>8.8956509886902779</v>
          </cell>
          <cell r="CS389">
            <v>6.0076487206216029</v>
          </cell>
          <cell r="CT389">
            <v>7.4787003263777621</v>
          </cell>
          <cell r="CU389">
            <v>8.2512825681335613</v>
          </cell>
          <cell r="CV389">
            <v>8.9290649044625638</v>
          </cell>
          <cell r="CW389">
            <v>9.851766124554743</v>
          </cell>
          <cell r="CX389">
            <v>8.1665430051339314</v>
          </cell>
          <cell r="CY389">
            <v>3.7849756397812797</v>
          </cell>
        </row>
        <row r="390">
          <cell r="C390" t="str">
            <v>Nontradable (WHD)</v>
          </cell>
          <cell r="W390">
            <v>7.0816676015257372</v>
          </cell>
          <cell r="X390">
            <v>2.4518801467088451</v>
          </cell>
          <cell r="Y390">
            <v>0.56194018058286588</v>
          </cell>
          <cell r="Z390">
            <v>6.1799916499680307E-2</v>
          </cell>
          <cell r="AA390">
            <v>-0.35938029754549916</v>
          </cell>
          <cell r="AB390">
            <v>5.0582134601963702</v>
          </cell>
          <cell r="AC390">
            <v>4.5749654022695836</v>
          </cell>
          <cell r="AD390">
            <v>5.0345302197441129</v>
          </cell>
          <cell r="AE390">
            <v>10.066328371401696</v>
          </cell>
          <cell r="AF390">
            <v>10.002427848956174</v>
          </cell>
          <cell r="AG390">
            <v>10.343556863862588</v>
          </cell>
          <cell r="AH390">
            <v>10.868780860805003</v>
          </cell>
          <cell r="AI390">
            <v>25.081402306368943</v>
          </cell>
          <cell r="AJ390">
            <v>12.646450285081158</v>
          </cell>
          <cell r="AK390">
            <v>7.742498511241763</v>
          </cell>
          <cell r="AL390">
            <v>5.3555589607788221</v>
          </cell>
          <cell r="AM390">
            <v>4.4194874293652902</v>
          </cell>
          <cell r="AN390">
            <v>3.139347159159243</v>
          </cell>
          <cell r="AO390">
            <v>2.9824625866319536</v>
          </cell>
          <cell r="AP390">
            <v>2.7618968011078522</v>
          </cell>
          <cell r="AQ390">
            <v>4.2690058907372901</v>
          </cell>
          <cell r="AR390">
            <v>6.7779428233285159</v>
          </cell>
          <cell r="AS390">
            <v>6.52857311564658</v>
          </cell>
          <cell r="AT390">
            <v>6.4646452344261149</v>
          </cell>
          <cell r="AU390">
            <v>1.4668865335310812</v>
          </cell>
          <cell r="AV390">
            <v>-1.433547510307335</v>
          </cell>
          <cell r="AW390">
            <v>1.442073124793481</v>
          </cell>
          <cell r="AX390">
            <v>1.9605716652718854</v>
          </cell>
          <cell r="AY390">
            <v>1.1986059930703732</v>
          </cell>
          <cell r="AZ390">
            <v>1.0027409108027427</v>
          </cell>
          <cell r="BA390">
            <v>0.81575096531005897</v>
          </cell>
          <cell r="BB390">
            <v>1.4078112770675517</v>
          </cell>
          <cell r="BC390">
            <v>3.1001187991744956</v>
          </cell>
          <cell r="BD390">
            <v>9.6117029404855288</v>
          </cell>
          <cell r="BE390">
            <v>9.7573034556810825</v>
          </cell>
          <cell r="BF390">
            <v>9.4906448290507512</v>
          </cell>
          <cell r="BG390">
            <v>33.398412395382053</v>
          </cell>
          <cell r="BH390">
            <v>33.626089555297597</v>
          </cell>
          <cell r="BI390">
            <v>35.392326772844285</v>
          </cell>
          <cell r="BJ390">
            <v>28.227484629059916</v>
          </cell>
          <cell r="BK390">
            <v>24.268733617005566</v>
          </cell>
          <cell r="BL390">
            <v>25.792617048200725</v>
          </cell>
          <cell r="BM390">
            <v>28.075653376643913</v>
          </cell>
          <cell r="BN390">
            <v>26.938241396293634</v>
          </cell>
          <cell r="BO390">
            <v>28.20430523764955</v>
          </cell>
          <cell r="BP390">
            <v>28.746471505775105</v>
          </cell>
          <cell r="BQ390">
            <v>29.586491819039651</v>
          </cell>
          <cell r="BR390">
            <v>33.159024958724586</v>
          </cell>
          <cell r="BS390">
            <v>162.98671227432811</v>
          </cell>
          <cell r="BT390">
            <v>164.7018732930822</v>
          </cell>
          <cell r="BU390">
            <v>108.25405993177407</v>
          </cell>
          <cell r="BV390">
            <v>72.134515924520372</v>
          </cell>
          <cell r="BW390">
            <v>54.228633598576863</v>
          </cell>
          <cell r="BX390">
            <v>45.21151431530771</v>
          </cell>
          <cell r="BY390">
            <v>40.975140948000842</v>
          </cell>
          <cell r="BZ390">
            <v>35.588797581235298</v>
          </cell>
          <cell r="CA390">
            <v>34.405753981208164</v>
          </cell>
          <cell r="CB390">
            <v>34.360714588890403</v>
          </cell>
          <cell r="CC390">
            <v>30.861327105438818</v>
          </cell>
          <cell r="CD390">
            <v>28.902523662747228</v>
          </cell>
          <cell r="CE390">
            <v>0.14164037190123224</v>
          </cell>
          <cell r="CF390">
            <v>3.8670023333423842</v>
          </cell>
          <cell r="CG390">
            <v>2.6899972012334246</v>
          </cell>
          <cell r="CH390">
            <v>0.18916684836509035</v>
          </cell>
          <cell r="CI390">
            <v>0.33122582248263654</v>
          </cell>
          <cell r="CJ390">
            <v>0.53527039029894752</v>
          </cell>
          <cell r="CK390">
            <v>1.3530108175098405</v>
          </cell>
          <cell r="CL390">
            <v>2.6345341631822237</v>
          </cell>
          <cell r="CM390">
            <v>5.5975408168987997</v>
          </cell>
          <cell r="CN390">
            <v>5.8371909338576415</v>
          </cell>
          <cell r="CO390">
            <v>6.2368690839524277</v>
          </cell>
          <cell r="CP390">
            <v>6.4219128275951221</v>
          </cell>
          <cell r="CQ390">
            <v>20.146129836701917</v>
          </cell>
          <cell r="CR390">
            <v>8.8148500647935037</v>
          </cell>
          <cell r="CS390">
            <v>6.5953510791660932</v>
          </cell>
          <cell r="CT390">
            <v>4.8982517392106075</v>
          </cell>
          <cell r="CU390">
            <v>3.9391100575339095</v>
          </cell>
          <cell r="CV390">
            <v>4.0499918291861547</v>
          </cell>
          <cell r="CW390">
            <v>4.0999175682942877</v>
          </cell>
          <cell r="CX390">
            <v>5.0398558521005157</v>
          </cell>
          <cell r="CY390">
            <v>6.0675913321546631</v>
          </cell>
        </row>
        <row r="391">
          <cell r="C391" t="str">
            <v>Tradable (authorities)</v>
          </cell>
          <cell r="W391">
            <v>1.271922614754601</v>
          </cell>
          <cell r="X391">
            <v>0.58110691358253064</v>
          </cell>
          <cell r="Y391">
            <v>-0.12764768539298643</v>
          </cell>
          <cell r="Z391">
            <v>5.7630323783214976E-2</v>
          </cell>
          <cell r="AA391">
            <v>0.16619888513618264</v>
          </cell>
          <cell r="AB391">
            <v>-0.14770329640384716</v>
          </cell>
          <cell r="AC391">
            <v>0.65470943084527278</v>
          </cell>
          <cell r="AD391">
            <v>1.9042610919440364</v>
          </cell>
          <cell r="AE391">
            <v>7.0713701097677983</v>
          </cell>
          <cell r="AF391">
            <v>6.7779743946165638</v>
          </cell>
          <cell r="AG391">
            <v>6.6763198728116606</v>
          </cell>
          <cell r="AH391">
            <v>6.3347803868574033</v>
          </cell>
          <cell r="AI391">
            <v>44.888120543388453</v>
          </cell>
          <cell r="AJ391">
            <v>24.552192944638904</v>
          </cell>
          <cell r="AK391">
            <v>14.265087999531218</v>
          </cell>
          <cell r="AL391">
            <v>14.858787488260617</v>
          </cell>
          <cell r="AM391">
            <v>11.358200309040882</v>
          </cell>
          <cell r="AN391">
            <v>6.1551325705948159</v>
          </cell>
          <cell r="AO391">
            <v>3.8360184055395052</v>
          </cell>
          <cell r="AP391">
            <v>4.7011876145099478</v>
          </cell>
          <cell r="AQ391">
            <v>5.2429467796446687</v>
          </cell>
          <cell r="AR391">
            <v>2.9731999072359656</v>
          </cell>
          <cell r="AS391">
            <v>2.5977381998296494</v>
          </cell>
          <cell r="AT391">
            <v>2.7153045380456291</v>
          </cell>
          <cell r="AU391">
            <v>11.542450433676393</v>
          </cell>
          <cell r="AV391">
            <v>4.8748543985424106</v>
          </cell>
          <cell r="AW391">
            <v>11.298144467053262</v>
          </cell>
          <cell r="AX391">
            <v>11.871856750483545</v>
          </cell>
          <cell r="AY391">
            <v>8.4627569933521301</v>
          </cell>
          <cell r="AZ391">
            <v>6.8601826026196733</v>
          </cell>
          <cell r="BA391">
            <v>6.8254240996509452</v>
          </cell>
          <cell r="BB391">
            <v>6.6177622812477779</v>
          </cell>
          <cell r="BC391">
            <v>7.0383556651909345</v>
          </cell>
          <cell r="BD391">
            <v>7.8970457130418765</v>
          </cell>
          <cell r="BE391">
            <v>6.8913841008887431</v>
          </cell>
          <cell r="BF391">
            <v>8.3063221126391369</v>
          </cell>
          <cell r="BG391">
            <v>33.37048092513956</v>
          </cell>
          <cell r="BH391">
            <v>58.054116857390312</v>
          </cell>
          <cell r="BI391">
            <v>42.349926191414653</v>
          </cell>
          <cell r="BJ391">
            <v>29.864090193886113</v>
          </cell>
          <cell r="BK391">
            <v>29.180551222517835</v>
          </cell>
          <cell r="BL391">
            <v>42.695432536039334</v>
          </cell>
          <cell r="BM391">
            <v>47.560113294095856</v>
          </cell>
          <cell r="BN391">
            <v>47.879879720001952</v>
          </cell>
          <cell r="BO391">
            <v>41.351264135830434</v>
          </cell>
          <cell r="BP391">
            <v>41.538103493952377</v>
          </cell>
          <cell r="BQ391">
            <v>49.359885103404935</v>
          </cell>
          <cell r="BR391">
            <v>50.271927267465998</v>
          </cell>
          <cell r="BS391">
            <v>312.4346585563834</v>
          </cell>
          <cell r="BT391">
            <v>316.07101791129696</v>
          </cell>
          <cell r="BU391">
            <v>181.51977780771335</v>
          </cell>
          <cell r="BV391">
            <v>124.42690503818201</v>
          </cell>
          <cell r="BW391">
            <v>105.28481685185068</v>
          </cell>
          <cell r="BX391">
            <v>92.011390497102042</v>
          </cell>
          <cell r="BY391">
            <v>74.871805893372198</v>
          </cell>
          <cell r="BZ391">
            <v>62.131560434375785</v>
          </cell>
          <cell r="CA391">
            <v>47.740769097925039</v>
          </cell>
          <cell r="CB391">
            <v>44.218736277091494</v>
          </cell>
          <cell r="CC391">
            <v>35.94155763556509</v>
          </cell>
          <cell r="CD391">
            <v>28.464766146588886</v>
          </cell>
          <cell r="CE391">
            <v>17.695747369495834</v>
          </cell>
          <cell r="CF391">
            <v>11.32257919169723</v>
          </cell>
          <cell r="CG391">
            <v>10.042380820343851</v>
          </cell>
          <cell r="CH391">
            <v>8.7384602090979229</v>
          </cell>
          <cell r="CI391">
            <v>5.9702617707458501</v>
          </cell>
          <cell r="CJ391">
            <v>5.6202662714468232</v>
          </cell>
          <cell r="CK391">
            <v>6.24842113930724</v>
          </cell>
          <cell r="CL391">
            <v>7.7649384037366218</v>
          </cell>
          <cell r="CM391">
            <v>12.459512618453346</v>
          </cell>
          <cell r="CN391">
            <v>13.309534265701501</v>
          </cell>
          <cell r="CO391">
            <v>9.747537166215551</v>
          </cell>
          <cell r="CP391">
            <v>10.219784379105306</v>
          </cell>
          <cell r="CQ391">
            <v>30.698640470234551</v>
          </cell>
          <cell r="CR391">
            <v>14.046473659533063</v>
          </cell>
          <cell r="CS391">
            <v>9.7642161705830119</v>
          </cell>
          <cell r="CT391">
            <v>11.652235057482415</v>
          </cell>
          <cell r="CU391">
            <v>10.637556922255726</v>
          </cell>
          <cell r="CV391">
            <v>10.545992551280818</v>
          </cell>
          <cell r="CW391">
            <v>11.48706056408966</v>
          </cell>
          <cell r="CX391">
            <v>9.5314469588044375</v>
          </cell>
          <cell r="CY391">
            <v>4.2352759079148825</v>
          </cell>
        </row>
        <row r="392">
          <cell r="C392" t="str">
            <v>Nontradable (authorities)</v>
          </cell>
          <cell r="W392">
            <v>6.1169349517445681</v>
          </cell>
          <cell r="X392">
            <v>3.6849995647032898</v>
          </cell>
          <cell r="Y392">
            <v>2.5611350688898682</v>
          </cell>
          <cell r="Z392">
            <v>2.1316237001312714</v>
          </cell>
          <cell r="AA392">
            <v>1.964977458747768</v>
          </cell>
          <cell r="AB392">
            <v>5.8052955531138934</v>
          </cell>
          <cell r="AC392">
            <v>5.7678788708001036</v>
          </cell>
          <cell r="AD392">
            <v>7.2248961094891939</v>
          </cell>
          <cell r="AE392">
            <v>11.750668767642239</v>
          </cell>
          <cell r="AF392">
            <v>10.794752902123932</v>
          </cell>
          <cell r="AG392">
            <v>10.348529767764433</v>
          </cell>
          <cell r="AH392">
            <v>11.539155694817055</v>
          </cell>
          <cell r="AI392">
            <v>25.701374373026113</v>
          </cell>
          <cell r="AJ392">
            <v>10.457821027619602</v>
          </cell>
          <cell r="AK392">
            <v>4.6349365261773272</v>
          </cell>
          <cell r="AL392">
            <v>3.4922242704014081</v>
          </cell>
          <cell r="AM392">
            <v>4.3295120349319092</v>
          </cell>
          <cell r="AN392">
            <v>4.1839653254472182</v>
          </cell>
          <cell r="AO392">
            <v>4.0442663918187804</v>
          </cell>
          <cell r="AP392">
            <v>4.5102309197951911</v>
          </cell>
          <cell r="AQ392">
            <v>5.4329536049153972</v>
          </cell>
          <cell r="AR392">
            <v>7.0297410161880691</v>
          </cell>
          <cell r="AS392">
            <v>6.2425742181315229</v>
          </cell>
          <cell r="AT392">
            <v>5.890939410495875</v>
          </cell>
          <cell r="AU392">
            <v>3.1935483453847411</v>
          </cell>
          <cell r="AV392">
            <v>2.6118400249277585</v>
          </cell>
          <cell r="AW392">
            <v>3.7058794289562655</v>
          </cell>
          <cell r="AX392">
            <v>3.7982978640987568</v>
          </cell>
          <cell r="AY392">
            <v>2.1309920785819827</v>
          </cell>
          <cell r="AZ392">
            <v>2.3306553063006135</v>
          </cell>
          <cell r="BA392">
            <v>2.4959366651221302</v>
          </cell>
          <cell r="BB392">
            <v>4.1817611319454215</v>
          </cell>
          <cell r="BC392">
            <v>6.3762539803892366</v>
          </cell>
          <cell r="BD392">
            <v>11.28451268711504</v>
          </cell>
          <cell r="BE392">
            <v>11.486111139176899</v>
          </cell>
          <cell r="BF392">
            <v>12.418957443283276</v>
          </cell>
          <cell r="BG392">
            <v>60.260775165203114</v>
          </cell>
          <cell r="BH392">
            <v>49.688534831702469</v>
          </cell>
          <cell r="BI392">
            <v>43.084712647035929</v>
          </cell>
          <cell r="BJ392">
            <v>33.32228679648631</v>
          </cell>
          <cell r="BK392">
            <v>27.502417668291045</v>
          </cell>
          <cell r="BL392">
            <v>30.535266221979271</v>
          </cell>
          <cell r="BM392">
            <v>30.987049632153287</v>
          </cell>
          <cell r="BN392">
            <v>31.83811404655853</v>
          </cell>
          <cell r="BO392">
            <v>32.957496844813448</v>
          </cell>
          <cell r="BP392">
            <v>32.64569316531626</v>
          </cell>
          <cell r="BQ392">
            <v>35.125100377727989</v>
          </cell>
          <cell r="BR392">
            <v>36.281550114939932</v>
          </cell>
          <cell r="BS392">
            <v>105.33972135855771</v>
          </cell>
          <cell r="BT392">
            <v>151.65002152505548</v>
          </cell>
          <cell r="BU392">
            <v>104.64580895380777</v>
          </cell>
          <cell r="BV392">
            <v>72.687494412122078</v>
          </cell>
          <cell r="BW392">
            <v>63.080955005097024</v>
          </cell>
          <cell r="BX392">
            <v>54.176771733069273</v>
          </cell>
          <cell r="BY392">
            <v>48.113206784827184</v>
          </cell>
          <cell r="BZ392">
            <v>44.167406235630409</v>
          </cell>
          <cell r="CA392">
            <v>39.5978260964051</v>
          </cell>
          <cell r="CB392">
            <v>37.353289854899174</v>
          </cell>
          <cell r="CC392">
            <v>32.015414263223505</v>
          </cell>
          <cell r="CD392">
            <v>28.987271162442056</v>
          </cell>
          <cell r="CE392">
            <v>3.1060784774978032</v>
          </cell>
          <cell r="CF392">
            <v>-0.39738840734374037</v>
          </cell>
          <cell r="CG392">
            <v>-3.0836668736508415</v>
          </cell>
          <cell r="CH392">
            <v>-1.6299600357596802</v>
          </cell>
          <cell r="CI392">
            <v>-1.8545584466703389</v>
          </cell>
          <cell r="CJ392">
            <v>-1.9199634420687346</v>
          </cell>
          <cell r="CK392">
            <v>-0.97759468510997749</v>
          </cell>
          <cell r="CL392">
            <v>0.96319234144716859</v>
          </cell>
          <cell r="CM392">
            <v>4.4392333699741755</v>
          </cell>
          <cell r="CN392">
            <v>4.7576592419782457</v>
          </cell>
          <cell r="CO392">
            <v>4.5085662351026485</v>
          </cell>
          <cell r="CP392">
            <v>4.8794573791271887</v>
          </cell>
          <cell r="CQ392">
            <v>10.867476777837723</v>
          </cell>
          <cell r="CR392">
            <v>4.0419338169512002</v>
          </cell>
          <cell r="CS392">
            <v>2.8876619785322788</v>
          </cell>
          <cell r="CT392">
            <v>1.6866205894333461</v>
          </cell>
          <cell r="CU392">
            <v>2.8295953124715112</v>
          </cell>
          <cell r="CV392">
            <v>3.8026215132035901</v>
          </cell>
          <cell r="CW392">
            <v>4.0619095715425573</v>
          </cell>
          <cell r="CX392">
            <v>4.5583281324232274</v>
          </cell>
          <cell r="CY392">
            <v>5.0258913347928313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text charts"/>
      <sheetName val="Chart Main Panel"/>
      <sheetName val="Chart Fuel panel"/>
      <sheetName val="Chart Variability panel"/>
      <sheetName val="Contribution"/>
      <sheetName val="Sheet1"/>
      <sheetName val="Inflation and trimmed 5 percent"/>
      <sheetName val="Inflation trimmed 10 percent"/>
      <sheetName val="Data"/>
      <sheetName val="Input for regression"/>
      <sheetName val="Relative prices"/>
      <sheetName val="Canas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Cons."/>
      <sheetName val="Consolidated"/>
      <sheetName val="Federal"/>
      <sheetName val="Adm Nac"/>
      <sheetName val="Tes Nac"/>
      <sheetName val="Rec Afctd"/>
      <sheetName val="Org Dec"/>
      <sheetName val="ISS"/>
      <sheetName val="Cajas"/>
      <sheetName val="Empresas"/>
      <sheetName val="Cons-AC"/>
      <sheetName val="Federal-AC"/>
      <sheetName val="Prov."/>
      <sheetName val="Taxes"/>
      <sheetName val="Taxes (2)"/>
      <sheetName val="Taxes-AC"/>
      <sheetName val="Inputs(q)"/>
      <sheetName val="Federal-r"/>
      <sheetName val="Revenues Prg"/>
      <sheetName val="Revenues MoE"/>
      <sheetName val="Financing"/>
      <sheetName val="Financing Prg"/>
      <sheetName val="FinPrg-sum"/>
      <sheetName val="Federal-w"/>
      <sheetName val="Data"/>
      <sheetName val="Federal-ER"/>
      <sheetName val="SI"/>
      <sheetName val="Arrears"/>
      <sheetName val="Charts"/>
      <sheetName val="Revenue proj"/>
      <sheetName val="Med. Term Rev"/>
      <sheetName val="Debt Cons"/>
      <sheetName val="Debt Fed."/>
      <sheetName val="Debt Prov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agrop PUB Proy"/>
      <sheetName val="gas112601"/>
      <sheetName val="GEE102301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</row>
        <row r="47">
          <cell r="A47">
            <v>47</v>
          </cell>
          <cell r="B47" t="str">
            <v>Commercial bank lending rate</v>
          </cell>
        </row>
        <row r="48">
          <cell r="A48">
            <v>48</v>
          </cell>
          <cell r="B48" t="str">
            <v>Commercial bank deposit rate rate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NCARIA"/>
      <sheetName val="Ingresos Ext."/>
      <sheetName val="Segmento"/>
      <sheetName val="Promedio"/>
      <sheetName val="Verificacion"/>
      <sheetName val="BALANCE"/>
      <sheetName val="ANALISIS-H"/>
      <sheetName val="ANALISIS V"/>
      <sheetName val="FLUJO DE CAJA"/>
      <sheetName val="FONDOS 1"/>
      <sheetName val="Market"/>
      <sheetName val="SHARE"/>
      <sheetName val="RESUMEN"/>
      <sheetName val="CASCADA"/>
      <sheetName val="ROE"/>
      <sheetName val="GT%"/>
      <sheetName val="DESC.MARGEN"/>
      <sheetName val="ARBOL"/>
      <sheetName val="SOLVENCIA"/>
      <sheetName val="roif + rofl"/>
      <sheetName val="IBCA-MOODY´S"/>
      <sheetName val="BRECHA"/>
      <sheetName val="Ajustes"/>
      <sheetName val="BD US$"/>
      <sheetName val="Base Datos"/>
      <sheetName val="Codigos"/>
      <sheetName val="M Agricola"/>
      <sheetName val="Corp Banca Sep-2002"/>
    </sheetNames>
    <sheetDataSet>
      <sheetData sheetId="0" refreshError="1"/>
      <sheetData sheetId="1"/>
      <sheetData sheetId="2"/>
      <sheetData sheetId="3">
        <row r="5">
          <cell r="C5" t="str">
            <v>MDBC-2002</v>
          </cell>
        </row>
      </sheetData>
      <sheetData sheetId="4">
        <row r="4">
          <cell r="C4" t="str">
            <v>Sistema de Análisis y Calificación de Riesgo Bancario</v>
          </cell>
        </row>
      </sheetData>
      <sheetData sheetId="5">
        <row r="4">
          <cell r="C4" t="str">
            <v>Sistema de Análisis y Calificación de Riesgo Bancario</v>
          </cell>
        </row>
      </sheetData>
      <sheetData sheetId="6"/>
      <sheetData sheetId="7">
        <row r="3">
          <cell r="C3" t="str">
            <v>Sistema de Análisis y Calificación de Riesgo Bancario</v>
          </cell>
        </row>
      </sheetData>
      <sheetData sheetId="8">
        <row r="5">
          <cell r="D5" t="str">
            <v>Sistema de Análisis y Calificación de Riesgo Bancario</v>
          </cell>
        </row>
      </sheetData>
      <sheetData sheetId="9" refreshError="1"/>
      <sheetData sheetId="10">
        <row r="3">
          <cell r="E3" t="str">
            <v>Sistema de Análisis y Calificación de Riesgo Bancario</v>
          </cell>
        </row>
      </sheetData>
      <sheetData sheetId="11"/>
      <sheetData sheetId="12" refreshError="1">
        <row r="5">
          <cell r="C5" t="str">
            <v>MDBC-2002</v>
          </cell>
        </row>
      </sheetData>
      <sheetData sheetId="13" refreshError="1">
        <row r="4">
          <cell r="C4" t="str">
            <v>Sistema de Análisis y Calificación de Riesgo Bancario</v>
          </cell>
        </row>
      </sheetData>
      <sheetData sheetId="14" refreshError="1">
        <row r="4">
          <cell r="C4" t="str">
            <v>Sistema de Análisis y Calificación de Riesgo Bancario</v>
          </cell>
        </row>
      </sheetData>
      <sheetData sheetId="15"/>
      <sheetData sheetId="16"/>
      <sheetData sheetId="17" refreshError="1">
        <row r="3">
          <cell r="C3" t="str">
            <v>Sistema de Análisis y Calificación de Riesgo Bancario</v>
          </cell>
        </row>
        <row r="10">
          <cell r="E10">
            <v>35765</v>
          </cell>
          <cell r="F10">
            <v>35947</v>
          </cell>
          <cell r="G10">
            <v>36130</v>
          </cell>
          <cell r="H10">
            <v>36312</v>
          </cell>
          <cell r="I10">
            <v>36342</v>
          </cell>
          <cell r="J10">
            <v>36373</v>
          </cell>
          <cell r="K10">
            <v>36404</v>
          </cell>
          <cell r="L10">
            <v>36434</v>
          </cell>
          <cell r="M10">
            <v>36465</v>
          </cell>
          <cell r="N10">
            <v>36495</v>
          </cell>
          <cell r="O10">
            <v>36526</v>
          </cell>
          <cell r="P10">
            <v>36557</v>
          </cell>
          <cell r="Q10">
            <v>36586</v>
          </cell>
          <cell r="R10">
            <v>36617</v>
          </cell>
          <cell r="S10">
            <v>36647</v>
          </cell>
          <cell r="T10">
            <v>36678</v>
          </cell>
          <cell r="U10">
            <v>36708</v>
          </cell>
          <cell r="V10">
            <v>36739</v>
          </cell>
          <cell r="W10">
            <v>36770</v>
          </cell>
          <cell r="X10">
            <v>36800</v>
          </cell>
          <cell r="Y10">
            <v>36831</v>
          </cell>
          <cell r="Z10">
            <v>36861</v>
          </cell>
          <cell r="AA10">
            <v>36892</v>
          </cell>
          <cell r="AB10">
            <v>36923</v>
          </cell>
          <cell r="AC10">
            <v>36951</v>
          </cell>
          <cell r="AD10">
            <v>36982</v>
          </cell>
          <cell r="AE10">
            <v>37012</v>
          </cell>
          <cell r="AF10">
            <v>37043</v>
          </cell>
          <cell r="AG10">
            <v>37073</v>
          </cell>
          <cell r="AH10">
            <v>37104</v>
          </cell>
          <cell r="AI10">
            <v>37135</v>
          </cell>
          <cell r="AJ10">
            <v>37165</v>
          </cell>
          <cell r="AK10">
            <v>37196</v>
          </cell>
          <cell r="AL10">
            <v>37226</v>
          </cell>
          <cell r="AM10">
            <v>37258</v>
          </cell>
          <cell r="AN10">
            <v>37289</v>
          </cell>
          <cell r="AO10">
            <v>37317</v>
          </cell>
          <cell r="AP10">
            <v>37348</v>
          </cell>
          <cell r="AQ10">
            <v>37378</v>
          </cell>
          <cell r="AR10">
            <v>37409</v>
          </cell>
          <cell r="AS10">
            <v>37439</v>
          </cell>
          <cell r="AT10">
            <v>37470</v>
          </cell>
          <cell r="AU10">
            <v>37501</v>
          </cell>
          <cell r="AV10">
            <v>37531</v>
          </cell>
          <cell r="AW10">
            <v>37562</v>
          </cell>
          <cell r="AX10">
            <v>37592</v>
          </cell>
          <cell r="AY10">
            <v>37623</v>
          </cell>
          <cell r="AZ10">
            <v>37654</v>
          </cell>
          <cell r="BA10">
            <v>37682</v>
          </cell>
          <cell r="BB10">
            <v>37713</v>
          </cell>
          <cell r="BC10">
            <v>37743</v>
          </cell>
          <cell r="BD10">
            <v>37774</v>
          </cell>
          <cell r="BE10">
            <v>37804</v>
          </cell>
          <cell r="BF10">
            <v>37835</v>
          </cell>
          <cell r="BG10">
            <v>37866</v>
          </cell>
          <cell r="BH10">
            <v>37896</v>
          </cell>
          <cell r="BI10">
            <v>37927</v>
          </cell>
          <cell r="BJ10">
            <v>37957</v>
          </cell>
        </row>
      </sheetData>
      <sheetData sheetId="18" refreshError="1">
        <row r="5">
          <cell r="D5" t="str">
            <v>Sistema de Análisis y Calificación de Riesgo Bancario</v>
          </cell>
        </row>
      </sheetData>
      <sheetData sheetId="19"/>
      <sheetData sheetId="20">
        <row r="4">
          <cell r="C4" t="str">
            <v>MDBC-2002</v>
          </cell>
        </row>
      </sheetData>
      <sheetData sheetId="21" refreshError="1">
        <row r="3">
          <cell r="E3" t="str">
            <v>Sistema de Análisis y Calificación de Riesgo Bancario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  <sheetName val="Codigos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INFO"/>
      <sheetName val="OECD wgt"/>
      <sheetName val="Anglo_Table"/>
      <sheetName val="ANGLO"/>
      <sheetName val="Anglo_Countries"/>
      <sheetName val="Euro_Table"/>
      <sheetName val="EURO"/>
      <sheetName val="Euro Area"/>
      <sheetName val="Small_Table"/>
      <sheetName val="SMALL"/>
      <sheetName val="Sml_Ind"/>
      <sheetName val="OLD_OECD"/>
      <sheetName val="Total_OECD"/>
      <sheetName val="Australia"/>
      <sheetName val="Austria"/>
      <sheetName val="Belgium"/>
      <sheetName val="Canada"/>
      <sheetName val="Denmark"/>
      <sheetName val="Finland"/>
      <sheetName val="France"/>
      <sheetName val="Germany"/>
      <sheetName val="Greece"/>
      <sheetName val="Iceland"/>
      <sheetName val="Ireland"/>
      <sheetName val="Italy"/>
      <sheetName val="Japan"/>
      <sheetName val="Netherlands"/>
      <sheetName val="NZ"/>
      <sheetName val="Norway"/>
      <sheetName val="Portugal"/>
      <sheetName val="Spain"/>
      <sheetName val="Sweden"/>
      <sheetName val="Switz"/>
      <sheetName val="UK"/>
      <sheetName val="USA"/>
      <sheetName val="Figure2_Data"/>
      <sheetName val="Figure4_Data"/>
      <sheetName val="Figure5_Data"/>
      <sheetName val="Figure_1"/>
      <sheetName val="Figure_2"/>
      <sheetName val="Figure_3"/>
      <sheetName val="Figure_4"/>
      <sheetName val="Figure_5"/>
      <sheetName val="Sheet1"/>
    </sheetNames>
    <sheetDataSet>
      <sheetData sheetId="0"/>
      <sheetData sheetId="1"/>
      <sheetData sheetId="2">
        <row r="4">
          <cell r="B4">
            <v>35.26</v>
          </cell>
        </row>
        <row r="6">
          <cell r="B6">
            <v>8.33</v>
          </cell>
        </row>
        <row r="7">
          <cell r="B7">
            <v>5.72</v>
          </cell>
        </row>
        <row r="8">
          <cell r="B8">
            <v>5.49</v>
          </cell>
        </row>
        <row r="9">
          <cell r="B9">
            <v>5.2</v>
          </cell>
        </row>
        <row r="10">
          <cell r="B10">
            <v>3.25</v>
          </cell>
        </row>
        <row r="13">
          <cell r="B13">
            <v>1.82</v>
          </cell>
        </row>
        <row r="14">
          <cell r="B14">
            <v>0.82</v>
          </cell>
        </row>
        <row r="15">
          <cell r="B15">
            <v>1.05</v>
          </cell>
        </row>
        <row r="17">
          <cell r="B17">
            <v>0.56999999999999995</v>
          </cell>
        </row>
        <row r="18">
          <cell r="B18">
            <v>0.46</v>
          </cell>
        </row>
        <row r="19">
          <cell r="B19">
            <v>0.64</v>
          </cell>
        </row>
        <row r="21">
          <cell r="B21">
            <v>0.03</v>
          </cell>
        </row>
        <row r="22">
          <cell r="B22">
            <v>0.31</v>
          </cell>
        </row>
        <row r="26">
          <cell r="B26">
            <v>1.57</v>
          </cell>
        </row>
        <row r="27">
          <cell r="B27">
            <v>0.28999999999999998</v>
          </cell>
        </row>
        <row r="28">
          <cell r="B28">
            <v>0.48</v>
          </cell>
        </row>
        <row r="30">
          <cell r="B30">
            <v>0.65</v>
          </cell>
        </row>
        <row r="31">
          <cell r="B31">
            <v>2.84</v>
          </cell>
        </row>
        <row r="32">
          <cell r="B32">
            <v>0.84</v>
          </cell>
        </row>
        <row r="33">
          <cell r="B33">
            <v>0.86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Content"/>
      <sheetName val="B.  Assumptions"/>
      <sheetName val=" C.  Balance BR"/>
      <sheetName val="D. BR"/>
      <sheetName val="E. Intermediarios + EFE"/>
      <sheetName val="F. P Bancario"/>
      <sheetName val="H.  Program"/>
      <sheetName val="G. Fogafín"/>
      <sheetName val="I. Summary"/>
      <sheetName val="J.  IMF Currency"/>
      <sheetName val="K. IMF Base"/>
      <sheetName val="L. IMF Base acc. rate"/>
      <sheetName val="M.  Performance"/>
      <sheetName val="N. S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70">
          <cell r="A170" t="str">
            <v>Table 4. Colombia:  Summary Accounts of the Financial System</v>
          </cell>
        </row>
        <row r="171">
          <cell r="A171" t="str">
            <v>( End of period stocks)</v>
          </cell>
        </row>
        <row r="175">
          <cell r="A175">
            <v>36959.662973495368</v>
          </cell>
        </row>
        <row r="176">
          <cell r="A176">
            <v>36959.662973495368</v>
          </cell>
          <cell r="B176">
            <v>34394</v>
          </cell>
          <cell r="C176">
            <v>34486</v>
          </cell>
          <cell r="D176">
            <v>34578</v>
          </cell>
          <cell r="E176">
            <v>34669</v>
          </cell>
          <cell r="F176">
            <v>34759</v>
          </cell>
          <cell r="G176">
            <v>34851</v>
          </cell>
          <cell r="H176">
            <v>34943</v>
          </cell>
          <cell r="I176">
            <v>35034</v>
          </cell>
          <cell r="J176">
            <v>35125</v>
          </cell>
          <cell r="K176">
            <v>35217</v>
          </cell>
          <cell r="L176">
            <v>35309</v>
          </cell>
          <cell r="M176">
            <v>35400</v>
          </cell>
          <cell r="N176">
            <v>35431</v>
          </cell>
          <cell r="O176">
            <v>35462</v>
          </cell>
          <cell r="P176">
            <v>35490</v>
          </cell>
          <cell r="Q176">
            <v>35521</v>
          </cell>
          <cell r="R176">
            <v>35551</v>
          </cell>
          <cell r="S176">
            <v>35582</v>
          </cell>
          <cell r="T176">
            <v>35612</v>
          </cell>
          <cell r="U176">
            <v>35643</v>
          </cell>
          <cell r="V176">
            <v>35674</v>
          </cell>
          <cell r="W176">
            <v>35704</v>
          </cell>
          <cell r="X176">
            <v>35735</v>
          </cell>
          <cell r="Y176">
            <v>1997</v>
          </cell>
          <cell r="Z176">
            <v>35796</v>
          </cell>
          <cell r="AA176">
            <v>35827</v>
          </cell>
          <cell r="AB176">
            <v>35855</v>
          </cell>
          <cell r="AC176">
            <v>35886</v>
          </cell>
          <cell r="AD176">
            <v>35916</v>
          </cell>
          <cell r="AE176">
            <v>35947</v>
          </cell>
          <cell r="AF176">
            <v>35977</v>
          </cell>
          <cell r="AG176">
            <v>36008</v>
          </cell>
          <cell r="AH176">
            <v>36039</v>
          </cell>
          <cell r="AI176">
            <v>36069</v>
          </cell>
          <cell r="AJ176">
            <v>36100</v>
          </cell>
          <cell r="AK176">
            <v>36130</v>
          </cell>
          <cell r="AL176">
            <v>36161</v>
          </cell>
          <cell r="AM176">
            <v>36192</v>
          </cell>
          <cell r="AN176">
            <v>36220</v>
          </cell>
          <cell r="AO176">
            <v>36251</v>
          </cell>
          <cell r="AP176">
            <v>36281</v>
          </cell>
          <cell r="AQ176">
            <v>36312</v>
          </cell>
          <cell r="AR176">
            <v>36342</v>
          </cell>
          <cell r="AS176">
            <v>36373</v>
          </cell>
          <cell r="AT176">
            <v>36404</v>
          </cell>
          <cell r="AU176">
            <v>36434</v>
          </cell>
          <cell r="AV176">
            <v>36465</v>
          </cell>
          <cell r="AW176">
            <v>36495</v>
          </cell>
          <cell r="AX176">
            <v>36526</v>
          </cell>
          <cell r="AY176">
            <v>36557</v>
          </cell>
          <cell r="AZ176">
            <v>36586</v>
          </cell>
          <cell r="BA176">
            <v>36617</v>
          </cell>
          <cell r="BB176">
            <v>36647</v>
          </cell>
          <cell r="BC176">
            <v>36678</v>
          </cell>
          <cell r="BD176">
            <v>36708</v>
          </cell>
          <cell r="BE176">
            <v>36739</v>
          </cell>
          <cell r="BF176">
            <v>36770</v>
          </cell>
          <cell r="BG176">
            <v>36586</v>
          </cell>
          <cell r="BH176">
            <v>36678</v>
          </cell>
          <cell r="BI176">
            <v>36770</v>
          </cell>
          <cell r="BJ176">
            <v>36861</v>
          </cell>
          <cell r="BK176">
            <v>36951</v>
          </cell>
          <cell r="BL176">
            <v>37043</v>
          </cell>
          <cell r="BM176">
            <v>37135</v>
          </cell>
          <cell r="BN176">
            <v>37226</v>
          </cell>
          <cell r="BO176">
            <v>1998</v>
          </cell>
          <cell r="BP176">
            <v>1999</v>
          </cell>
          <cell r="BQ176">
            <v>2000</v>
          </cell>
          <cell r="BR176">
            <v>2001</v>
          </cell>
          <cell r="BS176">
            <v>2002</v>
          </cell>
          <cell r="BU176">
            <v>36220</v>
          </cell>
          <cell r="BV176">
            <v>36312</v>
          </cell>
          <cell r="BW176">
            <v>36404</v>
          </cell>
          <cell r="BX176">
            <v>36495</v>
          </cell>
          <cell r="BY176">
            <v>36586</v>
          </cell>
          <cell r="BZ176">
            <v>36678</v>
          </cell>
          <cell r="CA176">
            <v>36770</v>
          </cell>
          <cell r="CB176">
            <v>36861</v>
          </cell>
          <cell r="CD176">
            <v>1997</v>
          </cell>
          <cell r="CE176">
            <v>1998</v>
          </cell>
          <cell r="CF176">
            <v>1999</v>
          </cell>
          <cell r="CG176">
            <v>2000</v>
          </cell>
          <cell r="CH176">
            <v>2001</v>
          </cell>
          <cell r="CI176">
            <v>2002</v>
          </cell>
        </row>
        <row r="179">
          <cell r="A179" t="str">
            <v>(Billions of Colombian pesos)</v>
          </cell>
          <cell r="M179" t="str">
            <v>(Billions of Colombian pesos)</v>
          </cell>
          <cell r="BU179" t="str">
            <v>(12-month percentage change)</v>
          </cell>
          <cell r="CE179" t="str">
            <v>(Annual percentage change)</v>
          </cell>
        </row>
        <row r="181">
          <cell r="A181" t="str">
            <v>I. Banco de la Republica</v>
          </cell>
        </row>
        <row r="183">
          <cell r="A183" t="str">
            <v>Net international reserves</v>
          </cell>
          <cell r="B183">
            <v>6544.3035189399998</v>
          </cell>
          <cell r="C183">
            <v>6441.0281402800001</v>
          </cell>
          <cell r="D183">
            <v>6413.5856293899988</v>
          </cell>
          <cell r="E183">
            <v>6636.5974539199997</v>
          </cell>
          <cell r="F183">
            <v>6961.7037124100007</v>
          </cell>
          <cell r="G183">
            <v>7181.5718540699991</v>
          </cell>
          <cell r="H183">
            <v>7913.2583697799992</v>
          </cell>
          <cell r="I183">
            <v>8213.5231176300003</v>
          </cell>
          <cell r="J183">
            <v>8368.0298472315608</v>
          </cell>
          <cell r="K183">
            <v>8619.1178767048059</v>
          </cell>
          <cell r="L183">
            <v>8390.0496922125476</v>
          </cell>
          <cell r="M183">
            <v>9935.4755022856862</v>
          </cell>
          <cell r="N183">
            <v>10433.69936809</v>
          </cell>
          <cell r="O183">
            <v>10710.257665419998</v>
          </cell>
          <cell r="P183">
            <v>10653.513631930004</v>
          </cell>
          <cell r="Q183">
            <v>10772.016718909998</v>
          </cell>
          <cell r="R183">
            <v>11018.108038699998</v>
          </cell>
          <cell r="S183">
            <v>11212.43493691</v>
          </cell>
          <cell r="T183">
            <v>11477.646464760002</v>
          </cell>
          <cell r="U183">
            <v>11964.837298550001</v>
          </cell>
          <cell r="V183">
            <v>12748.136700039997</v>
          </cell>
          <cell r="W183">
            <v>12878.985236160001</v>
          </cell>
          <cell r="X183">
            <v>12971.512860099996</v>
          </cell>
          <cell r="Y183">
            <v>12742.82070769</v>
          </cell>
          <cell r="Z183">
            <v>12994.223051256091</v>
          </cell>
          <cell r="AA183">
            <v>12526.199617010436</v>
          </cell>
          <cell r="AB183">
            <v>12767.913285762055</v>
          </cell>
          <cell r="AC183">
            <v>12757.899825703136</v>
          </cell>
          <cell r="AD183">
            <v>12746.001397579648</v>
          </cell>
          <cell r="AE183">
            <v>12419.515664828066</v>
          </cell>
          <cell r="AF183">
            <v>12472.40182692499</v>
          </cell>
          <cell r="AG183">
            <v>12638.956599691901</v>
          </cell>
          <cell r="AH183">
            <v>13255.950795005363</v>
          </cell>
          <cell r="AI183">
            <v>13426.111940514707</v>
          </cell>
          <cell r="AJ183">
            <v>13269.910569000172</v>
          </cell>
          <cell r="AK183">
            <v>12932.446808668028</v>
          </cell>
          <cell r="AL183">
            <v>13668.17261500001</v>
          </cell>
          <cell r="AM183">
            <v>13483.589567999999</v>
          </cell>
          <cell r="AN183">
            <v>13396.056072000001</v>
          </cell>
          <cell r="AO183">
            <v>13917.177455999999</v>
          </cell>
          <cell r="AP183">
            <v>14612.849256000003</v>
          </cell>
          <cell r="AQ183">
            <v>14638.864387999996</v>
          </cell>
          <cell r="AR183">
            <v>15102.52766</v>
          </cell>
          <cell r="AS183">
            <v>15981.305801999999</v>
          </cell>
          <cell r="AT183">
            <v>15687.687268000001</v>
          </cell>
          <cell r="AU183">
            <v>15408.128399999998</v>
          </cell>
          <cell r="AV183">
            <v>15151.434912000002</v>
          </cell>
          <cell r="AW183">
            <v>15194.12592</v>
          </cell>
          <cell r="AX183">
            <v>15876.965550000003</v>
          </cell>
          <cell r="AY183">
            <v>15867.881045999999</v>
          </cell>
          <cell r="AZ183">
            <v>16129.427775999995</v>
          </cell>
          <cell r="BA183">
            <v>16497.494076000003</v>
          </cell>
          <cell r="BB183">
            <v>17467.788243999999</v>
          </cell>
          <cell r="BC183">
            <v>17777.481263999998</v>
          </cell>
          <cell r="BD183">
            <v>18247.132439999998</v>
          </cell>
          <cell r="BE183">
            <v>18702.7801</v>
          </cell>
          <cell r="BF183">
            <v>18880.588809000001</v>
          </cell>
          <cell r="BG183">
            <v>16129.427775999995</v>
          </cell>
          <cell r="BH183">
            <v>17777.481263999998</v>
          </cell>
          <cell r="BI183">
            <v>18880.588809000001</v>
          </cell>
          <cell r="BJ183">
            <v>19665.335296349374</v>
          </cell>
          <cell r="BK183">
            <v>19846.859480782015</v>
          </cell>
          <cell r="BL183">
            <v>20028.38366521466</v>
          </cell>
          <cell r="BM183">
            <v>20209.907849647305</v>
          </cell>
          <cell r="BN183">
            <v>20391.432034079968</v>
          </cell>
          <cell r="BO183">
            <v>12932.446808668028</v>
          </cell>
          <cell r="BP183">
            <v>15194.12592</v>
          </cell>
          <cell r="BQ183">
            <v>19665.335296349374</v>
          </cell>
          <cell r="BR183">
            <v>20391.432034079968</v>
          </cell>
          <cell r="BS183">
            <v>22380.820727011334</v>
          </cell>
          <cell r="BU183">
            <v>4.9196980914524957E-2</v>
          </cell>
          <cell r="BV183">
            <v>0.17869849220103662</v>
          </cell>
          <cell r="BW183">
            <v>0.18344489283340426</v>
          </cell>
          <cell r="BX183">
            <v>0.17488408379271836</v>
          </cell>
          <cell r="BY183">
            <v>0.2040430175350787</v>
          </cell>
          <cell r="BZ183">
            <v>0.21440302968943681</v>
          </cell>
          <cell r="CA183">
            <v>0.20352914272538647</v>
          </cell>
          <cell r="CB183">
            <v>0.29427223388111656</v>
          </cell>
          <cell r="CD183">
            <v>0.28255770997155349</v>
          </cell>
          <cell r="CE183">
            <v>1.4881014598564724E-2</v>
          </cell>
          <cell r="CF183">
            <v>0.17488408379271836</v>
          </cell>
          <cell r="CG183">
            <v>0.29427223388111656</v>
          </cell>
          <cell r="CH183">
            <v>3.6922672651576116E-2</v>
          </cell>
          <cell r="CI183">
            <v>9.7560028624106732E-2</v>
          </cell>
        </row>
        <row r="184">
          <cell r="A184" t="str">
            <v xml:space="preserve">   (In millions of US$)</v>
          </cell>
          <cell r="B184">
            <v>7969.0986701818038</v>
          </cell>
          <cell r="C184">
            <v>7850.4127393810868</v>
          </cell>
          <cell r="D184">
            <v>7627.0491489951237</v>
          </cell>
          <cell r="E184">
            <v>8002.4567765398142</v>
          </cell>
          <cell r="F184">
            <v>7968.3446981240068</v>
          </cell>
          <cell r="G184">
            <v>8189.8206777018777</v>
          </cell>
          <cell r="H184">
            <v>8095.0737256582852</v>
          </cell>
          <cell r="I184">
            <v>8323.8136484722581</v>
          </cell>
          <cell r="J184">
            <v>7980.0402884091109</v>
          </cell>
          <cell r="K184">
            <v>8054.7234075385777</v>
          </cell>
          <cell r="L184">
            <v>8127.6091914215467</v>
          </cell>
          <cell r="M184">
            <v>9896.0890677958578</v>
          </cell>
          <cell r="N184">
            <v>9920.7943026433386</v>
          </cell>
          <cell r="O184">
            <v>9922.0500124323698</v>
          </cell>
          <cell r="P184">
            <v>10049.726088531057</v>
          </cell>
          <cell r="Q184">
            <v>10117.989854702057</v>
          </cell>
          <cell r="R184">
            <v>10239.2112396963</v>
          </cell>
          <cell r="S184">
            <v>10306.873069062198</v>
          </cell>
          <cell r="T184">
            <v>10364.124886910353</v>
          </cell>
          <cell r="U184">
            <v>10344.746542525139</v>
          </cell>
          <cell r="V184">
            <v>10217.391098782547</v>
          </cell>
          <cell r="W184">
            <v>10061.785823451746</v>
          </cell>
          <cell r="X184">
            <v>9981.0043398070193</v>
          </cell>
          <cell r="Y184">
            <v>9900.2584900320107</v>
          </cell>
          <cell r="Z184">
            <v>9714.7258864935866</v>
          </cell>
          <cell r="AA184">
            <v>9335.9267336034609</v>
          </cell>
          <cell r="AB184">
            <v>9368.4014511744008</v>
          </cell>
          <cell r="AC184">
            <v>9353.0932792556887</v>
          </cell>
          <cell r="AD184">
            <v>9132.6632017910269</v>
          </cell>
          <cell r="AE184">
            <v>9028.8948004246104</v>
          </cell>
          <cell r="AF184">
            <v>9066.6175939380864</v>
          </cell>
          <cell r="AG184">
            <v>8841.0896980853686</v>
          </cell>
          <cell r="AH184">
            <v>8529.7188676366004</v>
          </cell>
          <cell r="AI184">
            <v>8475.9737506563724</v>
          </cell>
          <cell r="AJ184">
            <v>8570.521965097767</v>
          </cell>
          <cell r="AK184">
            <v>8558.9228311689876</v>
          </cell>
          <cell r="AL184">
            <v>8600.5000000000055</v>
          </cell>
          <cell r="AM184">
            <v>8645.0999999999985</v>
          </cell>
          <cell r="AN184">
            <v>8738.8000000000011</v>
          </cell>
          <cell r="AO184">
            <v>8749.2000000000007</v>
          </cell>
          <cell r="AP184">
            <v>8719.3000000000029</v>
          </cell>
          <cell r="AQ184">
            <v>8433.4</v>
          </cell>
          <cell r="AR184">
            <v>8285.7999999999993</v>
          </cell>
          <cell r="AS184">
            <v>8282.1</v>
          </cell>
          <cell r="AT184">
            <v>7824.4000000000005</v>
          </cell>
          <cell r="AU184">
            <v>7864.4999999999991</v>
          </cell>
          <cell r="AV184">
            <v>7889.4000000000015</v>
          </cell>
          <cell r="AW184">
            <v>8116.0000000000018</v>
          </cell>
          <cell r="AX184">
            <v>8105</v>
          </cell>
          <cell r="AY184">
            <v>8156.6999999999989</v>
          </cell>
          <cell r="AZ184">
            <v>8254.399999999996</v>
          </cell>
          <cell r="BA184">
            <v>8267.1</v>
          </cell>
          <cell r="BB184">
            <v>8306.8000000000011</v>
          </cell>
          <cell r="BC184">
            <v>8335.1999999999989</v>
          </cell>
          <cell r="BD184">
            <v>8437.1999999999989</v>
          </cell>
          <cell r="BE184">
            <v>8474.2999999999993</v>
          </cell>
          <cell r="BF184">
            <v>8495.7000000000007</v>
          </cell>
          <cell r="BG184">
            <v>8254.399999999996</v>
          </cell>
          <cell r="BH184">
            <v>8335.1999999999989</v>
          </cell>
          <cell r="BI184">
            <v>8495.7000000000007</v>
          </cell>
          <cell r="BJ184">
            <v>8821.7798905199998</v>
          </cell>
          <cell r="BK184">
            <v>8903.21081329548</v>
          </cell>
          <cell r="BL184">
            <v>8984.6417360709602</v>
          </cell>
          <cell r="BM184">
            <v>9066.0726588464404</v>
          </cell>
          <cell r="BN184">
            <v>9147.5035816219279</v>
          </cell>
          <cell r="BO184">
            <v>8558.9228311689876</v>
          </cell>
          <cell r="BP184">
            <v>8116.0000000000018</v>
          </cell>
          <cell r="BQ184">
            <v>8821.7798905199998</v>
          </cell>
          <cell r="BR184">
            <v>9147.5035816219279</v>
          </cell>
          <cell r="BS184">
            <v>9471.6393321051983</v>
          </cell>
          <cell r="BU184">
            <v>-6.7204789894595551E-2</v>
          </cell>
          <cell r="BV184">
            <v>-6.5954340324865246E-2</v>
          </cell>
          <cell r="BW184">
            <v>-8.268957964285506E-2</v>
          </cell>
          <cell r="BX184">
            <v>-5.1749833466893325E-2</v>
          </cell>
          <cell r="BY184">
            <v>-5.5430951618071655E-2</v>
          </cell>
          <cell r="BZ184">
            <v>-1.164417672587581E-2</v>
          </cell>
          <cell r="CA184">
            <v>8.5795715965441444E-2</v>
          </cell>
          <cell r="CB184">
            <v>8.6961543928043117E-2</v>
          </cell>
          <cell r="CD184">
            <v>4.2132020110052792E-4</v>
          </cell>
          <cell r="CE184">
            <v>-0.13548491286500608</v>
          </cell>
          <cell r="CF184">
            <v>-5.1749833466893325E-2</v>
          </cell>
          <cell r="CG184">
            <v>8.6961543928043117E-2</v>
          </cell>
          <cell r="CH184">
            <v>3.6922672651576338E-2</v>
          </cell>
          <cell r="CI184">
            <v>3.5434339827369321E-2</v>
          </cell>
        </row>
        <row r="186">
          <cell r="A186" t="str">
            <v xml:space="preserve">Net domestic assets </v>
          </cell>
          <cell r="B186">
            <v>-2626.9963591799997</v>
          </cell>
          <cell r="C186">
            <v>-2317.9872840100006</v>
          </cell>
          <cell r="D186">
            <v>-2231.1733502299985</v>
          </cell>
          <cell r="E186">
            <v>-1436.3577208299994</v>
          </cell>
          <cell r="F186">
            <v>-2352.5499242599999</v>
          </cell>
          <cell r="G186">
            <v>-1644.6308714999986</v>
          </cell>
          <cell r="H186">
            <v>-2392.5460098899994</v>
          </cell>
          <cell r="I186">
            <v>-1947.3860217700012</v>
          </cell>
          <cell r="J186">
            <v>-2210.3856175015608</v>
          </cell>
          <cell r="K186">
            <v>-2691.9794682148058</v>
          </cell>
          <cell r="L186">
            <v>-2655.870991712547</v>
          </cell>
          <cell r="M186">
            <v>-3309.3491018056866</v>
          </cell>
          <cell r="N186">
            <v>-4399.9790530699993</v>
          </cell>
          <cell r="O186">
            <v>-4783.0470593599985</v>
          </cell>
          <cell r="P186">
            <v>-4390.3625230000034</v>
          </cell>
          <cell r="Q186">
            <v>-4793.8405017499972</v>
          </cell>
          <cell r="R186">
            <v>-4713.0234427799987</v>
          </cell>
          <cell r="S186">
            <v>-4429.6865036700001</v>
          </cell>
          <cell r="T186">
            <v>-5033.518158390003</v>
          </cell>
          <cell r="U186">
            <v>-5336.722132840001</v>
          </cell>
          <cell r="V186">
            <v>-6177.4713772199975</v>
          </cell>
          <cell r="W186">
            <v>-6157.1209125900004</v>
          </cell>
          <cell r="X186">
            <v>-5816.8067669699958</v>
          </cell>
          <cell r="Y186">
            <v>-4461.2759227299994</v>
          </cell>
          <cell r="Z186">
            <v>-5594.3649046260907</v>
          </cell>
          <cell r="AA186">
            <v>-5151.973891960436</v>
          </cell>
          <cell r="AB186">
            <v>-5524.170485692056</v>
          </cell>
          <cell r="AC186">
            <v>-5340.6100644831367</v>
          </cell>
          <cell r="AD186">
            <v>-5610.6448948396483</v>
          </cell>
          <cell r="AE186">
            <v>-5235.027499278066</v>
          </cell>
          <cell r="AF186">
            <v>-5160.9651613549904</v>
          </cell>
          <cell r="AG186">
            <v>-5636.0236930919009</v>
          </cell>
          <cell r="AH186">
            <v>-6281.2093029353618</v>
          </cell>
          <cell r="AI186">
            <v>-6996.3527899547071</v>
          </cell>
          <cell r="AJ186">
            <v>-6473.2078207501727</v>
          </cell>
          <cell r="AK186">
            <v>-6022.9385751180289</v>
          </cell>
          <cell r="AL186">
            <v>-7059.8726150000102</v>
          </cell>
          <cell r="AM186">
            <v>-7240.8895679999996</v>
          </cell>
          <cell r="AN186">
            <v>-6508.3560720000014</v>
          </cell>
          <cell r="AO186">
            <v>-7087.9774559999987</v>
          </cell>
          <cell r="AP186">
            <v>-7828.4492560000035</v>
          </cell>
          <cell r="AQ186">
            <v>-7515.8643879999963</v>
          </cell>
          <cell r="AR186">
            <v>-8036.7276599999996</v>
          </cell>
          <cell r="AS186">
            <v>-8970.8058019999989</v>
          </cell>
          <cell r="AT186">
            <v>-8236.8872680000022</v>
          </cell>
          <cell r="AU186">
            <v>-7809.2283999999981</v>
          </cell>
          <cell r="AV186">
            <v>-8119.0349120000028</v>
          </cell>
          <cell r="AW186">
            <v>-5454.5645873300018</v>
          </cell>
          <cell r="AX186">
            <v>-8233.4655500000026</v>
          </cell>
          <cell r="AY186">
            <v>-8235.3810459999986</v>
          </cell>
          <cell r="AZ186">
            <v>-8997.3277759999946</v>
          </cell>
          <cell r="BA186">
            <v>-9061.794076000002</v>
          </cell>
          <cell r="BB186">
            <v>-9579.5882439999987</v>
          </cell>
          <cell r="BC186">
            <v>-9408.4812639999982</v>
          </cell>
          <cell r="BD186">
            <v>-9985.3324399999983</v>
          </cell>
          <cell r="BE186">
            <v>-10741.8801</v>
          </cell>
          <cell r="BF186">
            <v>-11007.188809000001</v>
          </cell>
          <cell r="BG186">
            <v>-8997.3277759999946</v>
          </cell>
          <cell r="BH186">
            <v>-9408.4812639999982</v>
          </cell>
          <cell r="BI186">
            <v>-11007.188809000001</v>
          </cell>
          <cell r="BJ186">
            <v>-8954.9049247108742</v>
          </cell>
          <cell r="BK186">
            <v>-11235.994480782016</v>
          </cell>
          <cell r="BL186">
            <v>-10670.433665214659</v>
          </cell>
          <cell r="BM186">
            <v>-11006.849849647304</v>
          </cell>
          <cell r="BN186">
            <v>-9225.0060340799682</v>
          </cell>
          <cell r="BO186">
            <v>-6022.9385751180289</v>
          </cell>
          <cell r="BP186">
            <v>-5454.5645873300018</v>
          </cell>
          <cell r="BQ186">
            <v>-8954.9049247108742</v>
          </cell>
          <cell r="BR186">
            <v>-9225.0060340799682</v>
          </cell>
          <cell r="BS186">
            <v>-9918.4193254513339</v>
          </cell>
          <cell r="BU186">
            <v>0.17815988642223246</v>
          </cell>
          <cell r="BV186">
            <v>0.43568766143758908</v>
          </cell>
          <cell r="BW186">
            <v>0.31135373313395309</v>
          </cell>
          <cell r="BX186">
            <v>9.4368219217126681E-2</v>
          </cell>
          <cell r="BY186">
            <v>0.38242709471719771</v>
          </cell>
          <cell r="BZ186">
            <v>0.25181626201529106</v>
          </cell>
          <cell r="CA186">
            <v>0.33632869442835722</v>
          </cell>
          <cell r="CB186">
            <v>0.64172681088267791</v>
          </cell>
          <cell r="CD186">
            <v>0.34808259433729272</v>
          </cell>
          <cell r="CE186">
            <v>0.35004843444706668</v>
          </cell>
          <cell r="CF186">
            <v>9.4368219217126681E-2</v>
          </cell>
          <cell r="CG186">
            <v>0.64172681088267791</v>
          </cell>
          <cell r="CH186">
            <v>3.0162364831340049E-2</v>
          </cell>
          <cell r="CI186">
            <v>7.5166703285579173E-2</v>
          </cell>
        </row>
        <row r="187">
          <cell r="A187" t="str">
            <v xml:space="preserve">  Net credit to the NFPS</v>
          </cell>
          <cell r="B187">
            <v>637.49769950999996</v>
          </cell>
          <cell r="C187">
            <v>452.26449900999995</v>
          </cell>
          <cell r="D187">
            <v>315.71856738999986</v>
          </cell>
          <cell r="E187">
            <v>642.38853878999987</v>
          </cell>
          <cell r="F187">
            <v>891.31262617000004</v>
          </cell>
          <cell r="G187">
            <v>639.22134563999987</v>
          </cell>
          <cell r="H187">
            <v>828.50223828000003</v>
          </cell>
          <cell r="I187">
            <v>877.27863043000002</v>
          </cell>
          <cell r="J187">
            <v>977.77015007999989</v>
          </cell>
          <cell r="K187">
            <v>971.90701041999978</v>
          </cell>
          <cell r="L187">
            <v>988.85974504000001</v>
          </cell>
          <cell r="M187">
            <v>918.83722407000005</v>
          </cell>
          <cell r="N187">
            <v>922.40349416000004</v>
          </cell>
          <cell r="O187">
            <v>650.44533534999994</v>
          </cell>
          <cell r="P187">
            <v>861.05071382999995</v>
          </cell>
          <cell r="Q187">
            <v>569.66881656999999</v>
          </cell>
          <cell r="R187">
            <v>648.96050682999976</v>
          </cell>
          <cell r="S187">
            <v>640.54461963999995</v>
          </cell>
          <cell r="T187">
            <v>405.87738061999977</v>
          </cell>
          <cell r="U187">
            <v>-59.257743459999766</v>
          </cell>
          <cell r="V187">
            <v>37.421288429999919</v>
          </cell>
          <cell r="W187">
            <v>-72.887802289999911</v>
          </cell>
          <cell r="X187">
            <v>262.59584715999995</v>
          </cell>
          <cell r="Y187">
            <v>699.60739718999992</v>
          </cell>
          <cell r="Z187">
            <v>535.79828959999998</v>
          </cell>
          <cell r="AA187">
            <v>833.03191372000015</v>
          </cell>
          <cell r="AB187">
            <v>853.33255292000001</v>
          </cell>
          <cell r="AC187">
            <v>912.45106665000003</v>
          </cell>
          <cell r="AD187">
            <v>1036.0076351600001</v>
          </cell>
          <cell r="AE187">
            <v>919.82293843000002</v>
          </cell>
          <cell r="AF187">
            <v>961.08844063000015</v>
          </cell>
          <cell r="AG187">
            <v>927.39982079000004</v>
          </cell>
          <cell r="AH187">
            <v>1135.0873369599999</v>
          </cell>
          <cell r="AI187">
            <v>1125.9789742899998</v>
          </cell>
          <cell r="AJ187">
            <v>1231.61956162</v>
          </cell>
          <cell r="AK187">
            <v>1214.7341781919715</v>
          </cell>
          <cell r="AL187">
            <v>1188.5323612799998</v>
          </cell>
          <cell r="AM187">
            <v>1129.6627539634399</v>
          </cell>
          <cell r="AN187">
            <v>683.09272013999998</v>
          </cell>
          <cell r="AO187">
            <v>995.7319805599999</v>
          </cell>
          <cell r="AP187">
            <v>643.20681668000009</v>
          </cell>
          <cell r="AQ187">
            <v>1085.9841637660002</v>
          </cell>
          <cell r="AR187">
            <v>1327.15437258</v>
          </cell>
          <cell r="AS187">
            <v>1483.3056771400002</v>
          </cell>
          <cell r="AT187">
            <v>1634.9632564899996</v>
          </cell>
          <cell r="AU187">
            <v>1894.4784055499999</v>
          </cell>
          <cell r="AV187">
            <v>2086.4972280800002</v>
          </cell>
          <cell r="AW187">
            <v>2646.6864870469603</v>
          </cell>
          <cell r="AX187">
            <v>2808.7315131652499</v>
          </cell>
          <cell r="AY187">
            <v>2080.2815974099999</v>
          </cell>
          <cell r="AZ187">
            <v>1825.9445350537196</v>
          </cell>
          <cell r="BA187">
            <v>1834.7852150199999</v>
          </cell>
          <cell r="BB187">
            <v>1669.5175530699998</v>
          </cell>
          <cell r="BC187">
            <v>1675.28977248</v>
          </cell>
          <cell r="BD187">
            <v>1746.7541266000001</v>
          </cell>
          <cell r="BE187">
            <v>1292.4449756599997</v>
          </cell>
          <cell r="BF187">
            <v>1582.2034765399999</v>
          </cell>
          <cell r="BG187">
            <v>1825.9445350537196</v>
          </cell>
          <cell r="BH187">
            <v>1675.28977248</v>
          </cell>
          <cell r="BI187">
            <v>1582.2034765399999</v>
          </cell>
          <cell r="BJ187">
            <v>2327.0423820904148</v>
          </cell>
          <cell r="BK187">
            <v>2277.2293461309791</v>
          </cell>
          <cell r="BL187">
            <v>2090.3192740007744</v>
          </cell>
          <cell r="BM187">
            <v>1765.0127061499379</v>
          </cell>
          <cell r="BN187">
            <v>1583.9226105312848</v>
          </cell>
          <cell r="BO187">
            <v>1214.7341781919715</v>
          </cell>
          <cell r="BP187">
            <v>2646.6864870469603</v>
          </cell>
          <cell r="BQ187">
            <v>2327.0423820904148</v>
          </cell>
          <cell r="BR187">
            <v>1583.9226105312848</v>
          </cell>
          <cell r="BS187">
            <v>688.28337320790649</v>
          </cell>
          <cell r="BU187">
            <v>-0.19949998649115175</v>
          </cell>
          <cell r="BV187">
            <v>0.18064479411615064</v>
          </cell>
          <cell r="BW187">
            <v>0.44038542520328994</v>
          </cell>
          <cell r="BX187">
            <v>1.178819477184982</v>
          </cell>
          <cell r="BY187">
            <v>1.6730551815564541</v>
          </cell>
          <cell r="BZ187">
            <v>0.54264659502067936</v>
          </cell>
          <cell r="CA187">
            <v>-3.2269703762802804E-2</v>
          </cell>
          <cell r="CB187">
            <v>-0.12077142741344793</v>
          </cell>
          <cell r="CD187">
            <v>-0.23859484698379885</v>
          </cell>
          <cell r="CE187">
            <v>0.73630836819478773</v>
          </cell>
          <cell r="CF187">
            <v>1.178819477184982</v>
          </cell>
          <cell r="CG187">
            <v>-0.12077142741344793</v>
          </cell>
          <cell r="CH187">
            <v>-0.31934088406742944</v>
          </cell>
          <cell r="CI187">
            <v>-0.5654564379398308</v>
          </cell>
        </row>
        <row r="188">
          <cell r="A188" t="str">
            <v xml:space="preserve">    Central Government</v>
          </cell>
          <cell r="B188">
            <v>1055.9307664</v>
          </cell>
          <cell r="C188">
            <v>902.30849347999992</v>
          </cell>
          <cell r="D188">
            <v>876.69192964000001</v>
          </cell>
          <cell r="E188">
            <v>1088.5994669699999</v>
          </cell>
          <cell r="F188">
            <v>1074.6120990300001</v>
          </cell>
          <cell r="G188">
            <v>692.35306429999991</v>
          </cell>
          <cell r="H188">
            <v>864.93913990999999</v>
          </cell>
          <cell r="I188">
            <v>897.99130353999999</v>
          </cell>
          <cell r="J188">
            <v>991.21626143999993</v>
          </cell>
          <cell r="K188">
            <v>997.25649381999983</v>
          </cell>
          <cell r="L188">
            <v>1002.00875447</v>
          </cell>
          <cell r="M188">
            <v>938.92774688000009</v>
          </cell>
          <cell r="N188">
            <v>934.50335514000005</v>
          </cell>
          <cell r="O188">
            <v>671.82055073999993</v>
          </cell>
          <cell r="P188">
            <v>890.75559225999996</v>
          </cell>
          <cell r="Q188">
            <v>588.91638677000003</v>
          </cell>
          <cell r="R188">
            <v>679.89857466999979</v>
          </cell>
          <cell r="S188">
            <v>655.29430552999997</v>
          </cell>
          <cell r="T188">
            <v>425.92587332999977</v>
          </cell>
          <cell r="U188">
            <v>-54.642445269999769</v>
          </cell>
          <cell r="V188">
            <v>41.665550479999922</v>
          </cell>
          <cell r="W188">
            <v>-68.243196669999918</v>
          </cell>
          <cell r="X188">
            <v>267.31509884999997</v>
          </cell>
          <cell r="Y188">
            <v>700.38041595999994</v>
          </cell>
          <cell r="Z188">
            <v>538.04334701999994</v>
          </cell>
          <cell r="AA188">
            <v>833.90643431000012</v>
          </cell>
          <cell r="AB188">
            <v>854.10743275000004</v>
          </cell>
          <cell r="AC188">
            <v>913.31632712999999</v>
          </cell>
          <cell r="AD188">
            <v>1036.8481489000001</v>
          </cell>
          <cell r="AE188">
            <v>922.87151074000008</v>
          </cell>
          <cell r="AF188">
            <v>967.4436772900001</v>
          </cell>
          <cell r="AG188">
            <v>935.10422511000002</v>
          </cell>
          <cell r="AH188">
            <v>1135.49606948</v>
          </cell>
          <cell r="AI188">
            <v>1126.4420966899997</v>
          </cell>
          <cell r="AJ188">
            <v>1232.0787783600001</v>
          </cell>
          <cell r="AK188">
            <v>1215.1598620219715</v>
          </cell>
          <cell r="AL188">
            <v>1189.1903835799999</v>
          </cell>
          <cell r="AM188">
            <v>1130.1374623434399</v>
          </cell>
          <cell r="AN188">
            <v>683.57075619</v>
          </cell>
          <cell r="AO188">
            <v>996.33439583999984</v>
          </cell>
          <cell r="AP188">
            <v>643.77116454000009</v>
          </cell>
          <cell r="AQ188">
            <v>1086.4154612360001</v>
          </cell>
          <cell r="AR188">
            <v>1327.7655950799999</v>
          </cell>
          <cell r="AS188">
            <v>1484.5222648100003</v>
          </cell>
          <cell r="AT188">
            <v>1635.4447348399997</v>
          </cell>
          <cell r="AU188">
            <v>1895.36574827</v>
          </cell>
          <cell r="AV188">
            <v>2087.2635532600002</v>
          </cell>
          <cell r="AW188">
            <v>2647.3160901269603</v>
          </cell>
          <cell r="AX188">
            <v>2810.1004690252498</v>
          </cell>
          <cell r="AY188">
            <v>2081.7587167699999</v>
          </cell>
          <cell r="AZ188">
            <v>1827.2387545137196</v>
          </cell>
          <cell r="BA188">
            <v>1835.73535178</v>
          </cell>
          <cell r="BB188">
            <v>1670.1657941599999</v>
          </cell>
          <cell r="BC188">
            <v>1676.1628866399999</v>
          </cell>
          <cell r="BD188">
            <v>1747.6836070100001</v>
          </cell>
          <cell r="BE188">
            <v>1299.3172979699998</v>
          </cell>
          <cell r="BF188">
            <v>1583.7161056</v>
          </cell>
          <cell r="BG188">
            <v>1827.2387545137196</v>
          </cell>
          <cell r="BH188">
            <v>1676.1628866399999</v>
          </cell>
          <cell r="BI188">
            <v>1583.7161056</v>
          </cell>
          <cell r="BJ188">
            <v>2328.5550111504149</v>
          </cell>
          <cell r="BK188">
            <v>2278.7419751909792</v>
          </cell>
          <cell r="BL188">
            <v>2091.8319030607745</v>
          </cell>
          <cell r="BM188">
            <v>1766.525335209938</v>
          </cell>
          <cell r="BN188">
            <v>1585.4352395912849</v>
          </cell>
          <cell r="BO188">
            <v>1215.1598620219715</v>
          </cell>
          <cell r="BP188">
            <v>2647.3160901269603</v>
          </cell>
          <cell r="BQ188">
            <v>2328.5550111504149</v>
          </cell>
          <cell r="BR188">
            <v>1585.4352395912849</v>
          </cell>
          <cell r="BS188">
            <v>689.79600226790649</v>
          </cell>
          <cell r="BU188">
            <v>-0.19966654078974244</v>
          </cell>
          <cell r="BV188">
            <v>0.17721204803999546</v>
          </cell>
          <cell r="BW188">
            <v>0.44029096955742975</v>
          </cell>
          <cell r="BX188">
            <v>1.1785743364843739</v>
          </cell>
          <cell r="BY188">
            <v>1.6730791771990821</v>
          </cell>
          <cell r="BZ188">
            <v>0.54283784283873526</v>
          </cell>
          <cell r="CA188">
            <v>-3.1629701779596009E-2</v>
          </cell>
          <cell r="CB188">
            <v>-0.12040914954030224</v>
          </cell>
          <cell r="CD188">
            <v>-0.25406356528782803</v>
          </cell>
          <cell r="CE188">
            <v>0.73499977202585232</v>
          </cell>
          <cell r="CF188">
            <v>1.1785743364843739</v>
          </cell>
          <cell r="CG188">
            <v>-0.12040914954030224</v>
          </cell>
          <cell r="CH188">
            <v>-0.31913344026688639</v>
          </cell>
          <cell r="CI188">
            <v>-0.56491694832913419</v>
          </cell>
        </row>
        <row r="189">
          <cell r="A189" t="str">
            <v xml:space="preserve">    Rest of public sector</v>
          </cell>
          <cell r="B189">
            <v>-418.43306689000008</v>
          </cell>
          <cell r="C189">
            <v>-450.04399446999997</v>
          </cell>
          <cell r="D189">
            <v>-560.97336225000015</v>
          </cell>
          <cell r="E189">
            <v>-446.21092818</v>
          </cell>
          <cell r="F189">
            <v>-183.29947286000001</v>
          </cell>
          <cell r="G189">
            <v>-53.131718660000004</v>
          </cell>
          <cell r="H189">
            <v>-36.436901629999994</v>
          </cell>
          <cell r="I189">
            <v>-20.712673110000001</v>
          </cell>
          <cell r="J189">
            <v>-13.44611136</v>
          </cell>
          <cell r="K189">
            <v>-25.3494834</v>
          </cell>
          <cell r="L189">
            <v>-13.14900943</v>
          </cell>
          <cell r="M189">
            <v>-20.09052281</v>
          </cell>
          <cell r="N189">
            <v>-12.099860979999999</v>
          </cell>
          <cell r="O189">
            <v>-21.375215390000001</v>
          </cell>
          <cell r="P189">
            <v>-29.704878430000001</v>
          </cell>
          <cell r="Q189">
            <v>-19.247570200000002</v>
          </cell>
          <cell r="R189">
            <v>-30.938067840000002</v>
          </cell>
          <cell r="S189">
            <v>-14.749685890000002</v>
          </cell>
          <cell r="T189">
            <v>-20.048492710000001</v>
          </cell>
          <cell r="U189">
            <v>-4.6152981899999999</v>
          </cell>
          <cell r="V189">
            <v>-4.2442620499999997</v>
          </cell>
          <cell r="W189">
            <v>-4.6446056200000001</v>
          </cell>
          <cell r="X189">
            <v>-4.7192516900000001</v>
          </cell>
          <cell r="Y189">
            <v>-0.77301876999999997</v>
          </cell>
          <cell r="Z189">
            <v>-2.2450574200000002</v>
          </cell>
          <cell r="AA189">
            <v>-0.87452058999999993</v>
          </cell>
          <cell r="AB189">
            <v>-0.77487983000000005</v>
          </cell>
          <cell r="AC189">
            <v>-0.86526047999999989</v>
          </cell>
          <cell r="AD189">
            <v>-0.84051374000000001</v>
          </cell>
          <cell r="AE189">
            <v>-3.04857231</v>
          </cell>
          <cell r="AF189">
            <v>-6.3552366600000001</v>
          </cell>
          <cell r="AG189">
            <v>-7.7044043200000001</v>
          </cell>
          <cell r="AH189">
            <v>-0.40873252000000004</v>
          </cell>
          <cell r="AI189">
            <v>-0.46312239999999999</v>
          </cell>
          <cell r="AJ189">
            <v>-0.45921674000000001</v>
          </cell>
          <cell r="AK189">
            <v>-0.42568382999999999</v>
          </cell>
          <cell r="AL189">
            <v>-0.65802230000000006</v>
          </cell>
          <cell r="AM189">
            <v>-0.47470838000000004</v>
          </cell>
          <cell r="AN189">
            <v>-0.47803605000000005</v>
          </cell>
          <cell r="AO189">
            <v>-0.60241528</v>
          </cell>
          <cell r="AP189">
            <v>-0.56434786000000003</v>
          </cell>
          <cell r="AQ189">
            <v>-0.43129746999999996</v>
          </cell>
          <cell r="AR189">
            <v>-0.6112225</v>
          </cell>
          <cell r="AS189">
            <v>-1.21658767</v>
          </cell>
          <cell r="AT189">
            <v>-0.48147835000000005</v>
          </cell>
          <cell r="AU189">
            <v>-0.88734272000000014</v>
          </cell>
          <cell r="AV189">
            <v>-0.76632518000000005</v>
          </cell>
          <cell r="AW189">
            <v>-0.62960307999999987</v>
          </cell>
          <cell r="AX189">
            <v>-1.36895586</v>
          </cell>
          <cell r="AY189">
            <v>-1.4771193600000001</v>
          </cell>
          <cell r="AZ189">
            <v>-1.2942194600000001</v>
          </cell>
          <cell r="BA189">
            <v>-0.95013675999999991</v>
          </cell>
          <cell r="BB189">
            <v>-0.64824108999999996</v>
          </cell>
          <cell r="BC189">
            <v>-0.87311415999999997</v>
          </cell>
          <cell r="BD189">
            <v>-0.92948041000000003</v>
          </cell>
          <cell r="BE189">
            <v>-6.8723223100000004</v>
          </cell>
          <cell r="BF189">
            <v>-1.5126290600000001</v>
          </cell>
          <cell r="BG189">
            <v>-1.2942194600000001</v>
          </cell>
          <cell r="BH189">
            <v>-0.87311415999999997</v>
          </cell>
          <cell r="BI189">
            <v>-1.5126290600000001</v>
          </cell>
          <cell r="BJ189">
            <v>-1.5126290600000001</v>
          </cell>
          <cell r="BK189">
            <v>-1.5126290600000001</v>
          </cell>
          <cell r="BL189">
            <v>-1.5126290600000001</v>
          </cell>
          <cell r="BM189">
            <v>-1.5126290600000001</v>
          </cell>
          <cell r="BN189">
            <v>-1.5126290600000001</v>
          </cell>
          <cell r="BO189">
            <v>-0.42568382999999999</v>
          </cell>
          <cell r="BP189">
            <v>-0.62960307999999987</v>
          </cell>
          <cell r="BQ189">
            <v>-1.5126290600000001</v>
          </cell>
          <cell r="BR189">
            <v>-1.5126290600000001</v>
          </cell>
          <cell r="BS189">
            <v>-1.5126290600000001</v>
          </cell>
          <cell r="BU189">
            <v>0.38308363246466226</v>
          </cell>
          <cell r="BV189">
            <v>0.85852476958304458</v>
          </cell>
          <cell r="BW189">
            <v>0.17797906073145353</v>
          </cell>
          <cell r="BX189">
            <v>0.47903922025884782</v>
          </cell>
          <cell r="BY189">
            <v>1.7073679066672902</v>
          </cell>
          <cell r="BZ189">
            <v>1.0243897094967891</v>
          </cell>
          <cell r="CA189">
            <v>2.141634634246794</v>
          </cell>
          <cell r="CB189">
            <v>1.4025121668718654</v>
          </cell>
          <cell r="CD189">
            <v>0.9615232128446537</v>
          </cell>
          <cell r="CE189">
            <v>0.44932277647022723</v>
          </cell>
          <cell r="CF189">
            <v>0.47903922025884782</v>
          </cell>
          <cell r="CG189">
            <v>1.4025121668718654</v>
          </cell>
          <cell r="CH189">
            <v>0</v>
          </cell>
          <cell r="CI189">
            <v>0</v>
          </cell>
        </row>
        <row r="190">
          <cell r="A190" t="str">
            <v xml:space="preserve">  Fogafín</v>
          </cell>
          <cell r="B190">
            <v>-108.10561139000001</v>
          </cell>
          <cell r="C190">
            <v>-131.99368806999999</v>
          </cell>
          <cell r="D190">
            <v>-170.62553541</v>
          </cell>
          <cell r="E190">
            <v>-177.03861583</v>
          </cell>
          <cell r="F190">
            <v>2.66980284</v>
          </cell>
          <cell r="G190">
            <v>2.02653164</v>
          </cell>
          <cell r="H190">
            <v>0.94977945000000008</v>
          </cell>
          <cell r="I190">
            <v>-6.0818110000000002E-2</v>
          </cell>
          <cell r="J190">
            <v>-5.5335479999999999E-2</v>
          </cell>
          <cell r="K190">
            <v>-0.1004642</v>
          </cell>
          <cell r="L190">
            <v>-5.8322079999999998E-2</v>
          </cell>
          <cell r="M190">
            <v>-0.20140901</v>
          </cell>
          <cell r="N190">
            <v>-7.2740475699999996</v>
          </cell>
          <cell r="O190">
            <v>-5.1332663500000004</v>
          </cell>
          <cell r="P190">
            <v>-4.3779970000000001E-2</v>
          </cell>
          <cell r="Q190">
            <v>-8.0864593599999992</v>
          </cell>
          <cell r="R190">
            <v>-0.12922985000000001</v>
          </cell>
          <cell r="S190">
            <v>-0.54218127000000005</v>
          </cell>
          <cell r="T190">
            <v>-6.2797185799999999</v>
          </cell>
          <cell r="U190">
            <v>-3.6349367300000002</v>
          </cell>
          <cell r="V190">
            <v>-0.45649308999999999</v>
          </cell>
          <cell r="W190">
            <v>-5.5287638100000001</v>
          </cell>
          <cell r="X190">
            <v>-0.17122357999999999</v>
          </cell>
          <cell r="Y190">
            <v>-0.25908066000000002</v>
          </cell>
          <cell r="Z190">
            <v>-3.3951129799999999</v>
          </cell>
          <cell r="AA190">
            <v>-0.10012095</v>
          </cell>
          <cell r="AB190">
            <v>-0.14532204000000001</v>
          </cell>
          <cell r="AC190">
            <v>-7.3494131600000001</v>
          </cell>
          <cell r="AD190">
            <v>-0.31561479999999997</v>
          </cell>
          <cell r="AE190">
            <v>-1.6325559999999999E-2</v>
          </cell>
          <cell r="AF190">
            <v>-10.73636568</v>
          </cell>
          <cell r="AG190">
            <v>-8.7611350000000005E-2</v>
          </cell>
          <cell r="AH190">
            <v>-35.390487479999997</v>
          </cell>
          <cell r="AI190">
            <v>-26.814661099999999</v>
          </cell>
          <cell r="AJ190">
            <v>-3.9108152399999998</v>
          </cell>
          <cell r="AK190">
            <v>-6.5442870400000004</v>
          </cell>
          <cell r="AL190">
            <v>-25.962898379999999</v>
          </cell>
          <cell r="AM190">
            <v>-0.36203488</v>
          </cell>
          <cell r="AN190">
            <v>-4.7234967699999997</v>
          </cell>
          <cell r="AO190">
            <v>-31.806979559999998</v>
          </cell>
          <cell r="AP190">
            <v>-0.34150647000000001</v>
          </cell>
          <cell r="AQ190">
            <v>-6.3858278999999998</v>
          </cell>
          <cell r="AR190">
            <v>-32.140327759999998</v>
          </cell>
          <cell r="AS190">
            <v>-2.4981203600000002</v>
          </cell>
          <cell r="AT190">
            <v>-11.525364590000001</v>
          </cell>
          <cell r="AU190">
            <v>-41.28484186</v>
          </cell>
          <cell r="AV190">
            <v>-0.60270044</v>
          </cell>
          <cell r="AW190">
            <v>-25.504968389999998</v>
          </cell>
          <cell r="AX190">
            <v>-29.865537740000001</v>
          </cell>
          <cell r="AY190">
            <v>-7.2368328000000002</v>
          </cell>
          <cell r="AZ190">
            <v>492.79206678843997</v>
          </cell>
          <cell r="BA190">
            <v>464.27049375534006</v>
          </cell>
          <cell r="BB190">
            <v>507.85630636396996</v>
          </cell>
          <cell r="BC190">
            <v>495.62703105030994</v>
          </cell>
          <cell r="BD190">
            <v>496.10167282133</v>
          </cell>
          <cell r="BE190">
            <v>524.47594446233995</v>
          </cell>
          <cell r="BF190">
            <v>521.08311800736999</v>
          </cell>
          <cell r="BG190">
            <v>492.79206678843997</v>
          </cell>
          <cell r="BH190">
            <v>495.62703105030994</v>
          </cell>
          <cell r="BI190">
            <v>521.08311800736999</v>
          </cell>
          <cell r="BJ190">
            <v>469.50822552159605</v>
          </cell>
          <cell r="BK190">
            <v>319.5082255215961</v>
          </cell>
          <cell r="BL190">
            <v>319.5082255215961</v>
          </cell>
          <cell r="BM190">
            <v>23.610365745996148</v>
          </cell>
          <cell r="BN190">
            <v>23.610365745996148</v>
          </cell>
          <cell r="BO190">
            <v>-6.5442870400000004</v>
          </cell>
          <cell r="BP190">
            <v>-25.504968389999998</v>
          </cell>
          <cell r="BQ190">
            <v>469.50822552159605</v>
          </cell>
          <cell r="BR190">
            <v>23.610365745996148</v>
          </cell>
          <cell r="BS190">
            <v>23.610365745996148</v>
          </cell>
          <cell r="BU190">
            <v>31.503650306588035</v>
          </cell>
          <cell r="BV190">
            <v>390.15521305241595</v>
          </cell>
          <cell r="BW190">
            <v>0.67433721853892925</v>
          </cell>
          <cell r="BX190">
            <v>2.8972875477662416</v>
          </cell>
          <cell r="BY190">
            <v>105.32780856721958</v>
          </cell>
          <cell r="BZ190">
            <v>78.613590408584287</v>
          </cell>
          <cell r="CA190">
            <v>46.211855463512933</v>
          </cell>
          <cell r="CB190">
            <v>19.408500584759835</v>
          </cell>
          <cell r="CD190">
            <v>0.28634096359442918</v>
          </cell>
          <cell r="CE190">
            <v>24.259650951946778</v>
          </cell>
          <cell r="CF190">
            <v>2.8972875477662416</v>
          </cell>
          <cell r="CG190">
            <v>19.408500584759835</v>
          </cell>
          <cell r="CH190">
            <v>-0.94971256207542176</v>
          </cell>
          <cell r="CI190">
            <v>0</v>
          </cell>
        </row>
        <row r="191">
          <cell r="A191" t="str">
            <v xml:space="preserve">  Quasi-fiscal deficit</v>
          </cell>
          <cell r="B191">
            <v>776.30099999999993</v>
          </cell>
          <cell r="C191">
            <v>772.45099999999991</v>
          </cell>
          <cell r="D191">
            <v>787.17599999999993</v>
          </cell>
          <cell r="E191">
            <v>868.4</v>
          </cell>
          <cell r="F191">
            <v>733.33649999999989</v>
          </cell>
          <cell r="G191">
            <v>696.36209999999994</v>
          </cell>
          <cell r="H191">
            <v>667.57099999999991</v>
          </cell>
          <cell r="I191">
            <v>580.65629999999987</v>
          </cell>
          <cell r="J191">
            <v>600.1312999999999</v>
          </cell>
          <cell r="K191">
            <v>566.54229999999984</v>
          </cell>
          <cell r="L191">
            <v>575.22129999999993</v>
          </cell>
          <cell r="M191">
            <v>566.88929999999982</v>
          </cell>
          <cell r="N191">
            <v>444.98929999999984</v>
          </cell>
          <cell r="O191">
            <v>462.81399999999985</v>
          </cell>
          <cell r="P191">
            <v>482.17889999999983</v>
          </cell>
          <cell r="Q191">
            <v>567.83539999999982</v>
          </cell>
          <cell r="R191">
            <v>613.63539999999989</v>
          </cell>
          <cell r="S191">
            <v>627.53539999999987</v>
          </cell>
          <cell r="T191">
            <v>619.63539999999989</v>
          </cell>
          <cell r="U191">
            <v>678.97121047170788</v>
          </cell>
          <cell r="V191">
            <v>834.52829999999983</v>
          </cell>
          <cell r="W191">
            <v>681.38929999999982</v>
          </cell>
          <cell r="X191">
            <v>679.48929999999984</v>
          </cell>
          <cell r="Y191">
            <v>638.48929999999984</v>
          </cell>
          <cell r="Z191">
            <v>536.48929999999984</v>
          </cell>
          <cell r="AA191">
            <v>484.98929999999984</v>
          </cell>
          <cell r="AB191">
            <v>417.68929999999983</v>
          </cell>
          <cell r="AC191">
            <v>316.78929999999986</v>
          </cell>
          <cell r="AD191">
            <v>250.58929999999987</v>
          </cell>
          <cell r="AE191">
            <v>188.68929999999983</v>
          </cell>
          <cell r="AF191">
            <v>82.589299999999866</v>
          </cell>
          <cell r="AG191">
            <v>-11.810700000000111</v>
          </cell>
          <cell r="AH191">
            <v>-144.61070000000018</v>
          </cell>
          <cell r="AI191">
            <v>-287.11070000000018</v>
          </cell>
          <cell r="AJ191">
            <v>-410.41070000000025</v>
          </cell>
          <cell r="AK191">
            <v>-469.41070000000025</v>
          </cell>
          <cell r="AL191">
            <v>-578.51070000000027</v>
          </cell>
          <cell r="AM191">
            <v>-638.11070000000018</v>
          </cell>
          <cell r="AN191">
            <v>-829.21070000000032</v>
          </cell>
          <cell r="AO191">
            <v>-723.01070000000027</v>
          </cell>
          <cell r="AP191">
            <v>-691.21070000000032</v>
          </cell>
          <cell r="AQ191">
            <v>-738.01070000000027</v>
          </cell>
          <cell r="AR191">
            <v>-744.71070000000032</v>
          </cell>
          <cell r="AS191">
            <v>-806.31070000000022</v>
          </cell>
          <cell r="AT191">
            <v>-876.51070000000027</v>
          </cell>
          <cell r="AU191">
            <v>-971.11070000000018</v>
          </cell>
          <cell r="AV191">
            <v>-1033.5107000000003</v>
          </cell>
          <cell r="AW191">
            <v>-1078.3107000000002</v>
          </cell>
          <cell r="AX191">
            <v>-1133.3107000000002</v>
          </cell>
          <cell r="AY191">
            <v>-1164.2107000000003</v>
          </cell>
          <cell r="AZ191">
            <v>-1190.6107000000002</v>
          </cell>
          <cell r="BA191">
            <v>-1206.9107000000001</v>
          </cell>
          <cell r="BB191">
            <v>-1321.7107000000003</v>
          </cell>
          <cell r="BC191">
            <v>-1390.7107000000001</v>
          </cell>
          <cell r="BD191">
            <v>-1433.5107000000003</v>
          </cell>
          <cell r="BE191">
            <v>-1493.5107000000003</v>
          </cell>
          <cell r="BF191">
            <v>-1471.1107000000002</v>
          </cell>
          <cell r="BG191">
            <v>-1190.6107000000002</v>
          </cell>
          <cell r="BH191">
            <v>-1390.7107000000001</v>
          </cell>
          <cell r="BI191">
            <v>-1471.1107000000002</v>
          </cell>
          <cell r="BJ191">
            <v>-1787.2138019522858</v>
          </cell>
          <cell r="BK191">
            <v>-2040.3514768160931</v>
          </cell>
          <cell r="BL191">
            <v>-2244.0835209297275</v>
          </cell>
          <cell r="BM191">
            <v>-2541.5779016889583</v>
          </cell>
          <cell r="BN191">
            <v>-2782.0284021304283</v>
          </cell>
          <cell r="BO191">
            <v>-469.41070000000025</v>
          </cell>
          <cell r="BP191">
            <v>-1078.3107000000002</v>
          </cell>
          <cell r="BQ191">
            <v>-1787.2138019522858</v>
          </cell>
          <cell r="BR191">
            <v>-2782.0284021304283</v>
          </cell>
          <cell r="BS191">
            <v>-3852.5050038102972</v>
          </cell>
          <cell r="BU191">
            <v>-2.9852332822507082</v>
          </cell>
          <cell r="BV191">
            <v>-4.9112482795791861</v>
          </cell>
          <cell r="BW191">
            <v>5.0611745880491501</v>
          </cell>
          <cell r="BX191">
            <v>1.2971583306473407</v>
          </cell>
          <cell r="BY191">
            <v>0.43583615117363994</v>
          </cell>
          <cell r="BZ191">
            <v>0.88440452150625948</v>
          </cell>
          <cell r="CA191">
            <v>0.67837163881741525</v>
          </cell>
          <cell r="CB191">
            <v>0.65742007563523708</v>
          </cell>
          <cell r="CD191">
            <v>0.12630331883138401</v>
          </cell>
          <cell r="CE191">
            <v>-1.7351896108517408</v>
          </cell>
          <cell r="CF191">
            <v>1.2971583306473407</v>
          </cell>
          <cell r="CG191">
            <v>0.65742007563523708</v>
          </cell>
          <cell r="CH191">
            <v>0.5566287587368921</v>
          </cell>
          <cell r="CI191">
            <v>0.38478277247641213</v>
          </cell>
        </row>
        <row r="192">
          <cell r="A192" t="str">
            <v xml:space="preserve">  Credit to financial system</v>
          </cell>
          <cell r="B192">
            <v>-159.54806497000015</v>
          </cell>
          <cell r="C192">
            <v>-11.064521819999584</v>
          </cell>
          <cell r="D192">
            <v>-224.04962353000013</v>
          </cell>
          <cell r="E192">
            <v>-88.782523780000247</v>
          </cell>
          <cell r="F192">
            <v>-554.09779475000005</v>
          </cell>
          <cell r="G192">
            <v>226.34244042000066</v>
          </cell>
          <cell r="H192">
            <v>162.18932440999959</v>
          </cell>
          <cell r="I192">
            <v>641.74383579999994</v>
          </cell>
          <cell r="J192">
            <v>526.30135757999983</v>
          </cell>
          <cell r="K192">
            <v>355.22104114000007</v>
          </cell>
          <cell r="L192">
            <v>87.767000210000248</v>
          </cell>
          <cell r="M192">
            <v>-219.35390432999984</v>
          </cell>
          <cell r="N192">
            <v>-650.53455105999933</v>
          </cell>
          <cell r="O192">
            <v>-139.38055096000031</v>
          </cell>
          <cell r="P192">
            <v>-293.01264814999973</v>
          </cell>
          <cell r="Q192">
            <v>-652.34501398999987</v>
          </cell>
          <cell r="R192">
            <v>-572.27267933999963</v>
          </cell>
          <cell r="S192">
            <v>-249.69136578999991</v>
          </cell>
          <cell r="T192">
            <v>-523.69947129000013</v>
          </cell>
          <cell r="U192">
            <v>-101.86886593999981</v>
          </cell>
          <cell r="V192">
            <v>-62.336857050000162</v>
          </cell>
          <cell r="W192">
            <v>154.88570322999988</v>
          </cell>
          <cell r="X192">
            <v>35.131264369999172</v>
          </cell>
          <cell r="Y192">
            <v>648.85539376000008</v>
          </cell>
          <cell r="Z192">
            <v>214.36018413000062</v>
          </cell>
          <cell r="AA192">
            <v>495.35411110999991</v>
          </cell>
          <cell r="AB192">
            <v>184.67517430999993</v>
          </cell>
          <cell r="AC192">
            <v>444.21220571000009</v>
          </cell>
          <cell r="AD192">
            <v>378.74450030999998</v>
          </cell>
          <cell r="AE192">
            <v>763.2377225800002</v>
          </cell>
          <cell r="AF192">
            <v>950.93517817000043</v>
          </cell>
          <cell r="AG192">
            <v>1097.1873990200002</v>
          </cell>
          <cell r="AH192">
            <v>1481.2572176499998</v>
          </cell>
          <cell r="AI192">
            <v>778.33209352999984</v>
          </cell>
          <cell r="AJ192">
            <v>945.01139496999986</v>
          </cell>
          <cell r="AK192">
            <v>1243.1516186800002</v>
          </cell>
          <cell r="AL192">
            <v>953.04600853123043</v>
          </cell>
          <cell r="AM192">
            <v>611.04922402999989</v>
          </cell>
          <cell r="AN192">
            <v>441.52262723999911</v>
          </cell>
          <cell r="AO192">
            <v>120.38014648999979</v>
          </cell>
          <cell r="AP192">
            <v>331.57472819999975</v>
          </cell>
          <cell r="AQ192">
            <v>805.36954887000036</v>
          </cell>
          <cell r="AR192">
            <v>802.42219235999971</v>
          </cell>
          <cell r="AS192">
            <v>680.61565541000016</v>
          </cell>
          <cell r="AT192">
            <v>1901.5944173299995</v>
          </cell>
          <cell r="AU192">
            <v>1865.8373191799997</v>
          </cell>
          <cell r="AV192">
            <v>1160.13962597</v>
          </cell>
          <cell r="AW192">
            <v>2935.1999047215595</v>
          </cell>
          <cell r="AX192">
            <v>793.18179152651032</v>
          </cell>
          <cell r="AY192">
            <v>1401.9119745089899</v>
          </cell>
          <cell r="AZ192">
            <v>13.88401379156079</v>
          </cell>
          <cell r="BA192">
            <v>311.91744075260067</v>
          </cell>
          <cell r="BB192">
            <v>831.23992633839998</v>
          </cell>
          <cell r="BC192">
            <v>1290.8002701900002</v>
          </cell>
          <cell r="BD192">
            <v>1011.0030842899978</v>
          </cell>
          <cell r="BE192">
            <v>1152.3952845500003</v>
          </cell>
          <cell r="BF192">
            <v>766.91169645365903</v>
          </cell>
          <cell r="BG192">
            <v>13.88401379156079</v>
          </cell>
          <cell r="BH192">
            <v>1290.8002701900002</v>
          </cell>
          <cell r="BI192">
            <v>766.91169645365903</v>
          </cell>
          <cell r="BJ192">
            <v>2484.310767375368</v>
          </cell>
          <cell r="BK192">
            <v>-743.37536606136484</v>
          </cell>
          <cell r="BL192">
            <v>194.15818324983036</v>
          </cell>
          <cell r="BM192">
            <v>757.77142470285276</v>
          </cell>
          <cell r="BN192">
            <v>2905.8554538303133</v>
          </cell>
          <cell r="BO192">
            <v>1243.1516186800002</v>
          </cell>
          <cell r="BP192">
            <v>2935.1999047215595</v>
          </cell>
          <cell r="BQ192">
            <v>2484.310767375368</v>
          </cell>
          <cell r="BR192">
            <v>2905.8554538303133</v>
          </cell>
          <cell r="BS192">
            <v>4432.9697102666814</v>
          </cell>
          <cell r="BU192">
            <v>1.390806608899414</v>
          </cell>
          <cell r="BV192">
            <v>5.5201446474081983E-2</v>
          </cell>
          <cell r="BW192">
            <v>0.28377056642928</v>
          </cell>
          <cell r="BX192">
            <v>1.3610956705652728</v>
          </cell>
          <cell r="BY192">
            <v>-0.96855424176479676</v>
          </cell>
          <cell r="BZ192">
            <v>0.60274283029585485</v>
          </cell>
          <cell r="CA192">
            <v>-0.59670070049402635</v>
          </cell>
          <cell r="CB192">
            <v>-0.15361445624909287</v>
          </cell>
          <cell r="CD192">
            <v>3.9580298364958697</v>
          </cell>
          <cell r="CE192">
            <v>0.91591474870257383</v>
          </cell>
          <cell r="CF192">
            <v>1.3610956705652728</v>
          </cell>
          <cell r="CG192">
            <v>-0.15361445624909287</v>
          </cell>
          <cell r="CH192">
            <v>0.16968275144590717</v>
          </cell>
          <cell r="CI192">
            <v>0.52553001369129482</v>
          </cell>
        </row>
        <row r="193">
          <cell r="A193" t="str">
            <v xml:space="preserve">  Net credit to private sector</v>
          </cell>
          <cell r="B193">
            <v>-1280.3008541600002</v>
          </cell>
          <cell r="C193">
            <v>-952.72309342000005</v>
          </cell>
          <cell r="D193">
            <v>-572.27004889000011</v>
          </cell>
          <cell r="E193">
            <v>-364.29491316999992</v>
          </cell>
          <cell r="F193">
            <v>-698.49749517999987</v>
          </cell>
          <cell r="G193">
            <v>-663.04719406999993</v>
          </cell>
          <cell r="H193">
            <v>-459.54977170000006</v>
          </cell>
          <cell r="I193">
            <v>-122.33758726999999</v>
          </cell>
          <cell r="J193">
            <v>-70.129062689999955</v>
          </cell>
          <cell r="K193">
            <v>-122.47658747000001</v>
          </cell>
          <cell r="L193">
            <v>-102.01596357000004</v>
          </cell>
          <cell r="M193">
            <v>-564.98388146999991</v>
          </cell>
          <cell r="N193">
            <v>-762.60508768</v>
          </cell>
          <cell r="O193">
            <v>-1108.9741293799998</v>
          </cell>
          <cell r="P193">
            <v>-1082.5404928599999</v>
          </cell>
          <cell r="Q193">
            <v>-829.44216073999996</v>
          </cell>
          <cell r="R193">
            <v>-817.34247579000021</v>
          </cell>
          <cell r="S193">
            <v>-680.43414998999992</v>
          </cell>
          <cell r="T193">
            <v>-587.80268650000016</v>
          </cell>
          <cell r="U193">
            <v>-401.24982315999983</v>
          </cell>
          <cell r="V193">
            <v>-419.61569461000005</v>
          </cell>
          <cell r="W193">
            <v>-140.57291313000019</v>
          </cell>
          <cell r="X193">
            <v>157.8483761399998</v>
          </cell>
          <cell r="Y193">
            <v>385.70827007000003</v>
          </cell>
          <cell r="Z193">
            <v>392.05204608999998</v>
          </cell>
          <cell r="AA193">
            <v>346.57201306999991</v>
          </cell>
          <cell r="AB193">
            <v>467.06358834999997</v>
          </cell>
          <cell r="AC193">
            <v>474.11112143000003</v>
          </cell>
          <cell r="AD193">
            <v>493.37907297999999</v>
          </cell>
          <cell r="AE193">
            <v>477.70530579999996</v>
          </cell>
          <cell r="AF193">
            <v>437.91480774000001</v>
          </cell>
          <cell r="AG193">
            <v>437.61339307000003</v>
          </cell>
          <cell r="AH193">
            <v>463.53137846000004</v>
          </cell>
          <cell r="AI193">
            <v>930.41119736999985</v>
          </cell>
          <cell r="AJ193">
            <v>993.93696270999988</v>
          </cell>
          <cell r="AK193">
            <v>982.30430716000012</v>
          </cell>
          <cell r="AL193">
            <v>1015.6913324600001</v>
          </cell>
          <cell r="AM193">
            <v>1060.0831635699999</v>
          </cell>
          <cell r="AN193">
            <v>1076.4295760500002</v>
          </cell>
          <cell r="AO193">
            <v>1111.7457386199999</v>
          </cell>
          <cell r="AP193">
            <v>1175.9449778799999</v>
          </cell>
          <cell r="AQ193">
            <v>1157.8918104500001</v>
          </cell>
          <cell r="AR193">
            <v>1169.3132136900001</v>
          </cell>
          <cell r="AS193">
            <v>1175.9402395700001</v>
          </cell>
          <cell r="AT193">
            <v>1208.2785565800002</v>
          </cell>
          <cell r="AU193">
            <v>1223.3924429900001</v>
          </cell>
          <cell r="AV193">
            <v>1191.8677366200002</v>
          </cell>
          <cell r="AW193">
            <v>1158.4083002499999</v>
          </cell>
          <cell r="AX193">
            <v>1200.2863651199998</v>
          </cell>
          <cell r="AY193">
            <v>1209.8013479000001</v>
          </cell>
          <cell r="AZ193">
            <v>1170.7750814200001</v>
          </cell>
          <cell r="BA193">
            <v>1188.76083217</v>
          </cell>
          <cell r="BB193">
            <v>1181.2242959800001</v>
          </cell>
          <cell r="BC193">
            <v>1196.8833407000002</v>
          </cell>
          <cell r="BD193">
            <v>1192.61808847</v>
          </cell>
          <cell r="BE193">
            <v>1181.0878944899998</v>
          </cell>
          <cell r="BF193">
            <v>1178.64902981</v>
          </cell>
          <cell r="BG193">
            <v>1170.7750814200001</v>
          </cell>
          <cell r="BH193">
            <v>1196.8833407000002</v>
          </cell>
          <cell r="BI193">
            <v>1178.64902981</v>
          </cell>
          <cell r="BJ193">
            <v>1185.69606155</v>
          </cell>
          <cell r="BK193">
            <v>1185.69606155</v>
          </cell>
          <cell r="BL193">
            <v>1185.69606155</v>
          </cell>
          <cell r="BM193">
            <v>1185.69606155</v>
          </cell>
          <cell r="BN193">
            <v>1185.69606155</v>
          </cell>
          <cell r="BO193">
            <v>982.30430716000012</v>
          </cell>
          <cell r="BP193">
            <v>1158.4083002499999</v>
          </cell>
          <cell r="BQ193">
            <v>1185.69606155</v>
          </cell>
          <cell r="BR193">
            <v>1185.69606155</v>
          </cell>
          <cell r="BS193">
            <v>1185.69606155</v>
          </cell>
          <cell r="BU193">
            <v>1.3046745730120244</v>
          </cell>
          <cell r="BV193">
            <v>1.4238621518153551</v>
          </cell>
          <cell r="BW193">
            <v>1.6066812576837606</v>
          </cell>
          <cell r="BX193">
            <v>0.17927641343561329</v>
          </cell>
          <cell r="BY193">
            <v>8.764670487427928E-2</v>
          </cell>
          <cell r="BZ193">
            <v>3.3674588504815972E-2</v>
          </cell>
          <cell r="CA193">
            <v>-2.4522099319436608E-2</v>
          </cell>
          <cell r="CB193">
            <v>2.3556254987219027E-2</v>
          </cell>
          <cell r="CD193">
            <v>1.6826889805536527</v>
          </cell>
          <cell r="CE193">
            <v>1.5467545898918043</v>
          </cell>
          <cell r="CF193">
            <v>0.17927641343561329</v>
          </cell>
          <cell r="CG193">
            <v>2.3556254987219027E-2</v>
          </cell>
          <cell r="CH193">
            <v>0</v>
          </cell>
          <cell r="CI193">
            <v>0</v>
          </cell>
        </row>
        <row r="194">
          <cell r="A194" t="str">
            <v xml:space="preserve">  MLT foreign liab. (-)</v>
          </cell>
          <cell r="B194">
            <v>-342.95888278000001</v>
          </cell>
          <cell r="C194">
            <v>-357.05059727000003</v>
          </cell>
          <cell r="D194">
            <v>-222.56630454</v>
          </cell>
          <cell r="E194">
            <v>-82.688097519999999</v>
          </cell>
          <cell r="F194">
            <v>-100.7830368</v>
          </cell>
          <cell r="G194">
            <v>-119.55300224</v>
          </cell>
          <cell r="H194">
            <v>-151.068229</v>
          </cell>
          <cell r="I194">
            <v>-162.85312736</v>
          </cell>
          <cell r="J194">
            <v>-186.39864220000001</v>
          </cell>
          <cell r="K194">
            <v>-189.14342099000001</v>
          </cell>
          <cell r="L194">
            <v>-190.01062428</v>
          </cell>
          <cell r="M194">
            <v>-167.77081645000001</v>
          </cell>
          <cell r="N194">
            <v>-179.37656064000001</v>
          </cell>
          <cell r="O194">
            <v>-185.06357026000001</v>
          </cell>
          <cell r="P194">
            <v>-184.04309451</v>
          </cell>
          <cell r="Q194">
            <v>-176.9201161</v>
          </cell>
          <cell r="R194">
            <v>-165.26883925000001</v>
          </cell>
          <cell r="S194">
            <v>-171.47820408000001</v>
          </cell>
          <cell r="T194">
            <v>-176.06727326000001</v>
          </cell>
          <cell r="U194">
            <v>-179.37439886000001</v>
          </cell>
          <cell r="V194">
            <v>-194.56010054000001</v>
          </cell>
          <cell r="W194">
            <v>-201.69667102</v>
          </cell>
          <cell r="X194">
            <v>-190.78383167999999</v>
          </cell>
          <cell r="Y194">
            <v>-184.02037883</v>
          </cell>
          <cell r="Z194">
            <v>-192.29227854999999</v>
          </cell>
          <cell r="AA194">
            <v>-194.76765863</v>
          </cell>
          <cell r="AB194">
            <v>-198.18107007</v>
          </cell>
          <cell r="AC194">
            <v>-198.14</v>
          </cell>
          <cell r="AD194">
            <v>-187.25605060000001</v>
          </cell>
          <cell r="AE194">
            <v>-184.17515986000001</v>
          </cell>
          <cell r="AF194">
            <v>-181.79620894999999</v>
          </cell>
          <cell r="AG194">
            <v>-191.59421093</v>
          </cell>
          <cell r="AH194">
            <v>-206.85738649999999</v>
          </cell>
          <cell r="AI194">
            <v>-218.66504047999999</v>
          </cell>
          <cell r="AJ194">
            <v>-204.47811644000001</v>
          </cell>
          <cell r="AK194">
            <v>-204.30109705999999</v>
          </cell>
          <cell r="AL194">
            <v>-216.33570886000001</v>
          </cell>
          <cell r="AM194">
            <v>-213.31444925</v>
          </cell>
          <cell r="AN194">
            <v>-203.11772349</v>
          </cell>
          <cell r="AO194">
            <v>-210.10018690000001</v>
          </cell>
          <cell r="AP194">
            <v>-204.84388501000001</v>
          </cell>
          <cell r="AQ194">
            <v>-209.95920512999999</v>
          </cell>
          <cell r="AR194">
            <v>-221.96429624999999</v>
          </cell>
          <cell r="AS194">
            <v>-241.11736378000001</v>
          </cell>
          <cell r="AT194">
            <v>-253.77007990999999</v>
          </cell>
          <cell r="AU194">
            <v>-251.36063179999999</v>
          </cell>
          <cell r="AV194">
            <v>-231.97728763000001</v>
          </cell>
          <cell r="AW194">
            <v>-224.87739016</v>
          </cell>
          <cell r="AX194">
            <v>-236.43322166999999</v>
          </cell>
          <cell r="AY194">
            <v>-232.47258676000001</v>
          </cell>
          <cell r="AZ194">
            <v>-229.30411771999999</v>
          </cell>
          <cell r="BA194">
            <v>-236.64719410000001</v>
          </cell>
          <cell r="BB194">
            <v>-225.86044905</v>
          </cell>
          <cell r="BC194">
            <v>-234.34278685999999</v>
          </cell>
          <cell r="BD194">
            <v>-240.28288032</v>
          </cell>
          <cell r="BE194">
            <v>-244.18552299000001</v>
          </cell>
          <cell r="BF194">
            <v>-245.69619655000002</v>
          </cell>
          <cell r="BG194">
            <v>-229.30411771999999</v>
          </cell>
          <cell r="BH194">
            <v>-234.34278685999999</v>
          </cell>
          <cell r="BI194">
            <v>-245.69619655000002</v>
          </cell>
          <cell r="BJ194">
            <v>-231.00074134859889</v>
          </cell>
          <cell r="BK194">
            <v>-223.70017684859889</v>
          </cell>
          <cell r="BL194">
            <v>-216.39961234859882</v>
          </cell>
          <cell r="BM194">
            <v>-209.09904784859881</v>
          </cell>
          <cell r="BN194">
            <v>-201.79848334859881</v>
          </cell>
          <cell r="BO194">
            <v>-204.30109705999999</v>
          </cell>
          <cell r="BP194">
            <v>-224.87739016</v>
          </cell>
          <cell r="BQ194">
            <v>-231.00074134859889</v>
          </cell>
          <cell r="BR194">
            <v>-201.79848334859881</v>
          </cell>
          <cell r="BS194">
            <v>-182.95193692881</v>
          </cell>
          <cell r="BU194">
            <v>2.4909813123202396E-2</v>
          </cell>
          <cell r="BV194">
            <v>0.13999740947476091</v>
          </cell>
          <cell r="BW194">
            <v>0.22678761538931069</v>
          </cell>
          <cell r="BX194">
            <v>0.10071552916799598</v>
          </cell>
          <cell r="BY194">
            <v>0.12892225149071845</v>
          </cell>
          <cell r="BZ194">
            <v>0.11613485445852434</v>
          </cell>
          <cell r="CA194">
            <v>3.1815741882823212E-2</v>
          </cell>
          <cell r="CB194">
            <v>2.722973254110661E-2</v>
          </cell>
          <cell r="CD194">
            <v>9.6855714979743102E-2</v>
          </cell>
          <cell r="CE194">
            <v>0.11020908857456235</v>
          </cell>
          <cell r="CF194">
            <v>0.10071552916799598</v>
          </cell>
          <cell r="CG194">
            <v>2.722973254110661E-2</v>
          </cell>
          <cell r="CH194">
            <v>0.12641629559072065</v>
          </cell>
          <cell r="CI194">
            <v>9.3392904183685843E-2</v>
          </cell>
        </row>
        <row r="195">
          <cell r="A195" t="str">
            <v xml:space="preserve">  Other (net)</v>
          </cell>
          <cell r="B195">
            <v>-2149.8816453899994</v>
          </cell>
          <cell r="C195">
            <v>-2089.8708824400001</v>
          </cell>
          <cell r="D195">
            <v>-2144.5564052499981</v>
          </cell>
          <cell r="E195">
            <v>-2234.3421093199991</v>
          </cell>
          <cell r="F195">
            <v>-2626.4905265399993</v>
          </cell>
          <cell r="G195">
            <v>-2425.9830928899992</v>
          </cell>
          <cell r="H195">
            <v>-3441.1403513299992</v>
          </cell>
          <cell r="I195">
            <v>-3761.8132552600009</v>
          </cell>
          <cell r="J195">
            <v>-4058.0053847915606</v>
          </cell>
          <cell r="K195">
            <v>-4273.9293471148067</v>
          </cell>
          <cell r="L195">
            <v>-4015.6341270325474</v>
          </cell>
          <cell r="M195">
            <v>-3842.7656146156869</v>
          </cell>
          <cell r="N195">
            <v>-4167.5816002800002</v>
          </cell>
          <cell r="O195">
            <v>-4457.7548777599977</v>
          </cell>
          <cell r="P195">
            <v>-4173.952121340003</v>
          </cell>
          <cell r="Q195">
            <v>-4264.5509681299973</v>
          </cell>
          <cell r="R195">
            <v>-4420.606125379998</v>
          </cell>
          <cell r="S195">
            <v>-4595.6206221800003</v>
          </cell>
          <cell r="T195">
            <v>-4765.1817893800026</v>
          </cell>
          <cell r="U195">
            <v>-5270.3075751617098</v>
          </cell>
          <cell r="V195">
            <v>-6372.4518203599964</v>
          </cell>
          <cell r="W195">
            <v>-6572.7097655699999</v>
          </cell>
          <cell r="X195">
            <v>-6760.9164993799959</v>
          </cell>
          <cell r="Y195">
            <v>-6649.6568242599997</v>
          </cell>
          <cell r="Z195">
            <v>-7077.3773329160922</v>
          </cell>
          <cell r="AA195">
            <v>-7117.0534502804367</v>
          </cell>
          <cell r="AB195">
            <v>-7248.6047091620567</v>
          </cell>
          <cell r="AC195">
            <v>-7282.6843451131363</v>
          </cell>
          <cell r="AD195">
            <v>-7581.7937378896486</v>
          </cell>
          <cell r="AE195">
            <v>-7400.2912806680661</v>
          </cell>
          <cell r="AF195">
            <v>-7400.9603132649918</v>
          </cell>
          <cell r="AG195">
            <v>-7894.731783691901</v>
          </cell>
          <cell r="AH195">
            <v>-8974.2266620253613</v>
          </cell>
          <cell r="AI195">
            <v>-9298.4846535647066</v>
          </cell>
          <cell r="AJ195">
            <v>-9024.9761083701742</v>
          </cell>
          <cell r="AK195">
            <v>-8782.8725950499993</v>
          </cell>
          <cell r="AL195">
            <v>-9396.3330100312396</v>
          </cell>
          <cell r="AM195">
            <v>-9189.89752543344</v>
          </cell>
          <cell r="AN195">
            <v>-7672.349075170001</v>
          </cell>
          <cell r="AO195">
            <v>-8350.9174552099976</v>
          </cell>
          <cell r="AP195">
            <v>-9082.7796872800027</v>
          </cell>
          <cell r="AQ195">
            <v>-9610.7541780559968</v>
          </cell>
          <cell r="AR195">
            <v>-10336.802114620001</v>
          </cell>
          <cell r="AS195">
            <v>-11260.741189979999</v>
          </cell>
          <cell r="AT195">
            <v>-11839.917353900002</v>
          </cell>
          <cell r="AU195">
            <v>-11529.180394059997</v>
          </cell>
          <cell r="AV195">
            <v>-11291.448814600002</v>
          </cell>
          <cell r="AW195">
            <v>-10866.166220798521</v>
          </cell>
          <cell r="AX195">
            <v>-11636.055760401765</v>
          </cell>
          <cell r="AY195">
            <v>-11523.455846258988</v>
          </cell>
          <cell r="AZ195">
            <v>-11080.808655333716</v>
          </cell>
          <cell r="BA195">
            <v>-11417.970163597942</v>
          </cell>
          <cell r="BB195">
            <v>-12221.855176702369</v>
          </cell>
          <cell r="BC195">
            <v>-12442.02819156031</v>
          </cell>
          <cell r="BD195">
            <v>-12758.015831861328</v>
          </cell>
          <cell r="BE195">
            <v>-13154.587976172339</v>
          </cell>
          <cell r="BF195">
            <v>-13339.229233261029</v>
          </cell>
          <cell r="BG195">
            <v>-11080.808655333716</v>
          </cell>
          <cell r="BH195">
            <v>-12442.02819156031</v>
          </cell>
          <cell r="BI195">
            <v>-13339.229233261029</v>
          </cell>
          <cell r="BJ195">
            <v>-13403.247817947367</v>
          </cell>
          <cell r="BK195">
            <v>-12011.001094258534</v>
          </cell>
          <cell r="BL195">
            <v>-11999.632276258533</v>
          </cell>
          <cell r="BM195">
            <v>-11988.263458258531</v>
          </cell>
          <cell r="BN195">
            <v>-11940.263640258532</v>
          </cell>
          <cell r="BO195">
            <v>-8782.8725950499993</v>
          </cell>
          <cell r="BP195">
            <v>-10866.166220798521</v>
          </cell>
          <cell r="BQ195">
            <v>-13403.247817947367</v>
          </cell>
          <cell r="BR195">
            <v>-11940.263640258532</v>
          </cell>
          <cell r="BS195">
            <v>-12213.521895482809</v>
          </cell>
          <cell r="BU195">
            <v>5.8458749374530328E-2</v>
          </cell>
          <cell r="BV195">
            <v>0.29869944486676747</v>
          </cell>
          <cell r="BW195">
            <v>0.31932452787278875</v>
          </cell>
          <cell r="BX195">
            <v>0.23719957260027424</v>
          </cell>
          <cell r="BY195">
            <v>0.44425241171501195</v>
          </cell>
          <cell r="BZ195">
            <v>0.29459436388133753</v>
          </cell>
          <cell r="CA195">
            <v>0.12663195481403955</v>
          </cell>
          <cell r="CB195">
            <v>0.2334845193415791</v>
          </cell>
          <cell r="CD195">
            <v>0.73043518422474185</v>
          </cell>
          <cell r="CE195">
            <v>0.32080088148419494</v>
          </cell>
          <cell r="CF195">
            <v>0.23719957260027424</v>
          </cell>
          <cell r="CG195">
            <v>0.2334845193415791</v>
          </cell>
          <cell r="CH195">
            <v>0.10915146817847043</v>
          </cell>
          <cell r="CI195">
            <v>2.2885445703471952E-2</v>
          </cell>
        </row>
        <row r="197">
          <cell r="A197" t="str">
            <v>Monetary Base</v>
          </cell>
          <cell r="B197">
            <v>3917.3071597600001</v>
          </cell>
          <cell r="C197">
            <v>4123.0408562699995</v>
          </cell>
          <cell r="D197">
            <v>4182.4122791600003</v>
          </cell>
          <cell r="E197">
            <v>5200.2397330900003</v>
          </cell>
          <cell r="F197">
            <v>4609.1537881500008</v>
          </cell>
          <cell r="G197">
            <v>5536.9409825700004</v>
          </cell>
          <cell r="H197">
            <v>5520.7123598899998</v>
          </cell>
          <cell r="I197">
            <v>6266.1370958599991</v>
          </cell>
          <cell r="J197">
            <v>6157.64422973</v>
          </cell>
          <cell r="K197">
            <v>5927.1384084900001</v>
          </cell>
          <cell r="L197">
            <v>5734.1787005000006</v>
          </cell>
          <cell r="M197">
            <v>6626.1264004799996</v>
          </cell>
          <cell r="N197">
            <v>6033.7203150200003</v>
          </cell>
          <cell r="O197">
            <v>5927.2106060599999</v>
          </cell>
          <cell r="P197">
            <v>6263.1511089300002</v>
          </cell>
          <cell r="Q197">
            <v>5978.1762171600003</v>
          </cell>
          <cell r="R197">
            <v>6305.0845959199996</v>
          </cell>
          <cell r="S197">
            <v>6782.7484332399999</v>
          </cell>
          <cell r="T197">
            <v>6444.1283063699993</v>
          </cell>
          <cell r="U197">
            <v>6628.1151657099999</v>
          </cell>
          <cell r="V197">
            <v>6570.6653228199993</v>
          </cell>
          <cell r="W197">
            <v>6721.8643235700001</v>
          </cell>
          <cell r="X197">
            <v>7154.7060931300002</v>
          </cell>
          <cell r="Y197">
            <v>8281.5447849600005</v>
          </cell>
          <cell r="Z197">
            <v>7399.8581466300002</v>
          </cell>
          <cell r="AA197">
            <v>7374.2257250499997</v>
          </cell>
          <cell r="AB197">
            <v>7243.7428000699992</v>
          </cell>
          <cell r="AC197">
            <v>7417.2897612199995</v>
          </cell>
          <cell r="AD197">
            <v>7135.35650274</v>
          </cell>
          <cell r="AE197">
            <v>7184.4881655500003</v>
          </cell>
          <cell r="AF197">
            <v>7311.4366655699996</v>
          </cell>
          <cell r="AG197">
            <v>7002.9329066</v>
          </cell>
          <cell r="AH197">
            <v>6974.7414920700012</v>
          </cell>
          <cell r="AI197">
            <v>6429.7591505600003</v>
          </cell>
          <cell r="AJ197">
            <v>6796.7027482499998</v>
          </cell>
          <cell r="AK197">
            <v>6909.5082335499992</v>
          </cell>
          <cell r="AL197">
            <v>6608.3</v>
          </cell>
          <cell r="AM197">
            <v>6242.7</v>
          </cell>
          <cell r="AN197">
            <v>6887.7</v>
          </cell>
          <cell r="AO197">
            <v>6829.2000000000007</v>
          </cell>
          <cell r="AP197">
            <v>6784.4</v>
          </cell>
          <cell r="AQ197">
            <v>7123</v>
          </cell>
          <cell r="AR197">
            <v>7065.8</v>
          </cell>
          <cell r="AS197">
            <v>7010.5</v>
          </cell>
          <cell r="AT197">
            <v>7450.8</v>
          </cell>
          <cell r="AU197">
            <v>7598.9</v>
          </cell>
          <cell r="AV197">
            <v>7032.4</v>
          </cell>
          <cell r="AW197">
            <v>9739.5613326699986</v>
          </cell>
          <cell r="AX197">
            <v>7643.5</v>
          </cell>
          <cell r="AY197">
            <v>7632.5</v>
          </cell>
          <cell r="AZ197">
            <v>7132.1</v>
          </cell>
          <cell r="BA197">
            <v>7435.7</v>
          </cell>
          <cell r="BB197">
            <v>7888.2</v>
          </cell>
          <cell r="BC197">
            <v>8369</v>
          </cell>
          <cell r="BD197">
            <v>8261.7999999999993</v>
          </cell>
          <cell r="BE197">
            <v>7960.9</v>
          </cell>
          <cell r="BF197">
            <v>7873.4</v>
          </cell>
          <cell r="BG197">
            <v>7132.1</v>
          </cell>
          <cell r="BH197">
            <v>8369</v>
          </cell>
          <cell r="BI197">
            <v>7873.4</v>
          </cell>
          <cell r="BJ197">
            <v>10710.4303716385</v>
          </cell>
          <cell r="BK197">
            <v>8610.8649999999998</v>
          </cell>
          <cell r="BL197">
            <v>9357.9500000000007</v>
          </cell>
          <cell r="BM197">
            <v>9203.0580000000009</v>
          </cell>
          <cell r="BN197">
            <v>11166.425999999999</v>
          </cell>
          <cell r="BO197">
            <v>6909.5082335499992</v>
          </cell>
          <cell r="BP197">
            <v>9739.5613326699986</v>
          </cell>
          <cell r="BQ197">
            <v>10710.4303716385</v>
          </cell>
          <cell r="BR197">
            <v>11166.425999999999</v>
          </cell>
          <cell r="BS197">
            <v>12462.401401560001</v>
          </cell>
          <cell r="BU197">
            <v>-4.9151772764013502E-2</v>
          </cell>
          <cell r="BV197">
            <v>-8.5584615261584673E-3</v>
          </cell>
          <cell r="BW197">
            <v>6.8254645490626098E-2</v>
          </cell>
          <cell r="BX197">
            <v>0.40958820851798339</v>
          </cell>
          <cell r="BY197">
            <v>3.5483543127604378E-2</v>
          </cell>
          <cell r="BZ197">
            <v>0.17492629510037916</v>
          </cell>
          <cell r="CA197">
            <v>5.6718741611639034E-2</v>
          </cell>
          <cell r="CB197">
            <v>9.9683035591331626E-2</v>
          </cell>
          <cell r="CD197">
            <v>0.24983199601505968</v>
          </cell>
          <cell r="CE197">
            <v>-0.16567398801027289</v>
          </cell>
          <cell r="CF197">
            <v>0.40958820851798339</v>
          </cell>
          <cell r="CG197">
            <v>9.9683035591331626E-2</v>
          </cell>
          <cell r="CH197">
            <v>4.2574911795233428E-2</v>
          </cell>
          <cell r="CI197">
            <v>0.11606000000000005</v>
          </cell>
        </row>
        <row r="199">
          <cell r="A199" t="str">
            <v>II. Rest of the Financial System</v>
          </cell>
        </row>
        <row r="201">
          <cell r="A201" t="str">
            <v>Net foreign assets</v>
          </cell>
          <cell r="B201">
            <v>-1772.3036500000003</v>
          </cell>
          <cell r="C201">
            <v>-1645.7807400000002</v>
          </cell>
          <cell r="D201">
            <v>-2126.1376300000002</v>
          </cell>
          <cell r="E201">
            <v>-2253.8190879999993</v>
          </cell>
          <cell r="F201">
            <v>-2423.1149909999999</v>
          </cell>
          <cell r="G201">
            <v>-2481.9804590000003</v>
          </cell>
          <cell r="H201">
            <v>-3106.660973999999</v>
          </cell>
          <cell r="I201">
            <v>-3048.3164999999995</v>
          </cell>
          <cell r="J201">
            <v>-3487.1597620000011</v>
          </cell>
          <cell r="K201">
            <v>-3689.0096569999987</v>
          </cell>
          <cell r="L201">
            <v>-3672.4890200000004</v>
          </cell>
          <cell r="M201">
            <v>-3704.9933000000005</v>
          </cell>
          <cell r="N201">
            <v>-3599.567476061276</v>
          </cell>
          <cell r="O201">
            <v>-4064.796159999999</v>
          </cell>
          <cell r="P201">
            <v>-4097.9995840000001</v>
          </cell>
          <cell r="Q201">
            <v>-4156.7105919999995</v>
          </cell>
          <cell r="R201">
            <v>-4241.8867919999993</v>
          </cell>
          <cell r="S201">
            <v>-4395.0431100000005</v>
          </cell>
          <cell r="T201">
            <v>-4580.7586399999982</v>
          </cell>
          <cell r="U201">
            <v>-5029.5723609999995</v>
          </cell>
          <cell r="V201">
            <v>-5310.0995899999998</v>
          </cell>
          <cell r="W201">
            <v>-5342.1769660000009</v>
          </cell>
          <cell r="X201">
            <v>-5047.1941199999992</v>
          </cell>
          <cell r="Y201">
            <v>-4928.3522559999992</v>
          </cell>
          <cell r="Z201">
            <v>-5193.6111039999996</v>
          </cell>
          <cell r="AA201">
            <v>-5056.1726700000008</v>
          </cell>
          <cell r="AB201">
            <v>-5040.0781349999997</v>
          </cell>
          <cell r="AC201">
            <v>-5147.3273590000008</v>
          </cell>
          <cell r="AD201">
            <v>-5474.3838749999995</v>
          </cell>
          <cell r="AE201">
            <v>-5028.3197749999999</v>
          </cell>
          <cell r="AF201">
            <v>-5465.4410199999993</v>
          </cell>
          <cell r="AG201">
            <v>-5014.3352240000013</v>
          </cell>
          <cell r="AH201">
            <v>-5641.2779879999998</v>
          </cell>
          <cell r="AI201">
            <v>-5382.2851840000021</v>
          </cell>
          <cell r="AJ201">
            <v>-5197.156383999999</v>
          </cell>
          <cell r="AK201">
            <v>-4591.5517527300035</v>
          </cell>
          <cell r="AL201">
            <v>-4941.4546352100006</v>
          </cell>
          <cell r="AM201">
            <v>-4700.0321273600011</v>
          </cell>
          <cell r="AN201">
            <v>-4397.9306173800005</v>
          </cell>
          <cell r="AO201">
            <v>-4312.0751643599988</v>
          </cell>
          <cell r="AP201">
            <v>-4173.5159538399985</v>
          </cell>
          <cell r="AQ201">
            <v>-3583.5897711399994</v>
          </cell>
          <cell r="AR201">
            <v>-3869.1111529000009</v>
          </cell>
          <cell r="AS201">
            <v>-3898.9147837400014</v>
          </cell>
          <cell r="AT201">
            <v>-3922.7279831899987</v>
          </cell>
          <cell r="AU201">
            <v>-4388.5702142437049</v>
          </cell>
          <cell r="AV201">
            <v>-4127.1610223762827</v>
          </cell>
          <cell r="AW201">
            <v>-3570.7630308430284</v>
          </cell>
          <cell r="AX201">
            <v>-3322.9450889915302</v>
          </cell>
          <cell r="AY201">
            <v>-3305.5535022627073</v>
          </cell>
          <cell r="AZ201">
            <v>-3366.5240043345193</v>
          </cell>
          <cell r="BA201">
            <v>-3426.9876729151852</v>
          </cell>
          <cell r="BB201">
            <v>-3759.2466238422926</v>
          </cell>
          <cell r="BC201">
            <v>-3295.5631723966117</v>
          </cell>
          <cell r="BD201">
            <v>-1540.9444933490013</v>
          </cell>
          <cell r="BE201">
            <v>-1712.2268636699991</v>
          </cell>
          <cell r="BF201">
            <v>-1667.9876265903999</v>
          </cell>
          <cell r="BG201">
            <v>-3366.5240043345193</v>
          </cell>
          <cell r="BH201">
            <v>-3295.5631723966117</v>
          </cell>
          <cell r="BI201">
            <v>-1667.9876265903999</v>
          </cell>
          <cell r="BJ201">
            <v>-3565.6973711560131</v>
          </cell>
          <cell r="BK201">
            <v>-3737.3163071048584</v>
          </cell>
          <cell r="BL201">
            <v>-3909.1831350013254</v>
          </cell>
          <cell r="BM201">
            <v>-4081.0742976006404</v>
          </cell>
          <cell r="BN201">
            <v>-4240.6258435778709</v>
          </cell>
          <cell r="BO201">
            <v>-4591.5517527300035</v>
          </cell>
          <cell r="BP201">
            <v>-3570.7630308430284</v>
          </cell>
          <cell r="BQ201">
            <v>-3565.6973711560131</v>
          </cell>
          <cell r="BR201">
            <v>-4240.6258435778691</v>
          </cell>
          <cell r="BS201">
            <v>-5299.5428074647316</v>
          </cell>
          <cell r="BU201">
            <v>0.12740824654298721</v>
          </cell>
          <cell r="BV201">
            <v>0.28731864091917281</v>
          </cell>
          <cell r="BW201">
            <v>0.30463841854020701</v>
          </cell>
          <cell r="BX201">
            <v>0.22231889715280762</v>
          </cell>
          <cell r="BY201">
            <v>0.23452089238732143</v>
          </cell>
          <cell r="BZ201">
            <v>8.0373764057196095E-2</v>
          </cell>
          <cell r="CA201">
            <v>0.57478886281735575</v>
          </cell>
          <cell r="CB201">
            <v>1.4186490795552453E-3</v>
          </cell>
          <cell r="CD201">
            <v>0.33019194825534459</v>
          </cell>
          <cell r="CE201">
            <v>6.8339373034863593E-2</v>
          </cell>
          <cell r="CF201">
            <v>0.22231889715280762</v>
          </cell>
          <cell r="CG201">
            <v>1.4186490795552453E-3</v>
          </cell>
          <cell r="CH201">
            <v>0.18928372269659044</v>
          </cell>
          <cell r="CI201">
            <v>0.24970770894360284</v>
          </cell>
        </row>
        <row r="203">
          <cell r="A203" t="str">
            <v>Net domestic assets</v>
          </cell>
          <cell r="B203">
            <v>16540.553650000002</v>
          </cell>
          <cell r="C203">
            <v>17884.68074</v>
          </cell>
          <cell r="D203">
            <v>20142.387630000001</v>
          </cell>
          <cell r="E203">
            <v>21996.949088000001</v>
          </cell>
          <cell r="F203">
            <v>23441.674990999996</v>
          </cell>
          <cell r="G203">
            <v>24899.960459000002</v>
          </cell>
          <cell r="H203">
            <v>26918.540974</v>
          </cell>
          <cell r="I203">
            <v>28250.756500000003</v>
          </cell>
          <cell r="J203">
            <v>30008.359762</v>
          </cell>
          <cell r="K203">
            <v>31950.949657000001</v>
          </cell>
          <cell r="L203">
            <v>33355.309020000001</v>
          </cell>
          <cell r="M203">
            <v>36964.3033</v>
          </cell>
          <cell r="N203">
            <v>36858.877476061272</v>
          </cell>
          <cell r="O203">
            <v>36746.996160000002</v>
          </cell>
          <cell r="P203">
            <v>37643.239584000003</v>
          </cell>
          <cell r="Q203">
            <v>38656.780591999996</v>
          </cell>
          <cell r="R203">
            <v>38845.386791999998</v>
          </cell>
          <cell r="S203">
            <v>39691.683109999998</v>
          </cell>
          <cell r="T203">
            <v>40835.57864</v>
          </cell>
          <cell r="U203">
            <v>41745.612361</v>
          </cell>
          <cell r="V203">
            <v>42745.339589999996</v>
          </cell>
          <cell r="W203">
            <v>43372.236966000004</v>
          </cell>
          <cell r="X203">
            <v>44314.534120000004</v>
          </cell>
          <cell r="Y203">
            <v>46221.49225599999</v>
          </cell>
          <cell r="Z203">
            <v>46515.951104000007</v>
          </cell>
          <cell r="AA203">
            <v>47014.412670000005</v>
          </cell>
          <cell r="AB203">
            <v>47125.098135000007</v>
          </cell>
          <cell r="AC203">
            <v>48374.867359000011</v>
          </cell>
          <cell r="AD203">
            <v>48918.903875000004</v>
          </cell>
          <cell r="AE203">
            <v>48802.819774999996</v>
          </cell>
          <cell r="AF203">
            <v>49657.301019999999</v>
          </cell>
          <cell r="AG203">
            <v>49660.635224000005</v>
          </cell>
          <cell r="AH203">
            <v>50468.577988000012</v>
          </cell>
          <cell r="AI203">
            <v>50051.205183999999</v>
          </cell>
          <cell r="AJ203">
            <v>49581.756384000008</v>
          </cell>
          <cell r="AK203">
            <v>50076.431752729994</v>
          </cell>
          <cell r="AL203">
            <v>51083.654635209998</v>
          </cell>
          <cell r="AM203">
            <v>51005.532127359998</v>
          </cell>
          <cell r="AN203">
            <v>50838.830617380001</v>
          </cell>
          <cell r="AO203">
            <v>50460.575164360002</v>
          </cell>
          <cell r="AP203">
            <v>50178.315953839992</v>
          </cell>
          <cell r="AQ203">
            <v>49635.829771139994</v>
          </cell>
          <cell r="AR203">
            <v>49363.911152900007</v>
          </cell>
          <cell r="AS203">
            <v>50063.614783739999</v>
          </cell>
          <cell r="AT203">
            <v>49503.627983190003</v>
          </cell>
          <cell r="AU203">
            <v>50531.170214243706</v>
          </cell>
          <cell r="AV203">
            <v>51235.161022376291</v>
          </cell>
          <cell r="AW203">
            <v>51984.927376568623</v>
          </cell>
          <cell r="AX203">
            <v>50957.899109994323</v>
          </cell>
          <cell r="AY203">
            <v>50182.358399812707</v>
          </cell>
          <cell r="AZ203">
            <v>49997.078885484523</v>
          </cell>
          <cell r="BA203">
            <v>49783.757738565197</v>
          </cell>
          <cell r="BB203">
            <v>50110.543527422291</v>
          </cell>
          <cell r="BC203">
            <v>50187.794968126625</v>
          </cell>
          <cell r="BD203">
            <v>47851.567716939004</v>
          </cell>
          <cell r="BE203">
            <v>47905.218107139997</v>
          </cell>
          <cell r="BF203">
            <v>47296.254765990401</v>
          </cell>
          <cell r="BG203">
            <v>49997.078885484523</v>
          </cell>
          <cell r="BH203">
            <v>50187.794968126625</v>
          </cell>
          <cell r="BI203">
            <v>47296.254765990401</v>
          </cell>
          <cell r="BJ203">
            <v>52258.954387861362</v>
          </cell>
          <cell r="BK203">
            <v>55122.849523080469</v>
          </cell>
          <cell r="BL203">
            <v>57201.244155411419</v>
          </cell>
          <cell r="BM203">
            <v>59337.972231434484</v>
          </cell>
          <cell r="BN203">
            <v>63358.551634483767</v>
          </cell>
          <cell r="BO203">
            <v>50076.431752729994</v>
          </cell>
          <cell r="BP203">
            <v>51984.927376568623</v>
          </cell>
          <cell r="BQ203">
            <v>52258.954387861362</v>
          </cell>
          <cell r="BR203">
            <v>63358.551634483782</v>
          </cell>
          <cell r="BS203">
            <v>71375.311283124393</v>
          </cell>
          <cell r="BU203">
            <v>7.8805830212622663E-2</v>
          </cell>
          <cell r="BV203">
            <v>1.7068890690753014E-2</v>
          </cell>
          <cell r="BW203">
            <v>-1.9119817583119647E-2</v>
          </cell>
          <cell r="BX203">
            <v>3.8111653666988543E-2</v>
          </cell>
          <cell r="BY203">
            <v>-1.6557259906912813E-2</v>
          </cell>
          <cell r="BZ203">
            <v>1.1120297565924142E-2</v>
          </cell>
          <cell r="CA203">
            <v>-4.4590130201147327E-2</v>
          </cell>
          <cell r="CB203">
            <v>5.2712781400605646E-3</v>
          </cell>
          <cell r="CD203">
            <v>0.25043591058295389</v>
          </cell>
          <cell r="CE203">
            <v>8.3401450463330695E-2</v>
          </cell>
          <cell r="CF203">
            <v>3.8111653666988543E-2</v>
          </cell>
          <cell r="CG203">
            <v>5.2712781400605646E-3</v>
          </cell>
          <cell r="CH203">
            <v>0.21239608363080098</v>
          </cell>
          <cell r="CI203">
            <v>0.1265300333077275</v>
          </cell>
        </row>
        <row r="204">
          <cell r="A204" t="str">
            <v xml:space="preserve">  Monetary authorities</v>
          </cell>
          <cell r="B204">
            <v>2660.65</v>
          </cell>
          <cell r="C204">
            <v>2587.6800000000003</v>
          </cell>
          <cell r="D204">
            <v>2843.45</v>
          </cell>
          <cell r="E204">
            <v>2964.9709000000003</v>
          </cell>
          <cell r="F204">
            <v>3076.7400000000002</v>
          </cell>
          <cell r="G204">
            <v>3310.9338000000002</v>
          </cell>
          <cell r="H204">
            <v>3473.1590000000001</v>
          </cell>
          <cell r="I204">
            <v>2946.2988999999998</v>
          </cell>
          <cell r="J204">
            <v>3492.326</v>
          </cell>
          <cell r="K204">
            <v>3210.2829999999999</v>
          </cell>
          <cell r="L204">
            <v>3461.8319999999999</v>
          </cell>
          <cell r="M204">
            <v>3719.386</v>
          </cell>
          <cell r="N204">
            <v>4163.2809999999999</v>
          </cell>
          <cell r="O204">
            <v>3582.4319999999998</v>
          </cell>
          <cell r="P204">
            <v>4016.4049999999997</v>
          </cell>
          <cell r="Q204">
            <v>4017.3809999999999</v>
          </cell>
          <cell r="R204">
            <v>4096.0470000000005</v>
          </cell>
          <cell r="S204">
            <v>4025.1460000000002</v>
          </cell>
          <cell r="T204">
            <v>4160.3470000000007</v>
          </cell>
          <cell r="U204">
            <v>3830.8629999999998</v>
          </cell>
          <cell r="V204">
            <v>3850.5529999999999</v>
          </cell>
          <cell r="W204">
            <v>3457.0909999999999</v>
          </cell>
          <cell r="X204">
            <v>3900.3109999999997</v>
          </cell>
          <cell r="Y204">
            <v>3588.1522415499999</v>
          </cell>
          <cell r="Z204">
            <v>3871.98</v>
          </cell>
          <cell r="AA204">
            <v>3645.3837479400004</v>
          </cell>
          <cell r="AB204">
            <v>3944.8290000000002</v>
          </cell>
          <cell r="AC204">
            <v>3682.3486356200006</v>
          </cell>
          <cell r="AD204">
            <v>3389.2555560000001</v>
          </cell>
          <cell r="AE204">
            <v>2943.4799999999996</v>
          </cell>
          <cell r="AF204">
            <v>3230.68</v>
          </cell>
          <cell r="AG204">
            <v>2857.9050009999996</v>
          </cell>
          <cell r="AH204">
            <v>2509.6899999999996</v>
          </cell>
          <cell r="AI204">
            <v>2368.39</v>
          </cell>
          <cell r="AJ204">
            <v>2468.2970000000005</v>
          </cell>
          <cell r="AK204">
            <v>1173.3400000000001</v>
          </cell>
          <cell r="AL204">
            <v>2007.3899999999996</v>
          </cell>
          <cell r="AM204">
            <v>1971.8</v>
          </cell>
          <cell r="AN204">
            <v>2586.4050448500002</v>
          </cell>
          <cell r="AO204">
            <v>3078.9580000000001</v>
          </cell>
          <cell r="AP204">
            <v>2490.48</v>
          </cell>
          <cell r="AQ204">
            <v>2181.3649999999993</v>
          </cell>
          <cell r="AR204">
            <v>2444.274081</v>
          </cell>
          <cell r="AS204">
            <v>2361.6799999999998</v>
          </cell>
          <cell r="AT204">
            <v>1630.0436780000005</v>
          </cell>
          <cell r="AU204">
            <v>1635.3733749999994</v>
          </cell>
          <cell r="AV204">
            <v>1587.4198029999998</v>
          </cell>
          <cell r="AW204">
            <v>853.54960987013112</v>
          </cell>
          <cell r="AX204">
            <v>1953.37259094</v>
          </cell>
          <cell r="AY204">
            <v>1287.4146063300007</v>
          </cell>
          <cell r="AZ204">
            <v>1818.3132429500001</v>
          </cell>
          <cell r="BA204">
            <v>2156.2525154800001</v>
          </cell>
          <cell r="BB204">
            <v>1947.1795130799999</v>
          </cell>
          <cell r="BC204">
            <v>1550.3762331999999</v>
          </cell>
          <cell r="BD204">
            <v>1798.3879912499995</v>
          </cell>
          <cell r="BE204">
            <v>1503.77622445</v>
          </cell>
          <cell r="BF204">
            <v>1452.4062540100006</v>
          </cell>
          <cell r="BG204">
            <v>1818.3132429500001</v>
          </cell>
          <cell r="BH204">
            <v>1550.3762331999999</v>
          </cell>
          <cell r="BI204">
            <v>1452.4062540100006</v>
          </cell>
          <cell r="BJ204">
            <v>826.24035745679248</v>
          </cell>
          <cell r="BK204">
            <v>3459.2807797150208</v>
          </cell>
          <cell r="BL204">
            <v>2717.580735313778</v>
          </cell>
          <cell r="BM204">
            <v>2205.5615261679372</v>
          </cell>
          <cell r="BN204">
            <v>517.51476695969245</v>
          </cell>
          <cell r="BO204">
            <v>1173.3400000000001</v>
          </cell>
          <cell r="BP204">
            <v>853.54960987013112</v>
          </cell>
          <cell r="BQ204">
            <v>826.24035745679248</v>
          </cell>
          <cell r="BR204">
            <v>517.51476695969131</v>
          </cell>
          <cell r="BS204">
            <v>-599.87873626744408</v>
          </cell>
          <cell r="BU204">
            <v>-0.34435559948225891</v>
          </cell>
          <cell r="BV204">
            <v>-0.25891631674072879</v>
          </cell>
          <cell r="BW204">
            <v>-0.35049999083552119</v>
          </cell>
          <cell r="BX204">
            <v>-0.27254707938864187</v>
          </cell>
          <cell r="BY204">
            <v>-0.29697274347241531</v>
          </cell>
          <cell r="BZ204">
            <v>-0.2892632671744525</v>
          </cell>
          <cell r="CA204">
            <v>-0.10897709453280047</v>
          </cell>
          <cell r="CB204">
            <v>-3.1994921088996597E-2</v>
          </cell>
          <cell r="CD204">
            <v>-3.5283715766527113E-2</v>
          </cell>
          <cell r="CE204">
            <v>-0.6729960377898726</v>
          </cell>
          <cell r="CF204">
            <v>-0.27254707938864187</v>
          </cell>
          <cell r="CG204">
            <v>-3.1994921088996597E-2</v>
          </cell>
          <cell r="CH204">
            <v>-0.37365106619503963</v>
          </cell>
          <cell r="CI204">
            <v>-2.1591528871564893</v>
          </cell>
        </row>
        <row r="205">
          <cell r="A205" t="str">
            <v xml:space="preserve">  Net credit to the NFPS</v>
          </cell>
          <cell r="B205">
            <v>584.74</v>
          </cell>
          <cell r="C205">
            <v>756.01999999999987</v>
          </cell>
          <cell r="D205">
            <v>642.82000000000005</v>
          </cell>
          <cell r="E205">
            <v>414.5300000000002</v>
          </cell>
          <cell r="F205">
            <v>238.40999999999974</v>
          </cell>
          <cell r="G205">
            <v>-42.483400000000017</v>
          </cell>
          <cell r="H205">
            <v>-71.281700000000001</v>
          </cell>
          <cell r="I205">
            <v>331.22599999999977</v>
          </cell>
          <cell r="J205">
            <v>113.37450000000013</v>
          </cell>
          <cell r="K205">
            <v>142.1880000000001</v>
          </cell>
          <cell r="L205">
            <v>-275.91180000000031</v>
          </cell>
          <cell r="M205">
            <v>292.4801999999998</v>
          </cell>
          <cell r="N205">
            <v>290.8556999999999</v>
          </cell>
          <cell r="O205">
            <v>637.8112000000001</v>
          </cell>
          <cell r="P205">
            <v>428.86740000000009</v>
          </cell>
          <cell r="Q205">
            <v>624.34950000000003</v>
          </cell>
          <cell r="R205">
            <v>527.42010000000016</v>
          </cell>
          <cell r="S205">
            <v>803.19109999999955</v>
          </cell>
          <cell r="T205">
            <v>609.0472000000002</v>
          </cell>
          <cell r="U205">
            <v>1102.4013000000002</v>
          </cell>
          <cell r="V205">
            <v>1177.0651000000003</v>
          </cell>
          <cell r="W205">
            <v>1549.5571999999997</v>
          </cell>
          <cell r="X205">
            <v>1049.8853999999999</v>
          </cell>
          <cell r="Y205">
            <v>1109.5490064410001</v>
          </cell>
          <cell r="Z205">
            <v>821.64110000000005</v>
          </cell>
          <cell r="AA205">
            <v>1265.2298599999999</v>
          </cell>
          <cell r="AB205">
            <v>825.06119999999942</v>
          </cell>
          <cell r="AC205">
            <v>744.54860000200063</v>
          </cell>
          <cell r="AD205">
            <v>684.85969999899919</v>
          </cell>
          <cell r="AE205">
            <v>1349.7499791229998</v>
          </cell>
          <cell r="AF205">
            <v>979.31541912999955</v>
          </cell>
          <cell r="AG205">
            <v>1721.4147563649997</v>
          </cell>
          <cell r="AH205">
            <v>2225.6355761350005</v>
          </cell>
          <cell r="AI205">
            <v>2737.1596304560007</v>
          </cell>
          <cell r="AJ205">
            <v>1749.2432470019999</v>
          </cell>
          <cell r="AK205">
            <v>4313.8926603909995</v>
          </cell>
          <cell r="AL205">
            <v>3530.2897727319996</v>
          </cell>
          <cell r="AM205">
            <v>3905.544670191</v>
          </cell>
          <cell r="AN205">
            <v>4155.405918593</v>
          </cell>
          <cell r="AO205">
            <v>3873.3329829390004</v>
          </cell>
          <cell r="AP205">
            <v>4143.4897335079986</v>
          </cell>
          <cell r="AQ205">
            <v>4667.2056153249996</v>
          </cell>
          <cell r="AR205">
            <v>4146.5735999999997</v>
          </cell>
          <cell r="AS205">
            <v>5116.9009000000005</v>
          </cell>
          <cell r="AT205">
            <v>4914.72</v>
          </cell>
          <cell r="AU205">
            <v>4796.5</v>
          </cell>
          <cell r="AV205">
            <v>4022.4</v>
          </cell>
          <cell r="AW205">
            <v>5513.6237591482604</v>
          </cell>
          <cell r="AX205">
            <v>3398.2904276900008</v>
          </cell>
          <cell r="AY205">
            <v>4814.6736127199993</v>
          </cell>
          <cell r="AZ205">
            <v>5008.2824124099989</v>
          </cell>
          <cell r="BA205">
            <v>4762.8941533500001</v>
          </cell>
          <cell r="BB205">
            <v>5145.0000651199998</v>
          </cell>
          <cell r="BC205">
            <v>5555.9361449999997</v>
          </cell>
          <cell r="BD205">
            <v>5183.4947735699998</v>
          </cell>
          <cell r="BE205">
            <v>5543.4838413400003</v>
          </cell>
          <cell r="BF205">
            <v>4862.6201191500022</v>
          </cell>
          <cell r="BG205">
            <v>5008.2824124099989</v>
          </cell>
          <cell r="BH205">
            <v>5555.9361449999997</v>
          </cell>
          <cell r="BI205">
            <v>4862.6201191500022</v>
          </cell>
          <cell r="BJ205">
            <v>6695.6278702151467</v>
          </cell>
          <cell r="BK205">
            <v>7196.858924047714</v>
          </cell>
          <cell r="BL205">
            <v>10138.367563562429</v>
          </cell>
          <cell r="BM205">
            <v>11389.049757415643</v>
          </cell>
          <cell r="BN205">
            <v>12624.499684059741</v>
          </cell>
          <cell r="BO205">
            <v>4313.8926603909995</v>
          </cell>
          <cell r="BP205">
            <v>5513.6237591482604</v>
          </cell>
          <cell r="BQ205">
            <v>6695.6278702151467</v>
          </cell>
          <cell r="BR205">
            <v>12623.008779292346</v>
          </cell>
          <cell r="BS205">
            <v>12198.837123669688</v>
          </cell>
          <cell r="BU205">
            <v>4.0364820435053828</v>
          </cell>
          <cell r="BV205">
            <v>2.4578297369987863</v>
          </cell>
          <cell r="BW205">
            <v>1.2082321349907681</v>
          </cell>
          <cell r="BX205">
            <v>0.27810870441280766</v>
          </cell>
          <cell r="BY205">
            <v>0.20524504958730438</v>
          </cell>
          <cell r="BZ205">
            <v>0.190420264913294</v>
          </cell>
          <cell r="CA205">
            <v>-1.0600783127013957E-2</v>
          </cell>
          <cell r="CB205">
            <v>0.21437881195750674</v>
          </cell>
          <cell r="CD205">
            <v>2.7935867331908311</v>
          </cell>
          <cell r="CE205">
            <v>2.8879694680889152</v>
          </cell>
          <cell r="CF205">
            <v>0.27810870441280766</v>
          </cell>
          <cell r="CG205">
            <v>0.21437881195750674</v>
          </cell>
          <cell r="CH205">
            <v>0.88526140101730855</v>
          </cell>
          <cell r="CI205">
            <v>-3.3603054789797748E-2</v>
          </cell>
        </row>
        <row r="206">
          <cell r="A206" t="str">
            <v xml:space="preserve">    Central Government</v>
          </cell>
          <cell r="B206">
            <v>-144.05000000000001</v>
          </cell>
          <cell r="C206">
            <v>-42.379999999999967</v>
          </cell>
          <cell r="D206">
            <v>-210.84000000000003</v>
          </cell>
          <cell r="E206">
            <v>-197.09999999999994</v>
          </cell>
          <cell r="F206">
            <v>-516.64</v>
          </cell>
          <cell r="G206">
            <v>-421.04339999999996</v>
          </cell>
          <cell r="H206">
            <v>-705.76170000000013</v>
          </cell>
          <cell r="I206">
            <v>-374.57400000000007</v>
          </cell>
          <cell r="J206">
            <v>-698.1255000000001</v>
          </cell>
          <cell r="K206">
            <v>-691.13199999999983</v>
          </cell>
          <cell r="L206">
            <v>-766.91180000000008</v>
          </cell>
          <cell r="M206">
            <v>-277.61980000000011</v>
          </cell>
          <cell r="N206">
            <v>-279.24430000000001</v>
          </cell>
          <cell r="O206">
            <v>-689.68880000000013</v>
          </cell>
          <cell r="P206">
            <v>-547.0326</v>
          </cell>
          <cell r="Q206">
            <v>-54.750500000000045</v>
          </cell>
          <cell r="R206">
            <v>-210.11990000000003</v>
          </cell>
          <cell r="S206">
            <v>-64.808900000000051</v>
          </cell>
          <cell r="T206">
            <v>-294.75279999999992</v>
          </cell>
          <cell r="U206">
            <v>-133.01869999999985</v>
          </cell>
          <cell r="V206">
            <v>-194.13489999999967</v>
          </cell>
          <cell r="W206">
            <v>-11.57280000000037</v>
          </cell>
          <cell r="X206">
            <v>-174.31459999999993</v>
          </cell>
          <cell r="Y206">
            <v>-320.72099355899991</v>
          </cell>
          <cell r="Z206">
            <v>-807.65890000000013</v>
          </cell>
          <cell r="AA206">
            <v>-785.7501400000001</v>
          </cell>
          <cell r="AB206">
            <v>-843.92879999999991</v>
          </cell>
          <cell r="AC206">
            <v>-683.01139999799977</v>
          </cell>
          <cell r="AD206">
            <v>-497.80030000100021</v>
          </cell>
          <cell r="AE206">
            <v>-467.19002087699971</v>
          </cell>
          <cell r="AF206">
            <v>-736.78458087000013</v>
          </cell>
          <cell r="AG206">
            <v>-399.14524363499982</v>
          </cell>
          <cell r="AH206">
            <v>-487.44442386499964</v>
          </cell>
          <cell r="AI206">
            <v>49.459630456000468</v>
          </cell>
          <cell r="AJ206">
            <v>-232.05675299799998</v>
          </cell>
          <cell r="AK206">
            <v>1380.072660391</v>
          </cell>
          <cell r="AL206">
            <v>800.78977273199962</v>
          </cell>
          <cell r="AM206">
            <v>630.42467019100013</v>
          </cell>
          <cell r="AN206">
            <v>775.30591859299943</v>
          </cell>
          <cell r="AO206">
            <v>1283.2329829390005</v>
          </cell>
          <cell r="AP206">
            <v>1380.4897335079995</v>
          </cell>
          <cell r="AQ206">
            <v>1391.0056153249998</v>
          </cell>
          <cell r="AR206">
            <v>1393.0736000000002</v>
          </cell>
          <cell r="AS206">
            <v>1818.9008999999999</v>
          </cell>
          <cell r="AT206">
            <v>1143.9199999999998</v>
          </cell>
          <cell r="AU206">
            <v>1412.6</v>
          </cell>
          <cell r="AV206">
            <v>769.20000000000016</v>
          </cell>
          <cell r="AW206">
            <v>2813.7850237114599</v>
          </cell>
          <cell r="AX206">
            <v>1988.8522210600004</v>
          </cell>
          <cell r="AY206">
            <v>2600.1623128699994</v>
          </cell>
          <cell r="AZ206">
            <v>2764.8760107199992</v>
          </cell>
          <cell r="BA206">
            <v>2398.84226691</v>
          </cell>
          <cell r="BB206">
            <v>3029.0898032300001</v>
          </cell>
          <cell r="BC206">
            <v>3222.8782851399997</v>
          </cell>
          <cell r="BD206">
            <v>3278.7549104999998</v>
          </cell>
          <cell r="BE206">
            <v>3346.9653598799996</v>
          </cell>
          <cell r="BF206">
            <v>2679.5076201800016</v>
          </cell>
          <cell r="BG206">
            <v>2764.8760107199992</v>
          </cell>
          <cell r="BH206">
            <v>3222.8782851399997</v>
          </cell>
          <cell r="BI206">
            <v>2679.5076201800016</v>
          </cell>
          <cell r="BJ206">
            <v>3639.9034452210749</v>
          </cell>
          <cell r="BK206">
            <v>3988.3276030315928</v>
          </cell>
          <cell r="BL206">
            <v>5997.3930519709838</v>
          </cell>
          <cell r="BM206">
            <v>6934.8317077613801</v>
          </cell>
          <cell r="BN206">
            <v>7813.376400918296</v>
          </cell>
          <cell r="BO206">
            <v>1380.072660391</v>
          </cell>
          <cell r="BP206">
            <v>2813.7850237114599</v>
          </cell>
          <cell r="BQ206">
            <v>3639.9034452210749</v>
          </cell>
          <cell r="BR206">
            <v>7812.3901736798198</v>
          </cell>
          <cell r="BS206">
            <v>7834.9800514965582</v>
          </cell>
          <cell r="BU206">
            <v>1.9186864088451532</v>
          </cell>
          <cell r="BV206">
            <v>3.9773872582163294</v>
          </cell>
          <cell r="BW206">
            <v>3.3467701013578823</v>
          </cell>
          <cell r="BX206">
            <v>1.0388673034898486</v>
          </cell>
          <cell r="BY206">
            <v>2.5661742602682671</v>
          </cell>
          <cell r="BZ206">
            <v>1.3169412471329198</v>
          </cell>
          <cell r="CA206">
            <v>1.3423907442653351</v>
          </cell>
          <cell r="CB206">
            <v>0.29359685070039299</v>
          </cell>
          <cell r="CD206">
            <v>0.15525259206655928</v>
          </cell>
          <cell r="CE206">
            <v>5.3030318816255519</v>
          </cell>
          <cell r="CF206">
            <v>1.0388673034898486</v>
          </cell>
          <cell r="CG206">
            <v>0.29359685070039299</v>
          </cell>
          <cell r="CH206">
            <v>1.1463179700376154</v>
          </cell>
          <cell r="CI206">
            <v>2.8915450092141803E-3</v>
          </cell>
        </row>
        <row r="207">
          <cell r="A207" t="str">
            <v xml:space="preserve">    Rest of public sector</v>
          </cell>
          <cell r="B207">
            <v>728.79</v>
          </cell>
          <cell r="C207">
            <v>798.39999999999986</v>
          </cell>
          <cell r="D207">
            <v>853.66000000000008</v>
          </cell>
          <cell r="E207">
            <v>611.63000000000011</v>
          </cell>
          <cell r="F207">
            <v>755.04999999999973</v>
          </cell>
          <cell r="G207">
            <v>378.55999999999995</v>
          </cell>
          <cell r="H207">
            <v>634.48000000000013</v>
          </cell>
          <cell r="I207">
            <v>705.79999999999984</v>
          </cell>
          <cell r="J207">
            <v>811.50000000000023</v>
          </cell>
          <cell r="K207">
            <v>833.31999999999994</v>
          </cell>
          <cell r="L207">
            <v>490.99999999999977</v>
          </cell>
          <cell r="M207">
            <v>570.09999999999991</v>
          </cell>
          <cell r="N207">
            <v>570.09999999999991</v>
          </cell>
          <cell r="O207">
            <v>1327.5000000000002</v>
          </cell>
          <cell r="P207">
            <v>975.90000000000009</v>
          </cell>
          <cell r="Q207">
            <v>679.10000000000014</v>
          </cell>
          <cell r="R207">
            <v>737.54000000000019</v>
          </cell>
          <cell r="S207">
            <v>867.99999999999955</v>
          </cell>
          <cell r="T207">
            <v>903.80000000000018</v>
          </cell>
          <cell r="U207">
            <v>1235.42</v>
          </cell>
          <cell r="V207">
            <v>1371.1999999999998</v>
          </cell>
          <cell r="W207">
            <v>1561.13</v>
          </cell>
          <cell r="X207">
            <v>1224.1999999999998</v>
          </cell>
          <cell r="Y207">
            <v>1430.27</v>
          </cell>
          <cell r="Z207">
            <v>1629.3000000000002</v>
          </cell>
          <cell r="AA207">
            <v>2050.98</v>
          </cell>
          <cell r="AB207">
            <v>1668.9899999999993</v>
          </cell>
          <cell r="AC207">
            <v>1427.5600000000004</v>
          </cell>
          <cell r="AD207">
            <v>1182.6599999999994</v>
          </cell>
          <cell r="AE207">
            <v>1816.9399999999996</v>
          </cell>
          <cell r="AF207">
            <v>1716.0999999999997</v>
          </cell>
          <cell r="AG207">
            <v>2120.5599999999995</v>
          </cell>
          <cell r="AH207">
            <v>2713.08</v>
          </cell>
          <cell r="AI207">
            <v>2687.7000000000003</v>
          </cell>
          <cell r="AJ207">
            <v>1981.3</v>
          </cell>
          <cell r="AK207">
            <v>2933.8199999999993</v>
          </cell>
          <cell r="AL207">
            <v>2729.5</v>
          </cell>
          <cell r="AM207">
            <v>3275.12</v>
          </cell>
          <cell r="AN207">
            <v>3380.1000000000008</v>
          </cell>
          <cell r="AO207">
            <v>2590.1</v>
          </cell>
          <cell r="AP207">
            <v>2762.9999999999995</v>
          </cell>
          <cell r="AQ207">
            <v>3276.1999999999994</v>
          </cell>
          <cell r="AR207">
            <v>2753.5</v>
          </cell>
          <cell r="AS207">
            <v>3298.0000000000005</v>
          </cell>
          <cell r="AT207">
            <v>3770.8</v>
          </cell>
          <cell r="AU207">
            <v>3383.8999999999996</v>
          </cell>
          <cell r="AV207">
            <v>3253.2</v>
          </cell>
          <cell r="AW207">
            <v>2699.8387354368001</v>
          </cell>
          <cell r="AX207">
            <v>1409.4382066300002</v>
          </cell>
          <cell r="AY207">
            <v>2214.5112998499999</v>
          </cell>
          <cell r="AZ207">
            <v>2243.4064016899997</v>
          </cell>
          <cell r="BA207">
            <v>2364.0518864399996</v>
          </cell>
          <cell r="BB207">
            <v>2115.9102618899997</v>
          </cell>
          <cell r="BC207">
            <v>2333.0578598600005</v>
          </cell>
          <cell r="BD207">
            <v>1904.7398630700002</v>
          </cell>
          <cell r="BE207">
            <v>2196.5184814600007</v>
          </cell>
          <cell r="BF207">
            <v>2183.1124989700002</v>
          </cell>
          <cell r="BG207">
            <v>2243.4064016899997</v>
          </cell>
          <cell r="BH207">
            <v>2333.0578598600005</v>
          </cell>
          <cell r="BI207">
            <v>2183.1124989700002</v>
          </cell>
          <cell r="BJ207">
            <v>3055.7244249940713</v>
          </cell>
          <cell r="BK207">
            <v>3208.5313210161212</v>
          </cell>
          <cell r="BL207">
            <v>4140.9745115914457</v>
          </cell>
          <cell r="BM207">
            <v>4454.2180496542642</v>
          </cell>
          <cell r="BN207">
            <v>4811.1232831414463</v>
          </cell>
          <cell r="BO207">
            <v>2933.8199999999993</v>
          </cell>
          <cell r="BP207">
            <v>2699.8387354368001</v>
          </cell>
          <cell r="BQ207">
            <v>3055.7244249940713</v>
          </cell>
          <cell r="BR207">
            <v>4810.6186056125262</v>
          </cell>
          <cell r="BS207">
            <v>4363.8570721731285</v>
          </cell>
          <cell r="BU207">
            <v>1.0252368198730983</v>
          </cell>
          <cell r="BV207">
            <v>0.80314154567569651</v>
          </cell>
          <cell r="BW207">
            <v>0.38985949548115073</v>
          </cell>
          <cell r="BX207">
            <v>-7.9753108426283581E-2</v>
          </cell>
          <cell r="BY207">
            <v>-0.33628993175054012</v>
          </cell>
          <cell r="BZ207">
            <v>-0.28787685127281581</v>
          </cell>
          <cell r="CA207">
            <v>-0.42104792113875034</v>
          </cell>
          <cell r="CB207">
            <v>0.13181738778916108</v>
          </cell>
          <cell r="CD207">
            <v>1.5088054727240841</v>
          </cell>
          <cell r="CE207">
            <v>1.0512350814881102</v>
          </cell>
          <cell r="CF207">
            <v>-7.9753108426283581E-2</v>
          </cell>
          <cell r="CG207">
            <v>0.13181738778916108</v>
          </cell>
          <cell r="CH207">
            <v>0.57429726524565772</v>
          </cell>
          <cell r="CI207">
            <v>-9.2869871853520691E-2</v>
          </cell>
        </row>
        <row r="208">
          <cell r="A208" t="str">
            <v xml:space="preserve">  Fogafín</v>
          </cell>
          <cell r="B208">
            <v>-21.2</v>
          </cell>
          <cell r="C208">
            <v>-21.2</v>
          </cell>
          <cell r="D208">
            <v>-21.2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20</v>
          </cell>
          <cell r="AK208">
            <v>25.3</v>
          </cell>
          <cell r="AL208">
            <v>-37.1</v>
          </cell>
          <cell r="AM208">
            <v>34.38009999999997</v>
          </cell>
          <cell r="AN208">
            <v>54.8</v>
          </cell>
          <cell r="AO208">
            <v>-198.89737659599996</v>
          </cell>
          <cell r="AP208">
            <v>-287.2</v>
          </cell>
          <cell r="AQ208">
            <v>-315.60000000000002</v>
          </cell>
          <cell r="AR208">
            <v>510.55299999999988</v>
          </cell>
          <cell r="AS208">
            <v>1491.4390000000003</v>
          </cell>
          <cell r="AT208">
            <v>2284.5</v>
          </cell>
          <cell r="AU208">
            <v>2494.1374545000008</v>
          </cell>
          <cell r="AV208">
            <v>2645.6723678030999</v>
          </cell>
          <cell r="AW208">
            <v>3048.1424060000004</v>
          </cell>
          <cell r="AX208">
            <v>3463.5370000000003</v>
          </cell>
          <cell r="AY208">
            <v>3895.6403464665495</v>
          </cell>
          <cell r="AZ208">
            <v>3649.3858542334001</v>
          </cell>
          <cell r="BA208">
            <v>3852.1325820409397</v>
          </cell>
          <cell r="BB208">
            <v>3952.4402667898298</v>
          </cell>
          <cell r="BC208">
            <v>3932.2763768531599</v>
          </cell>
          <cell r="BD208">
            <v>4035.7669999999994</v>
          </cell>
          <cell r="BE208">
            <v>4029.6545976972502</v>
          </cell>
          <cell r="BF208">
            <v>3945.4390000000003</v>
          </cell>
          <cell r="BG208">
            <v>3649.3858542334001</v>
          </cell>
          <cell r="BH208">
            <v>3932.2763768531599</v>
          </cell>
          <cell r="BI208">
            <v>3945.4390000000003</v>
          </cell>
          <cell r="BJ208">
            <v>4824.5221180073704</v>
          </cell>
          <cell r="BK208">
            <v>4652.0971180073702</v>
          </cell>
          <cell r="BL208">
            <v>4479.67211800737</v>
          </cell>
          <cell r="BM208">
            <v>4307.2471180073699</v>
          </cell>
          <cell r="BN208">
            <v>4134.8221180073697</v>
          </cell>
          <cell r="BO208">
            <v>25.3</v>
          </cell>
          <cell r="BP208">
            <v>3048.1424060000004</v>
          </cell>
          <cell r="BQ208">
            <v>4824.5221180073704</v>
          </cell>
          <cell r="BR208">
            <v>4134.8221180073706</v>
          </cell>
          <cell r="BS208">
            <v>3719.8117522613743</v>
          </cell>
          <cell r="BX208">
            <v>119.47993699604744</v>
          </cell>
          <cell r="BY208">
            <v>65.594632376521901</v>
          </cell>
          <cell r="BZ208">
            <v>13.459684337304054</v>
          </cell>
          <cell r="CA208">
            <v>0.7270470562486322</v>
          </cell>
          <cell r="CB208">
            <v>0.58277451490150933</v>
          </cell>
          <cell r="CF208">
            <v>119.47993699604744</v>
          </cell>
          <cell r="CG208">
            <v>0.58277451490150933</v>
          </cell>
          <cell r="CH208">
            <v>-0.1429571640734566</v>
          </cell>
          <cell r="CI208">
            <v>-0.10036958154465803</v>
          </cell>
        </row>
        <row r="209">
          <cell r="A209" t="str">
            <v xml:space="preserve">  Credit to the private sector</v>
          </cell>
          <cell r="B209">
            <v>16479.670000000002</v>
          </cell>
          <cell r="C209">
            <v>17919.04</v>
          </cell>
          <cell r="D209">
            <v>19985.300000000003</v>
          </cell>
          <cell r="E209">
            <v>21458.940000000002</v>
          </cell>
          <cell r="F209">
            <v>23213.279999999999</v>
          </cell>
          <cell r="G209">
            <v>25016.34</v>
          </cell>
          <cell r="H209">
            <v>27168.639999999999</v>
          </cell>
          <cell r="I209">
            <v>29140.3</v>
          </cell>
          <cell r="J209">
            <v>30937.1</v>
          </cell>
          <cell r="K209">
            <v>32719.5</v>
          </cell>
          <cell r="L209">
            <v>34154.9</v>
          </cell>
          <cell r="M209">
            <v>36502.14</v>
          </cell>
          <cell r="N209">
            <v>36502.14</v>
          </cell>
          <cell r="O209">
            <v>37315.56</v>
          </cell>
          <cell r="P209">
            <v>37821.919999999998</v>
          </cell>
          <cell r="Q209">
            <v>38237.85</v>
          </cell>
          <cell r="R209">
            <v>39069.599999999999</v>
          </cell>
          <cell r="S209">
            <v>39683.49</v>
          </cell>
          <cell r="T209">
            <v>40775.86</v>
          </cell>
          <cell r="U209">
            <v>41552.5</v>
          </cell>
          <cell r="V209">
            <v>42786.439999999995</v>
          </cell>
          <cell r="W209">
            <v>43692.100000000006</v>
          </cell>
          <cell r="X209">
            <v>44747.57</v>
          </cell>
          <cell r="Y209">
            <v>45625.3</v>
          </cell>
          <cell r="Z209">
            <v>46255.82</v>
          </cell>
          <cell r="AA209">
            <v>46854.38</v>
          </cell>
          <cell r="AB209">
            <v>47537.9</v>
          </cell>
          <cell r="AC209">
            <v>48602.899999999994</v>
          </cell>
          <cell r="AD209">
            <v>49734</v>
          </cell>
          <cell r="AE209">
            <v>49524.9</v>
          </cell>
          <cell r="AF209">
            <v>50276.200000000004</v>
          </cell>
          <cell r="AG209">
            <v>50798.98</v>
          </cell>
          <cell r="AH209">
            <v>51841.3</v>
          </cell>
          <cell r="AI209">
            <v>51351.64</v>
          </cell>
          <cell r="AJ209">
            <v>51320.46</v>
          </cell>
          <cell r="AK209">
            <v>50543.7</v>
          </cell>
          <cell r="AL209">
            <v>50959.68</v>
          </cell>
          <cell r="AM209">
            <v>50465.1</v>
          </cell>
          <cell r="AN209">
            <v>50317.1</v>
          </cell>
          <cell r="AO209">
            <v>49801.5</v>
          </cell>
          <cell r="AP209">
            <v>50061.380000000005</v>
          </cell>
          <cell r="AQ209">
            <v>50235.1</v>
          </cell>
          <cell r="AR209">
            <v>50038</v>
          </cell>
          <cell r="AS209">
            <v>49368.4</v>
          </cell>
          <cell r="AT209">
            <v>49876.600000000006</v>
          </cell>
          <cell r="AU209">
            <v>49268.200000000004</v>
          </cell>
          <cell r="AV209">
            <v>50143.5</v>
          </cell>
          <cell r="AW209">
            <v>49272.5786291021</v>
          </cell>
          <cell r="AX209">
            <v>48230.474367609997</v>
          </cell>
          <cell r="AY209">
            <v>47238.752306109986</v>
          </cell>
          <cell r="AZ209">
            <v>46662.501398780005</v>
          </cell>
          <cell r="BA209">
            <v>46740.505164339993</v>
          </cell>
          <cell r="BB209">
            <v>46237.087569490002</v>
          </cell>
          <cell r="BC209">
            <v>46287.313970659998</v>
          </cell>
          <cell r="BD209">
            <v>46269.744475289997</v>
          </cell>
          <cell r="BE209">
            <v>45804.790358969993</v>
          </cell>
          <cell r="BF209">
            <v>46151.345022299996</v>
          </cell>
          <cell r="BG209">
            <v>46662.501398780005</v>
          </cell>
          <cell r="BH209">
            <v>46287.313970659998</v>
          </cell>
          <cell r="BI209">
            <v>46151.345022299996</v>
          </cell>
          <cell r="BJ209">
            <v>45556.388770445461</v>
          </cell>
          <cell r="BK209">
            <v>45304.758209164807</v>
          </cell>
          <cell r="BL209">
            <v>45049.391195973236</v>
          </cell>
          <cell r="BM209">
            <v>46022.595246879922</v>
          </cell>
          <cell r="BN209">
            <v>51019.426532084355</v>
          </cell>
          <cell r="BO209">
            <v>50543.7</v>
          </cell>
          <cell r="BP209">
            <v>49272.5786291021</v>
          </cell>
          <cell r="BQ209">
            <v>45556.388770445461</v>
          </cell>
          <cell r="BR209">
            <v>51020.917436851749</v>
          </cell>
          <cell r="BS209">
            <v>60798.807904656212</v>
          </cell>
          <cell r="BU209">
            <v>5.8462826502643006E-2</v>
          </cell>
          <cell r="BV209">
            <v>1.4340261161557066E-2</v>
          </cell>
          <cell r="BW209">
            <v>-3.789835517242035E-2</v>
          </cell>
          <cell r="BX209">
            <v>-2.5148957652445292E-2</v>
          </cell>
          <cell r="BY209">
            <v>-7.2631344040495094E-2</v>
          </cell>
          <cell r="BZ209">
            <v>-7.8586208235675858E-2</v>
          </cell>
          <cell r="CA209">
            <v>-7.4689433074828893E-2</v>
          </cell>
          <cell r="CB209">
            <v>-7.5421054916369412E-2</v>
          </cell>
          <cell r="CD209">
            <v>0.24993493532160049</v>
          </cell>
          <cell r="CE209">
            <v>0.10779983912434532</v>
          </cell>
          <cell r="CF209">
            <v>-2.5148957652445292E-2</v>
          </cell>
          <cell r="CG209">
            <v>-7.5421054916369412E-2</v>
          </cell>
          <cell r="CH209">
            <v>0.1199508743755251</v>
          </cell>
          <cell r="CI209">
            <v>0.19164474021672562</v>
          </cell>
        </row>
        <row r="210">
          <cell r="A210" t="str">
            <v xml:space="preserve">  MLT foreign liab. (-)</v>
          </cell>
          <cell r="B210">
            <v>-1178.4363500000002</v>
          </cell>
          <cell r="C210">
            <v>-1360.33926</v>
          </cell>
          <cell r="D210">
            <v>-1336.44237</v>
          </cell>
          <cell r="E210">
            <v>-1618.5009120000002</v>
          </cell>
          <cell r="F210">
            <v>-1601.175009</v>
          </cell>
          <cell r="G210">
            <v>-1847.5195410000001</v>
          </cell>
          <cell r="H210">
            <v>-2059.5790259999999</v>
          </cell>
          <cell r="I210">
            <v>-2133.3534999999997</v>
          </cell>
          <cell r="J210">
            <v>-2207.2402379999999</v>
          </cell>
          <cell r="K210">
            <v>-2252.390343</v>
          </cell>
          <cell r="L210">
            <v>-2231.8109800000002</v>
          </cell>
          <cell r="M210">
            <v>-2675.6067000000003</v>
          </cell>
          <cell r="N210">
            <v>-2781.0325239387239</v>
          </cell>
          <cell r="O210">
            <v>-2845.4038399999999</v>
          </cell>
          <cell r="P210">
            <v>-2761.7204159999997</v>
          </cell>
          <cell r="Q210">
            <v>-2709.1894080000002</v>
          </cell>
          <cell r="R210">
            <v>-2748.7132080000001</v>
          </cell>
          <cell r="S210">
            <v>-2759.3568899999996</v>
          </cell>
          <cell r="T210">
            <v>-2789.6413600000001</v>
          </cell>
          <cell r="U210">
            <v>-2926.1076390000003</v>
          </cell>
          <cell r="V210">
            <v>-3105.5004100000001</v>
          </cell>
          <cell r="W210">
            <v>-3195.6230339999997</v>
          </cell>
          <cell r="X210">
            <v>-3243.4058799999998</v>
          </cell>
          <cell r="Y210">
            <v>-3360.9277439999996</v>
          </cell>
          <cell r="Z210">
            <v>-3492.6888959999997</v>
          </cell>
          <cell r="AA210">
            <v>-3465.3273300000001</v>
          </cell>
          <cell r="AB210">
            <v>-3529.1518649999998</v>
          </cell>
          <cell r="AC210">
            <v>-3266.4426410000001</v>
          </cell>
          <cell r="AD210">
            <v>-3325.1361250000004</v>
          </cell>
          <cell r="AE210">
            <v>-3277.200225</v>
          </cell>
          <cell r="AF210">
            <v>-3259.5789800000002</v>
          </cell>
          <cell r="AG210">
            <v>-3454.9847760000002</v>
          </cell>
          <cell r="AH210">
            <v>-3709.3020120000001</v>
          </cell>
          <cell r="AI210">
            <v>-3771.2348160000006</v>
          </cell>
          <cell r="AJ210">
            <v>-3683.1436160000003</v>
          </cell>
          <cell r="AK210">
            <v>-3408.14824727</v>
          </cell>
          <cell r="AL210">
            <v>-3565.8713647900004</v>
          </cell>
          <cell r="AM210">
            <v>-3499.5678726400001</v>
          </cell>
          <cell r="AN210">
            <v>-3439.5693826200004</v>
          </cell>
          <cell r="AO210">
            <v>-3569.1248356399997</v>
          </cell>
          <cell r="AP210">
            <v>-3760.3840461600003</v>
          </cell>
          <cell r="AQ210">
            <v>-3893.0502288600001</v>
          </cell>
          <cell r="AR210">
            <v>-4078.7888471000001</v>
          </cell>
          <cell r="AS210">
            <v>-4248.5852162599995</v>
          </cell>
          <cell r="AT210">
            <v>-4367.3720168099999</v>
          </cell>
          <cell r="AU210">
            <v>-4090.029785756296</v>
          </cell>
          <cell r="AV210">
            <v>-3731.9389776237167</v>
          </cell>
          <cell r="AW210">
            <v>-3609.3780196518705</v>
          </cell>
          <cell r="AX210">
            <v>-3712.0885675284699</v>
          </cell>
          <cell r="AY210">
            <v>-3556.5465614372929</v>
          </cell>
          <cell r="AZ210">
            <v>-3437.9692892154803</v>
          </cell>
          <cell r="BA210">
            <v>-3408.0118870348156</v>
          </cell>
          <cell r="BB210">
            <v>-3582.8458121577073</v>
          </cell>
          <cell r="BC210">
            <v>-3633.9434025033888</v>
          </cell>
          <cell r="BD210">
            <v>-5144.7595055309994</v>
          </cell>
          <cell r="BE210">
            <v>-5086.4447828199991</v>
          </cell>
          <cell r="BF210">
            <v>-5091.1276041396004</v>
          </cell>
          <cell r="BG210">
            <v>-3437.9692892154803</v>
          </cell>
          <cell r="BH210">
            <v>-3633.9434025033888</v>
          </cell>
          <cell r="BI210">
            <v>-5091.1276041396004</v>
          </cell>
          <cell r="BJ210">
            <v>-3520.8469967190103</v>
          </cell>
          <cell r="BK210">
            <v>-3382.8046358354636</v>
          </cell>
          <cell r="BL210">
            <v>-3092.0634449519162</v>
          </cell>
          <cell r="BM210">
            <v>-2510.414264068369</v>
          </cell>
          <cell r="BN210">
            <v>-2877.2811731848219</v>
          </cell>
          <cell r="BO210">
            <v>-3408.14824727</v>
          </cell>
          <cell r="BP210">
            <v>-3609.3780196518705</v>
          </cell>
          <cell r="BQ210">
            <v>-3520.8469967190103</v>
          </cell>
          <cell r="BR210">
            <v>-2877.2811731848233</v>
          </cell>
          <cell r="BS210">
            <v>-2744.6891478209973</v>
          </cell>
          <cell r="BU210">
            <v>2.5383572542860611E-2</v>
          </cell>
          <cell r="BV210">
            <v>0.18791955375872704</v>
          </cell>
          <cell r="BW210">
            <v>0.17741073729803358</v>
          </cell>
          <cell r="BX210">
            <v>5.9043726323542378E-2</v>
          </cell>
          <cell r="BY210">
            <v>4.6520166524488538E-4</v>
          </cell>
          <cell r="BZ210">
            <v>6.6556250529674066E-2</v>
          </cell>
          <cell r="CA210">
            <v>0.1657187857008442</v>
          </cell>
          <cell r="CB210">
            <v>2.4528055097259971E-2</v>
          </cell>
          <cell r="CD210">
            <v>0.25613669004491557</v>
          </cell>
          <cell r="CE210">
            <v>1.4049841849262945E-2</v>
          </cell>
          <cell r="CF210">
            <v>5.9043726323542378E-2</v>
          </cell>
          <cell r="CG210">
            <v>2.4528055097259971E-2</v>
          </cell>
          <cell r="CH210">
            <v>0.18278721686398469</v>
          </cell>
          <cell r="CI210">
            <v>4.6082401191629652E-2</v>
          </cell>
        </row>
        <row r="211">
          <cell r="A211" t="str">
            <v xml:space="preserve">  Other assets (net)</v>
          </cell>
          <cell r="B211">
            <v>-1984.869999999999</v>
          </cell>
          <cell r="C211">
            <v>-1996.5200000000013</v>
          </cell>
          <cell r="D211">
            <v>-1971.5400000000018</v>
          </cell>
          <cell r="E211">
            <v>-1222.9908999999998</v>
          </cell>
          <cell r="F211">
            <v>-1485.5800000000008</v>
          </cell>
          <cell r="G211">
            <v>-1537.3103999999967</v>
          </cell>
          <cell r="H211">
            <v>-1592.3973000000005</v>
          </cell>
          <cell r="I211">
            <v>-2033.7148999999972</v>
          </cell>
          <cell r="J211">
            <v>-2327.2005000000008</v>
          </cell>
          <cell r="K211">
            <v>-1868.6310000000003</v>
          </cell>
          <cell r="L211">
            <v>-1753.7001999999975</v>
          </cell>
          <cell r="M211">
            <v>-874.09619999999632</v>
          </cell>
          <cell r="N211">
            <v>-1316.3667000000023</v>
          </cell>
          <cell r="O211">
            <v>-1943.4031999999952</v>
          </cell>
          <cell r="P211">
            <v>-1862.2324000000044</v>
          </cell>
          <cell r="Q211">
            <v>-1513.6105000000007</v>
          </cell>
          <cell r="R211">
            <v>-2098.9671000000035</v>
          </cell>
          <cell r="S211">
            <v>-2060.7870999999977</v>
          </cell>
          <cell r="T211">
            <v>-1920.0342000000037</v>
          </cell>
          <cell r="U211">
            <v>-1814.0442999999959</v>
          </cell>
          <cell r="V211">
            <v>-1963.2180999999982</v>
          </cell>
          <cell r="W211">
            <v>-2130.8882000000121</v>
          </cell>
          <cell r="X211">
            <v>-2139.8264000000036</v>
          </cell>
          <cell r="Y211">
            <v>-740.58124799100187</v>
          </cell>
          <cell r="Z211">
            <v>-940.8011000000115</v>
          </cell>
          <cell r="AA211">
            <v>-1285.2536079400015</v>
          </cell>
          <cell r="AB211">
            <v>-1653.5402000000031</v>
          </cell>
          <cell r="AC211">
            <v>-1388.4872356219948</v>
          </cell>
          <cell r="AD211">
            <v>-1564.075255998996</v>
          </cell>
          <cell r="AE211">
            <v>-1738.1099791230008</v>
          </cell>
          <cell r="AF211">
            <v>-1569.3154191300036</v>
          </cell>
          <cell r="AG211">
            <v>-2262.6797573649947</v>
          </cell>
          <cell r="AH211">
            <v>-2398.7455761349993</v>
          </cell>
          <cell r="AI211">
            <v>-2634.7496304560009</v>
          </cell>
          <cell r="AJ211">
            <v>-2293.1002470019976</v>
          </cell>
          <cell r="AK211">
            <v>-2571.652660390997</v>
          </cell>
          <cell r="AL211">
            <v>-1810.7337727320046</v>
          </cell>
          <cell r="AM211">
            <v>-1871.7247701910019</v>
          </cell>
          <cell r="AN211">
            <v>-2835.3109634430002</v>
          </cell>
          <cell r="AO211">
            <v>-2525.193606342993</v>
          </cell>
          <cell r="AP211">
            <v>-2469.4497335080123</v>
          </cell>
          <cell r="AQ211">
            <v>-3239.1906153250056</v>
          </cell>
          <cell r="AR211">
            <v>-3696.7006809999912</v>
          </cell>
          <cell r="AS211">
            <v>-4026.2199000000028</v>
          </cell>
          <cell r="AT211">
            <v>-4834.8636780000061</v>
          </cell>
          <cell r="AU211">
            <v>-3573.0108295000045</v>
          </cell>
          <cell r="AV211">
            <v>-3431.8921708030957</v>
          </cell>
          <cell r="AW211">
            <v>-3093.5890078999946</v>
          </cell>
          <cell r="AX211">
            <v>-2375.6867087172031</v>
          </cell>
          <cell r="AY211">
            <v>-3497.5759103765322</v>
          </cell>
          <cell r="AZ211">
            <v>-3703.4347336734045</v>
          </cell>
          <cell r="BA211">
            <v>-4320.0147896109193</v>
          </cell>
          <cell r="BB211">
            <v>-3588.3180748998402</v>
          </cell>
          <cell r="BC211">
            <v>-3504.1643550831386</v>
          </cell>
          <cell r="BD211">
            <v>-4291.067017639989</v>
          </cell>
          <cell r="BE211">
            <v>-3890.0421324972413</v>
          </cell>
          <cell r="BF211">
            <v>-4024.4280253299921</v>
          </cell>
          <cell r="BG211">
            <v>-3703.4347336734045</v>
          </cell>
          <cell r="BH211">
            <v>-3504.1643550831386</v>
          </cell>
          <cell r="BI211">
            <v>-4024.4280253299921</v>
          </cell>
          <cell r="BJ211">
            <v>-2122.9777315444098</v>
          </cell>
          <cell r="BK211">
            <v>-2107.3408720189509</v>
          </cell>
          <cell r="BL211">
            <v>-2091.7040124934883</v>
          </cell>
          <cell r="BM211">
            <v>-2076.0671529680276</v>
          </cell>
          <cell r="BN211">
            <v>-2060.4302934425668</v>
          </cell>
          <cell r="BO211">
            <v>-2571.652660390997</v>
          </cell>
          <cell r="BP211">
            <v>-3093.5890078999946</v>
          </cell>
          <cell r="BQ211">
            <v>-2122.9777315444098</v>
          </cell>
          <cell r="BR211">
            <v>-2060.4302934425687</v>
          </cell>
          <cell r="BS211">
            <v>-1997.5776133744494</v>
          </cell>
          <cell r="BU211">
            <v>0.71469128083066558</v>
          </cell>
          <cell r="BV211">
            <v>0.86362810997691075</v>
          </cell>
          <cell r="BW211">
            <v>1.0155800290376042</v>
          </cell>
          <cell r="BX211">
            <v>0.20295755937337279</v>
          </cell>
          <cell r="BY211">
            <v>0.30618291306439849</v>
          </cell>
          <cell r="BZ211">
            <v>8.1802453521725438E-2</v>
          </cell>
          <cell r="CA211">
            <v>0.16762326854379062</v>
          </cell>
          <cell r="CB211">
            <v>0.31374926464923658</v>
          </cell>
          <cell r="CD211">
            <v>0.15274629040716003</v>
          </cell>
          <cell r="CE211">
            <v>2.4724787690306775</v>
          </cell>
          <cell r="CF211">
            <v>0.20295755937337279</v>
          </cell>
          <cell r="CG211">
            <v>0.31374926464923658</v>
          </cell>
          <cell r="CH211">
            <v>2.9462126320250914E-2</v>
          </cell>
          <cell r="CI211">
            <v>3.0504637923520761E-2</v>
          </cell>
        </row>
        <row r="213">
          <cell r="A213" t="str">
            <v>Liabilities to the private sector</v>
          </cell>
          <cell r="B213">
            <v>14768.250000000002</v>
          </cell>
          <cell r="C213">
            <v>16238.9</v>
          </cell>
          <cell r="D213">
            <v>18016.25</v>
          </cell>
          <cell r="E213">
            <v>19743.13</v>
          </cell>
          <cell r="F213">
            <v>21018.559999999998</v>
          </cell>
          <cell r="G213">
            <v>22417.98</v>
          </cell>
          <cell r="H213">
            <v>23811.88</v>
          </cell>
          <cell r="I213">
            <v>25202.440000000002</v>
          </cell>
          <cell r="J213">
            <v>26521.200000000001</v>
          </cell>
          <cell r="K213">
            <v>28261.940000000002</v>
          </cell>
          <cell r="L213">
            <v>29682.82</v>
          </cell>
          <cell r="M213">
            <v>33259.31</v>
          </cell>
          <cell r="N213">
            <v>33259.31</v>
          </cell>
          <cell r="O213">
            <v>32682.2</v>
          </cell>
          <cell r="P213">
            <v>33545.240000000005</v>
          </cell>
          <cell r="Q213">
            <v>34500.07</v>
          </cell>
          <cell r="R213">
            <v>34603.5</v>
          </cell>
          <cell r="S213">
            <v>35296.639999999999</v>
          </cell>
          <cell r="T213">
            <v>36254.82</v>
          </cell>
          <cell r="U213">
            <v>36716.04</v>
          </cell>
          <cell r="V213">
            <v>37435.24</v>
          </cell>
          <cell r="W213">
            <v>38030.060000000005</v>
          </cell>
          <cell r="X213">
            <v>39267.340000000004</v>
          </cell>
          <cell r="Y213">
            <v>41293.139999999992</v>
          </cell>
          <cell r="Z213">
            <v>41322.340000000004</v>
          </cell>
          <cell r="AA213">
            <v>41958.240000000005</v>
          </cell>
          <cell r="AB213">
            <v>42085.020000000004</v>
          </cell>
          <cell r="AC213">
            <v>43227.540000000008</v>
          </cell>
          <cell r="AD213">
            <v>43444.520000000004</v>
          </cell>
          <cell r="AE213">
            <v>43774.5</v>
          </cell>
          <cell r="AF213">
            <v>44191.86</v>
          </cell>
          <cell r="AG213">
            <v>44646.3</v>
          </cell>
          <cell r="AH213">
            <v>44827.30000000001</v>
          </cell>
          <cell r="AI213">
            <v>44668.92</v>
          </cell>
          <cell r="AJ213">
            <v>44384.600000000006</v>
          </cell>
          <cell r="AK213">
            <v>45484.87999999999</v>
          </cell>
          <cell r="AL213">
            <v>46142.2</v>
          </cell>
          <cell r="AM213">
            <v>46305.5</v>
          </cell>
          <cell r="AN213">
            <v>46440.9</v>
          </cell>
          <cell r="AO213">
            <v>46148.5</v>
          </cell>
          <cell r="AP213">
            <v>46004.799999999996</v>
          </cell>
          <cell r="AQ213">
            <v>46052.24</v>
          </cell>
          <cell r="AR213">
            <v>45494.8</v>
          </cell>
          <cell r="AS213">
            <v>46164.7</v>
          </cell>
          <cell r="AT213">
            <v>45580.9</v>
          </cell>
          <cell r="AU213">
            <v>46142.6</v>
          </cell>
          <cell r="AV213">
            <v>47108.000000000007</v>
          </cell>
          <cell r="AW213">
            <v>48414.164345725592</v>
          </cell>
          <cell r="AX213">
            <v>47634.954021002792</v>
          </cell>
          <cell r="AY213">
            <v>46876.804897549999</v>
          </cell>
          <cell r="AZ213">
            <v>46630.554881150005</v>
          </cell>
          <cell r="BA213">
            <v>46356.770065650009</v>
          </cell>
          <cell r="BB213">
            <v>46351.296903579998</v>
          </cell>
          <cell r="BC213">
            <v>46892.231795730011</v>
          </cell>
          <cell r="BD213">
            <v>46310.623223590002</v>
          </cell>
          <cell r="BE213">
            <v>46192.991243470002</v>
          </cell>
          <cell r="BF213">
            <v>45628.267139399999</v>
          </cell>
          <cell r="BG213">
            <v>46630.554881150005</v>
          </cell>
          <cell r="BH213">
            <v>46892.231795730011</v>
          </cell>
          <cell r="BI213">
            <v>45628.267139399999</v>
          </cell>
          <cell r="BJ213">
            <v>48693.257016705349</v>
          </cell>
          <cell r="BK213">
            <v>51385.533215975614</v>
          </cell>
          <cell r="BL213">
            <v>53292.061020410096</v>
          </cell>
          <cell r="BM213">
            <v>55256.897933833839</v>
          </cell>
          <cell r="BN213">
            <v>59117.925790905894</v>
          </cell>
          <cell r="BO213">
            <v>45484.87999999999</v>
          </cell>
          <cell r="BP213">
            <v>48414.164345725592</v>
          </cell>
          <cell r="BQ213">
            <v>48693.257016705349</v>
          </cell>
          <cell r="BR213">
            <v>59117.925790905909</v>
          </cell>
          <cell r="BS213">
            <v>66075.768475659657</v>
          </cell>
          <cell r="BU213">
            <v>0.10350191113132401</v>
          </cell>
          <cell r="BV213">
            <v>5.2033489817130851E-2</v>
          </cell>
          <cell r="BW213">
            <v>1.6811184256022349E-2</v>
          </cell>
          <cell r="BX213">
            <v>6.4401276769898042E-2</v>
          </cell>
          <cell r="BY213">
            <v>4.0837899599275307E-3</v>
          </cell>
          <cell r="BZ213">
            <v>1.8239976942055591E-2</v>
          </cell>
          <cell r="CA213">
            <v>1.0391883310771899E-3</v>
          </cell>
          <cell r="CB213">
            <v>5.7646904527104414E-3</v>
          </cell>
          <cell r="CD213">
            <v>0.2415513130007807</v>
          </cell>
          <cell r="CE213">
            <v>0.1015117765323732</v>
          </cell>
          <cell r="CF213">
            <v>6.4401276769898042E-2</v>
          </cell>
          <cell r="CG213">
            <v>5.7646904527104414E-3</v>
          </cell>
          <cell r="CH213">
            <v>0.21408854968613289</v>
          </cell>
          <cell r="CI213">
            <v>0.1176942964704637</v>
          </cell>
        </row>
        <row r="215">
          <cell r="A215" t="str">
            <v xml:space="preserve">   Demand deposits</v>
          </cell>
          <cell r="B215">
            <v>2204.15</v>
          </cell>
          <cell r="C215">
            <v>2546.4500000000003</v>
          </cell>
          <cell r="D215">
            <v>2661.6499999999996</v>
          </cell>
          <cell r="E215">
            <v>3027.48</v>
          </cell>
          <cell r="F215">
            <v>2613.3999999999996</v>
          </cell>
          <cell r="G215">
            <v>2790.5</v>
          </cell>
          <cell r="H215">
            <v>2895.6</v>
          </cell>
          <cell r="I215">
            <v>3452.54</v>
          </cell>
          <cell r="J215">
            <v>3066.4</v>
          </cell>
          <cell r="K215">
            <v>3161.56</v>
          </cell>
          <cell r="L215">
            <v>3199.14</v>
          </cell>
          <cell r="M215">
            <v>4103.18</v>
          </cell>
          <cell r="N215">
            <v>4103.18</v>
          </cell>
          <cell r="O215">
            <v>3228.3</v>
          </cell>
          <cell r="P215">
            <v>3536.34</v>
          </cell>
          <cell r="Q215">
            <v>3320.44</v>
          </cell>
          <cell r="R215">
            <v>3424.88</v>
          </cell>
          <cell r="S215">
            <v>3592.64</v>
          </cell>
          <cell r="T215">
            <v>3481.78</v>
          </cell>
          <cell r="U215">
            <v>3477.1400000000003</v>
          </cell>
          <cell r="V215">
            <v>3553.54</v>
          </cell>
          <cell r="W215">
            <v>3569.5800000000004</v>
          </cell>
          <cell r="X215">
            <v>3816.44</v>
          </cell>
          <cell r="Y215">
            <v>4730.2</v>
          </cell>
          <cell r="Z215">
            <v>4006.14</v>
          </cell>
          <cell r="AA215">
            <v>3833.3</v>
          </cell>
          <cell r="AB215">
            <v>3855.9</v>
          </cell>
          <cell r="AC215">
            <v>3679.4399999999996</v>
          </cell>
          <cell r="AD215">
            <v>3719.6000000000004</v>
          </cell>
          <cell r="AE215">
            <v>3772.3999999999996</v>
          </cell>
          <cell r="AF215">
            <v>3638.7</v>
          </cell>
          <cell r="AG215">
            <v>3883.2000000000003</v>
          </cell>
          <cell r="AH215">
            <v>3817.9</v>
          </cell>
          <cell r="AI215">
            <v>3569.6</v>
          </cell>
          <cell r="AJ215">
            <v>3939.1</v>
          </cell>
          <cell r="AK215">
            <v>4407</v>
          </cell>
          <cell r="AL215">
            <v>3944.1</v>
          </cell>
          <cell r="AM215">
            <v>3640.3</v>
          </cell>
          <cell r="AN215">
            <v>3360.3</v>
          </cell>
          <cell r="AO215">
            <v>3514.7</v>
          </cell>
          <cell r="AP215">
            <v>3641.2000000000003</v>
          </cell>
          <cell r="AQ215">
            <v>3794.7000000000003</v>
          </cell>
          <cell r="AR215">
            <v>3902.1</v>
          </cell>
          <cell r="AS215">
            <v>3757</v>
          </cell>
          <cell r="AT215">
            <v>3634</v>
          </cell>
          <cell r="AU215">
            <v>3771.6</v>
          </cell>
          <cell r="AV215">
            <v>3888.1000000000004</v>
          </cell>
          <cell r="AW215">
            <v>5468.1353233051896</v>
          </cell>
          <cell r="AX215">
            <v>5199.0897368800006</v>
          </cell>
          <cell r="AY215">
            <v>5387.5839065500004</v>
          </cell>
          <cell r="AZ215">
            <v>5266.1064461399992</v>
          </cell>
          <cell r="BA215">
            <v>5426.7967846600004</v>
          </cell>
          <cell r="BB215">
            <v>5462.8613092999994</v>
          </cell>
          <cell r="BC215">
            <v>5619.9095279499998</v>
          </cell>
          <cell r="BD215">
            <v>5785.2971582400005</v>
          </cell>
          <cell r="BE215">
            <v>5627.2836710700003</v>
          </cell>
          <cell r="BF215">
            <v>5347.9704853599997</v>
          </cell>
          <cell r="BG215">
            <v>5266.1064461399992</v>
          </cell>
          <cell r="BH215">
            <v>5619.9095279499998</v>
          </cell>
          <cell r="BI215">
            <v>5347.9704853599997</v>
          </cell>
          <cell r="BJ215">
            <v>5707.209975031572</v>
          </cell>
          <cell r="BK215">
            <v>6022.7646641488736</v>
          </cell>
          <cell r="BL215">
            <v>6246.2238281027348</v>
          </cell>
          <cell r="BM215">
            <v>6476.5172510248276</v>
          </cell>
          <cell r="BN215">
            <v>6929.0582813403107</v>
          </cell>
          <cell r="BO215">
            <v>4407</v>
          </cell>
          <cell r="BP215">
            <v>5468.1353233051896</v>
          </cell>
          <cell r="BQ215">
            <v>5707.209975031572</v>
          </cell>
          <cell r="BR215">
            <v>6929.0582813403116</v>
          </cell>
          <cell r="BS215">
            <v>7744.5689209654975</v>
          </cell>
          <cell r="BU215">
            <v>-0.12853030420913403</v>
          </cell>
          <cell r="BV215">
            <v>5.9113561658361569E-3</v>
          </cell>
          <cell r="BW215">
            <v>-4.8167840959689956E-2</v>
          </cell>
          <cell r="BX215">
            <v>0.24078405339350795</v>
          </cell>
          <cell r="BY215">
            <v>0.56715366072672047</v>
          </cell>
          <cell r="BZ215">
            <v>0.48098915011726873</v>
          </cell>
          <cell r="CA215">
            <v>0.47164845496973018</v>
          </cell>
          <cell r="CB215">
            <v>4.3721421945694505E-2</v>
          </cell>
          <cell r="CD215">
            <v>0.15281318392076382</v>
          </cell>
          <cell r="CE215">
            <v>-6.8326920637605149E-2</v>
          </cell>
          <cell r="CF215">
            <v>0.24078405339350795</v>
          </cell>
          <cell r="CG215">
            <v>4.3721421945694505E-2</v>
          </cell>
          <cell r="CH215">
            <v>0.21408854968613289</v>
          </cell>
          <cell r="CI215">
            <v>0.11769429647046326</v>
          </cell>
        </row>
        <row r="216">
          <cell r="A216" t="str">
            <v xml:space="preserve">   Other liabilities</v>
          </cell>
          <cell r="B216">
            <v>12564.100000000002</v>
          </cell>
          <cell r="C216">
            <v>13692.449999999999</v>
          </cell>
          <cell r="D216">
            <v>15354.6</v>
          </cell>
          <cell r="E216">
            <v>16715.650000000001</v>
          </cell>
          <cell r="F216">
            <v>18405.16</v>
          </cell>
          <cell r="G216">
            <v>19627.48</v>
          </cell>
          <cell r="H216">
            <v>20916.280000000002</v>
          </cell>
          <cell r="I216">
            <v>21749.9</v>
          </cell>
          <cell r="J216">
            <v>23454.799999999999</v>
          </cell>
          <cell r="K216">
            <v>25100.38</v>
          </cell>
          <cell r="L216">
            <v>26483.68</v>
          </cell>
          <cell r="M216">
            <v>29156.13</v>
          </cell>
          <cell r="N216">
            <v>29156.13</v>
          </cell>
          <cell r="O216">
            <v>29453.9</v>
          </cell>
          <cell r="P216">
            <v>30008.9</v>
          </cell>
          <cell r="Q216">
            <v>31179.63</v>
          </cell>
          <cell r="R216">
            <v>31178.620000000003</v>
          </cell>
          <cell r="S216">
            <v>31704</v>
          </cell>
          <cell r="T216">
            <v>32773.040000000001</v>
          </cell>
          <cell r="U216">
            <v>33238.9</v>
          </cell>
          <cell r="V216">
            <v>33881.699999999997</v>
          </cell>
          <cell r="W216">
            <v>34460.480000000003</v>
          </cell>
          <cell r="X216">
            <v>35450.9</v>
          </cell>
          <cell r="Y216">
            <v>36562.939999999995</v>
          </cell>
          <cell r="Z216">
            <v>37316.200000000004</v>
          </cell>
          <cell r="AA216">
            <v>38124.94</v>
          </cell>
          <cell r="AB216">
            <v>38229.120000000003</v>
          </cell>
          <cell r="AC216">
            <v>39548.100000000006</v>
          </cell>
          <cell r="AD216">
            <v>39724.920000000006</v>
          </cell>
          <cell r="AE216">
            <v>40002.1</v>
          </cell>
          <cell r="AF216">
            <v>40553.160000000003</v>
          </cell>
          <cell r="AG216">
            <v>40763.100000000006</v>
          </cell>
          <cell r="AH216">
            <v>41009.400000000009</v>
          </cell>
          <cell r="AI216">
            <v>41099.32</v>
          </cell>
          <cell r="AJ216">
            <v>40445.500000000007</v>
          </cell>
          <cell r="AK216">
            <v>41077.87999999999</v>
          </cell>
          <cell r="AL216">
            <v>42198.1</v>
          </cell>
          <cell r="AM216">
            <v>42665.2</v>
          </cell>
          <cell r="AN216">
            <v>43080.6</v>
          </cell>
          <cell r="AO216">
            <v>42633.8</v>
          </cell>
          <cell r="AP216">
            <v>42363.6</v>
          </cell>
          <cell r="AQ216">
            <v>42257.54</v>
          </cell>
          <cell r="AR216">
            <v>41592.700000000004</v>
          </cell>
          <cell r="AS216">
            <v>42407.7</v>
          </cell>
          <cell r="AT216">
            <v>41946.9</v>
          </cell>
          <cell r="AU216">
            <v>42371</v>
          </cell>
          <cell r="AV216">
            <v>43219.900000000009</v>
          </cell>
          <cell r="AW216">
            <v>42946.0290224204</v>
          </cell>
          <cell r="AX216">
            <v>42435.864284122792</v>
          </cell>
          <cell r="AY216">
            <v>41489.220990999995</v>
          </cell>
          <cell r="AZ216">
            <v>41364.448435010003</v>
          </cell>
          <cell r="BA216">
            <v>40929.973280990009</v>
          </cell>
          <cell r="BB216">
            <v>40888.435594279996</v>
          </cell>
          <cell r="BC216">
            <v>41272.322267780008</v>
          </cell>
          <cell r="BD216">
            <v>40525.326065350004</v>
          </cell>
          <cell r="BE216">
            <v>40565.707572400002</v>
          </cell>
          <cell r="BF216">
            <v>40280.296654040001</v>
          </cell>
          <cell r="BG216">
            <v>41364.448435010003</v>
          </cell>
          <cell r="BH216">
            <v>41272.322267780008</v>
          </cell>
          <cell r="BI216">
            <v>40280.296654040001</v>
          </cell>
          <cell r="BJ216">
            <v>42986.047041673773</v>
          </cell>
          <cell r="BK216">
            <v>45362.768551826739</v>
          </cell>
          <cell r="BL216">
            <v>47045.837192307357</v>
          </cell>
          <cell r="BM216">
            <v>48780.380682809009</v>
          </cell>
          <cell r="BN216">
            <v>52188.867509565585</v>
          </cell>
          <cell r="BO216">
            <v>41077.87999999999</v>
          </cell>
          <cell r="BP216">
            <v>42946.0290224204</v>
          </cell>
          <cell r="BQ216">
            <v>42986.047041673773</v>
          </cell>
          <cell r="BR216">
            <v>52188.8675095656</v>
          </cell>
          <cell r="BS216">
            <v>58331.199554694154</v>
          </cell>
          <cell r="BU216">
            <v>0.12690535382451906</v>
          </cell>
          <cell r="BV216">
            <v>5.6383039890405717E-2</v>
          </cell>
          <cell r="BW216">
            <v>2.2860612444951522E-2</v>
          </cell>
          <cell r="BX216">
            <v>4.5478223862098321E-2</v>
          </cell>
          <cell r="BY216">
            <v>-3.9835832485851985E-2</v>
          </cell>
          <cell r="BZ216">
            <v>-2.3314602133015616E-2</v>
          </cell>
          <cell r="CA216">
            <v>-3.9731263715793053E-2</v>
          </cell>
          <cell r="CB216">
            <v>9.3182117565482336E-4</v>
          </cell>
          <cell r="CD216">
            <v>0.25403954502878112</v>
          </cell>
          <cell r="CE216">
            <v>0.12348405243123217</v>
          </cell>
          <cell r="CF216">
            <v>4.5478223862098321E-2</v>
          </cell>
          <cell r="CG216">
            <v>9.3182117565482336E-4</v>
          </cell>
          <cell r="CH216">
            <v>0.21408854968613311</v>
          </cell>
          <cell r="CI216">
            <v>0.11769429647046348</v>
          </cell>
        </row>
        <row r="218">
          <cell r="A218" t="str">
            <v>III.  Financial system</v>
          </cell>
        </row>
        <row r="220">
          <cell r="A220" t="str">
            <v>Net foreign assets</v>
          </cell>
          <cell r="B220">
            <v>4771.9998689399999</v>
          </cell>
          <cell r="C220">
            <v>4795.24740028</v>
          </cell>
          <cell r="D220">
            <v>4287.4479993899986</v>
          </cell>
          <cell r="E220">
            <v>4382.7783659200004</v>
          </cell>
          <cell r="F220">
            <v>4538.5887214100003</v>
          </cell>
          <cell r="G220">
            <v>4699.5913950699987</v>
          </cell>
          <cell r="H220">
            <v>4806.5973957799997</v>
          </cell>
          <cell r="I220">
            <v>5165.2066176300013</v>
          </cell>
          <cell r="J220">
            <v>4880.8700852315596</v>
          </cell>
          <cell r="K220">
            <v>4930.1082197048072</v>
          </cell>
          <cell r="L220">
            <v>4717.5606722125467</v>
          </cell>
          <cell r="M220">
            <v>6230.4822022856861</v>
          </cell>
          <cell r="N220">
            <v>6834.1318920287231</v>
          </cell>
          <cell r="O220">
            <v>6645.4615054199994</v>
          </cell>
          <cell r="P220">
            <v>6555.5140479300035</v>
          </cell>
          <cell r="Q220">
            <v>6615.3061269099981</v>
          </cell>
          <cell r="R220">
            <v>6776.221246699999</v>
          </cell>
          <cell r="S220">
            <v>6817.3918269099995</v>
          </cell>
          <cell r="T220">
            <v>6896.8878247600042</v>
          </cell>
          <cell r="U220">
            <v>6935.2649375500014</v>
          </cell>
          <cell r="V220">
            <v>7438.0371100399971</v>
          </cell>
          <cell r="W220">
            <v>7536.8082701599997</v>
          </cell>
          <cell r="X220">
            <v>7924.3187400999968</v>
          </cell>
          <cell r="Y220">
            <v>7814.4684516900006</v>
          </cell>
          <cell r="Z220">
            <v>7800.6119472560913</v>
          </cell>
          <cell r="AA220">
            <v>7470.0269470104349</v>
          </cell>
          <cell r="AB220">
            <v>7727.8351507620555</v>
          </cell>
          <cell r="AC220">
            <v>7610.5724667031354</v>
          </cell>
          <cell r="AD220">
            <v>7271.6175225796487</v>
          </cell>
          <cell r="AE220">
            <v>7391.1958898280664</v>
          </cell>
          <cell r="AF220">
            <v>7006.9608069249907</v>
          </cell>
          <cell r="AG220">
            <v>7624.6213756918996</v>
          </cell>
          <cell r="AH220">
            <v>7614.6728070053632</v>
          </cell>
          <cell r="AI220">
            <v>8043.8267565147053</v>
          </cell>
          <cell r="AJ220">
            <v>8072.7541850001735</v>
          </cell>
          <cell r="AK220">
            <v>8340.8950559380246</v>
          </cell>
          <cell r="AL220">
            <v>8726.7179797900098</v>
          </cell>
          <cell r="AM220">
            <v>8783.5574406399974</v>
          </cell>
          <cell r="AN220">
            <v>8998.1254546199998</v>
          </cell>
          <cell r="AO220">
            <v>9605.1022916399997</v>
          </cell>
          <cell r="AP220">
            <v>10439.333302160005</v>
          </cell>
          <cell r="AQ220">
            <v>11055.274616859997</v>
          </cell>
          <cell r="AR220">
            <v>11233.416507099999</v>
          </cell>
          <cell r="AS220">
            <v>12082.391018259998</v>
          </cell>
          <cell r="AT220">
            <v>11764.959284810004</v>
          </cell>
          <cell r="AU220">
            <v>11019.558185756294</v>
          </cell>
          <cell r="AV220">
            <v>11024.273889623721</v>
          </cell>
          <cell r="AW220">
            <v>11623.362889156972</v>
          </cell>
          <cell r="AX220">
            <v>12554.020461008473</v>
          </cell>
          <cell r="AY220">
            <v>12562.32754373729</v>
          </cell>
          <cell r="AZ220">
            <v>12762.903771665475</v>
          </cell>
          <cell r="BA220">
            <v>13070.506403084817</v>
          </cell>
          <cell r="BB220">
            <v>13708.541620157706</v>
          </cell>
          <cell r="BC220">
            <v>14481.918091603387</v>
          </cell>
          <cell r="BD220">
            <v>16706.187946650996</v>
          </cell>
          <cell r="BE220">
            <v>16990.553236330001</v>
          </cell>
          <cell r="BF220">
            <v>17212.601182409602</v>
          </cell>
          <cell r="BG220">
            <v>12762.903771665475</v>
          </cell>
          <cell r="BH220">
            <v>14481.918091603387</v>
          </cell>
          <cell r="BI220">
            <v>17212.601182409602</v>
          </cell>
          <cell r="BJ220">
            <v>16099.637925193361</v>
          </cell>
          <cell r="BK220">
            <v>16109.543173677157</v>
          </cell>
          <cell r="BL220">
            <v>16119.200530213335</v>
          </cell>
          <cell r="BM220">
            <v>16128.833552046664</v>
          </cell>
          <cell r="BN220">
            <v>16150.806190502097</v>
          </cell>
          <cell r="BO220">
            <v>8340.8950559380246</v>
          </cell>
          <cell r="BP220">
            <v>11623.362889156972</v>
          </cell>
          <cell r="BQ220">
            <v>16099.637925193361</v>
          </cell>
          <cell r="BR220">
            <v>16150.806190502099</v>
          </cell>
          <cell r="BS220">
            <v>17081.277919546603</v>
          </cell>
          <cell r="BU220">
            <v>0.16437854574740496</v>
          </cell>
          <cell r="BV220">
            <v>0.49573557265266377</v>
          </cell>
          <cell r="BW220">
            <v>0.54503805783834225</v>
          </cell>
          <cell r="BX220">
            <v>0.39353904001970408</v>
          </cell>
          <cell r="BY220">
            <v>0.41839584656073958</v>
          </cell>
          <cell r="BZ220">
            <v>0.30995552742919119</v>
          </cell>
          <cell r="CA220">
            <v>0.46303958778957854</v>
          </cell>
          <cell r="CB220">
            <v>0.38511015088517553</v>
          </cell>
          <cell r="CD220">
            <v>0.25423172685144979</v>
          </cell>
          <cell r="CE220">
            <v>6.7365631776806989E-2</v>
          </cell>
          <cell r="CF220">
            <v>0.39353904001970408</v>
          </cell>
          <cell r="CG220">
            <v>0.38511015088517553</v>
          </cell>
          <cell r="CH220">
            <v>3.1782246002356462E-3</v>
          </cell>
          <cell r="CI220">
            <v>5.7611472645352713E-2</v>
          </cell>
        </row>
        <row r="222">
          <cell r="A222" t="str">
            <v>Net domestic assets</v>
          </cell>
          <cell r="B222">
            <v>12854.905828410001</v>
          </cell>
          <cell r="C222">
            <v>13983.801703660003</v>
          </cell>
          <cell r="D222">
            <v>15969.076118200002</v>
          </cell>
          <cell r="E222">
            <v>18072.05264251</v>
          </cell>
          <cell r="F222">
            <v>19094.389134959998</v>
          </cell>
          <cell r="G222">
            <v>20534.802178490001</v>
          </cell>
          <cell r="H222">
            <v>21576.183119360001</v>
          </cell>
          <cell r="I222">
            <v>23101.59172651</v>
          </cell>
          <cell r="J222">
            <v>24100.877611448439</v>
          </cell>
          <cell r="K222">
            <v>26081.596562645194</v>
          </cell>
          <cell r="L222">
            <v>27485.924448177451</v>
          </cell>
          <cell r="M222">
            <v>31041.893192544314</v>
          </cell>
          <cell r="N222">
            <v>29888.059997731274</v>
          </cell>
          <cell r="O222">
            <v>30101.927189260005</v>
          </cell>
          <cell r="P222">
            <v>31116.570175269997</v>
          </cell>
          <cell r="Q222">
            <v>31798.314239469997</v>
          </cell>
          <cell r="R222">
            <v>31939.394176299997</v>
          </cell>
          <cell r="S222">
            <v>32761.359760110001</v>
          </cell>
          <cell r="T222">
            <v>33331.461072849997</v>
          </cell>
          <cell r="U222">
            <v>33635.544453429997</v>
          </cell>
          <cell r="V222">
            <v>33806.575017270006</v>
          </cell>
          <cell r="W222">
            <v>34302.611352879998</v>
          </cell>
          <cell r="X222">
            <v>34993.298878730006</v>
          </cell>
          <cell r="Y222">
            <v>37718.22500993</v>
          </cell>
          <cell r="Z222">
            <v>37080.796749693916</v>
          </cell>
          <cell r="AA222">
            <v>38043.103692319572</v>
          </cell>
          <cell r="AB222">
            <v>37735.402628207943</v>
          </cell>
          <cell r="AC222">
            <v>39123.087165676872</v>
          </cell>
          <cell r="AD222">
            <v>39706.476628640354</v>
          </cell>
          <cell r="AE222">
            <v>40088.257814261931</v>
          </cell>
          <cell r="AF222">
            <v>40812.889910135011</v>
          </cell>
          <cell r="AG222">
            <v>40559.804890158099</v>
          </cell>
          <cell r="AH222">
            <v>40607.786623604639</v>
          </cell>
          <cell r="AI222">
            <v>40214.356664085302</v>
          </cell>
          <cell r="AJ222">
            <v>39949.299239789834</v>
          </cell>
          <cell r="AK222">
            <v>41845.865923961974</v>
          </cell>
          <cell r="AL222">
            <v>41368.647159198765</v>
          </cell>
          <cell r="AM222">
            <v>41375.420683780001</v>
          </cell>
          <cell r="AN222">
            <v>41440.429045689998</v>
          </cell>
          <cell r="AO222">
            <v>40393.081998890004</v>
          </cell>
          <cell r="AP222">
            <v>39544.487798519993</v>
          </cell>
          <cell r="AQ222">
            <v>39222.989284750001</v>
          </cell>
          <cell r="AR222">
            <v>38666.184565250005</v>
          </cell>
          <cell r="AS222">
            <v>38401.74976661001</v>
          </cell>
          <cell r="AT222">
            <v>38074.319700050008</v>
          </cell>
          <cell r="AU222">
            <v>39472.204616723713</v>
          </cell>
          <cell r="AV222">
            <v>40492.218083006286</v>
          </cell>
          <cell r="AW222">
            <v>42891.629950586677</v>
          </cell>
          <cell r="AX222">
            <v>40103.413451094326</v>
          </cell>
          <cell r="AY222">
            <v>39198.747904152697</v>
          </cell>
          <cell r="AZ222">
            <v>38888.017863604517</v>
          </cell>
          <cell r="BA222">
            <v>38355.888280405197</v>
          </cell>
          <cell r="BB222">
            <v>37778.135521122284</v>
          </cell>
          <cell r="BC222">
            <v>37952.246272476623</v>
          </cell>
          <cell r="BD222">
            <v>35118.458848089009</v>
          </cell>
          <cell r="BE222">
            <v>34561.522658790003</v>
          </cell>
          <cell r="BF222">
            <v>33969.9157914604</v>
          </cell>
          <cell r="BG222">
            <v>38888.017863604517</v>
          </cell>
          <cell r="BH222">
            <v>37952.246272476623</v>
          </cell>
          <cell r="BI222">
            <v>33969.9157914604</v>
          </cell>
          <cell r="BJ222">
            <v>39886.619091511981</v>
          </cell>
          <cell r="BK222">
            <v>41064.070381838465</v>
          </cell>
          <cell r="BL222">
            <v>43512.192324826814</v>
          </cell>
          <cell r="BM222">
            <v>45260.910184110042</v>
          </cell>
          <cell r="BN222">
            <v>50603.296132807467</v>
          </cell>
          <cell r="BO222">
            <v>41845.865923961974</v>
          </cell>
          <cell r="BP222">
            <v>42891.629950586677</v>
          </cell>
          <cell r="BQ222">
            <v>39886.619091511981</v>
          </cell>
          <cell r="BR222">
            <v>50603.296132807474</v>
          </cell>
          <cell r="BS222">
            <v>57516.921736867487</v>
          </cell>
          <cell r="BU222">
            <v>9.8184361618881333E-2</v>
          </cell>
          <cell r="BV222">
            <v>-2.1584089124573991E-2</v>
          </cell>
          <cell r="BW222">
            <v>-6.2388697690850425E-2</v>
          </cell>
          <cell r="BX222">
            <v>2.4990856409208062E-2</v>
          </cell>
          <cell r="BY222">
            <v>-6.1592296239774247E-2</v>
          </cell>
          <cell r="BZ222">
            <v>-3.2397913454481286E-2</v>
          </cell>
          <cell r="CA222">
            <v>-0.10779979631741698</v>
          </cell>
          <cell r="CB222">
            <v>-7.0060542407379245E-2</v>
          </cell>
          <cell r="CD222">
            <v>0.21507489172693939</v>
          </cell>
          <cell r="CE222">
            <v>0.10943359378510786</v>
          </cell>
          <cell r="CF222">
            <v>2.4990856409208062E-2</v>
          </cell>
          <cell r="CG222">
            <v>-7.0060542407379245E-2</v>
          </cell>
          <cell r="CH222">
            <v>0.26867850134673454</v>
          </cell>
          <cell r="CI222">
            <v>0.13662401725601669</v>
          </cell>
        </row>
        <row r="224">
          <cell r="A224" t="str">
            <v>Net credit to NFPS</v>
          </cell>
          <cell r="B224">
            <v>1222.2376995099999</v>
          </cell>
          <cell r="C224">
            <v>1208.2844990099998</v>
          </cell>
          <cell r="D224">
            <v>958.53856738999991</v>
          </cell>
          <cell r="E224">
            <v>1056.9185387900002</v>
          </cell>
          <cell r="F224">
            <v>1129.7226261699998</v>
          </cell>
          <cell r="G224">
            <v>596.73794563999991</v>
          </cell>
          <cell r="H224">
            <v>757.22053828000003</v>
          </cell>
          <cell r="I224">
            <v>1208.5046304299999</v>
          </cell>
          <cell r="J224">
            <v>1091.14465008</v>
          </cell>
          <cell r="K224">
            <v>1114.0950104199999</v>
          </cell>
          <cell r="L224">
            <v>712.94794503999969</v>
          </cell>
          <cell r="M224">
            <v>1211.3174240699998</v>
          </cell>
          <cell r="N224">
            <v>1213.2591941599999</v>
          </cell>
          <cell r="O224">
            <v>1288.2565353499999</v>
          </cell>
          <cell r="P224">
            <v>1289.91811383</v>
          </cell>
          <cell r="Q224">
            <v>1194.01831657</v>
          </cell>
          <cell r="R224">
            <v>1176.38060683</v>
          </cell>
          <cell r="S224">
            <v>1443.7357196399994</v>
          </cell>
          <cell r="T224">
            <v>1014.92458062</v>
          </cell>
          <cell r="U224">
            <v>1043.1435565400004</v>
          </cell>
          <cell r="V224">
            <v>1214.48638843</v>
          </cell>
          <cell r="W224">
            <v>1476.6693977099999</v>
          </cell>
          <cell r="X224">
            <v>1312.4812471599998</v>
          </cell>
          <cell r="Y224">
            <v>1809.1564036310001</v>
          </cell>
          <cell r="Z224">
            <v>1357.4393896000001</v>
          </cell>
          <cell r="AA224">
            <v>2098.2617737199998</v>
          </cell>
          <cell r="AB224">
            <v>1678.3937529199995</v>
          </cell>
          <cell r="AC224">
            <v>1656.9996666520005</v>
          </cell>
          <cell r="AD224">
            <v>1720.8673351589991</v>
          </cell>
          <cell r="AE224">
            <v>2269.572917553</v>
          </cell>
          <cell r="AF224">
            <v>1940.4038597599997</v>
          </cell>
          <cell r="AG224">
            <v>2648.8145771549998</v>
          </cell>
          <cell r="AH224">
            <v>3360.7229130950004</v>
          </cell>
          <cell r="AI224">
            <v>3863.1386047460005</v>
          </cell>
          <cell r="AJ224">
            <v>2980.8628086220001</v>
          </cell>
          <cell r="AK224">
            <v>5528.6268385829717</v>
          </cell>
          <cell r="AL224">
            <v>4718.8221340119999</v>
          </cell>
          <cell r="AM224">
            <v>5035.2074241544397</v>
          </cell>
          <cell r="AN224">
            <v>4838.4986387330009</v>
          </cell>
          <cell r="AO224">
            <v>4869.0649634990004</v>
          </cell>
          <cell r="AP224">
            <v>4786.6965501879986</v>
          </cell>
          <cell r="AQ224">
            <v>5753.1897790909989</v>
          </cell>
          <cell r="AR224">
            <v>5473.7279725799999</v>
          </cell>
          <cell r="AS224">
            <v>6600.2065771400012</v>
          </cell>
          <cell r="AT224">
            <v>6549.6832564899996</v>
          </cell>
          <cell r="AU224">
            <v>6690.9784055499995</v>
          </cell>
          <cell r="AV224">
            <v>6108.8972280800008</v>
          </cell>
          <cell r="AW224">
            <v>8160.3102461952203</v>
          </cell>
          <cell r="AX224">
            <v>6207.0219408552512</v>
          </cell>
          <cell r="AY224">
            <v>6894.9552101299996</v>
          </cell>
          <cell r="AZ224">
            <v>6834.2269474637178</v>
          </cell>
          <cell r="BA224">
            <v>6597.6793683699998</v>
          </cell>
          <cell r="BB224">
            <v>6814.5176181899997</v>
          </cell>
          <cell r="BC224">
            <v>7231.2259174800001</v>
          </cell>
          <cell r="BD224">
            <v>6930.2489001699996</v>
          </cell>
          <cell r="BE224">
            <v>6835.928817</v>
          </cell>
          <cell r="BF224">
            <v>6444.8235956900016</v>
          </cell>
          <cell r="BG224">
            <v>6834.2269474637178</v>
          </cell>
          <cell r="BH224">
            <v>7231.2259174800001</v>
          </cell>
          <cell r="BI224">
            <v>6444.8235956900016</v>
          </cell>
          <cell r="BJ224">
            <v>9022.670252305561</v>
          </cell>
          <cell r="BK224">
            <v>9474.0882701786941</v>
          </cell>
          <cell r="BL224">
            <v>12228.686837563204</v>
          </cell>
          <cell r="BM224">
            <v>13154.062463565582</v>
          </cell>
          <cell r="BN224">
            <v>14208.422294591026</v>
          </cell>
          <cell r="BO224">
            <v>5528.6268385829717</v>
          </cell>
          <cell r="BP224">
            <v>8160.3102461952203</v>
          </cell>
          <cell r="BQ224">
            <v>9022.670252305561</v>
          </cell>
          <cell r="BR224">
            <v>14206.931389823631</v>
          </cell>
          <cell r="BS224">
            <v>12887.120496877593</v>
          </cell>
          <cell r="BU224">
            <v>1.8828149713469693</v>
          </cell>
          <cell r="BV224">
            <v>1.5349217619735929</v>
          </cell>
          <cell r="BW224">
            <v>0.94889118378943671</v>
          </cell>
          <cell r="BX224">
            <v>0.47601031584305087</v>
          </cell>
          <cell r="BY224">
            <v>0.41246850681212832</v>
          </cell>
          <cell r="BZ224">
            <v>0.25690724539640164</v>
          </cell>
          <cell r="CA224">
            <v>-1.6009882721594759E-2</v>
          </cell>
          <cell r="CB224">
            <v>0.10567735540599332</v>
          </cell>
          <cell r="CD224">
            <v>0.4935444398647173</v>
          </cell>
          <cell r="CE224">
            <v>2.0559142523481921</v>
          </cell>
          <cell r="CF224">
            <v>0.47601031584305087</v>
          </cell>
          <cell r="CG224">
            <v>0.10567735540599332</v>
          </cell>
          <cell r="CH224">
            <v>0.57458169173292539</v>
          </cell>
          <cell r="CI224">
            <v>-9.2899082619024465E-2</v>
          </cell>
        </row>
        <row r="225">
          <cell r="A225" t="str">
            <v xml:space="preserve">  Central Government</v>
          </cell>
          <cell r="B225">
            <v>911.88076640000008</v>
          </cell>
          <cell r="C225">
            <v>859.92849347999993</v>
          </cell>
          <cell r="D225">
            <v>665.85192963999998</v>
          </cell>
          <cell r="E225">
            <v>891.49946696999996</v>
          </cell>
          <cell r="F225">
            <v>557.97209903000009</v>
          </cell>
          <cell r="G225">
            <v>271.30966429999995</v>
          </cell>
          <cell r="H225">
            <v>159.17743990999986</v>
          </cell>
          <cell r="I225">
            <v>523.41730353999992</v>
          </cell>
          <cell r="J225">
            <v>293.09076143999982</v>
          </cell>
          <cell r="K225">
            <v>306.12449382</v>
          </cell>
          <cell r="L225">
            <v>235.0969544699999</v>
          </cell>
          <cell r="M225">
            <v>661.30794687999992</v>
          </cell>
          <cell r="N225">
            <v>655.2590551400001</v>
          </cell>
          <cell r="O225">
            <v>-17.868249260000198</v>
          </cell>
          <cell r="P225">
            <v>343.72299225999996</v>
          </cell>
          <cell r="Q225">
            <v>534.16588677000004</v>
          </cell>
          <cell r="R225">
            <v>469.77867466999976</v>
          </cell>
          <cell r="S225">
            <v>590.48540552999998</v>
          </cell>
          <cell r="T225">
            <v>131.17307332999985</v>
          </cell>
          <cell r="U225">
            <v>-187.66114526999962</v>
          </cell>
          <cell r="V225">
            <v>-152.46934951999975</v>
          </cell>
          <cell r="W225">
            <v>-79.815996670000288</v>
          </cell>
          <cell r="X225">
            <v>93.000498850000042</v>
          </cell>
          <cell r="Y225">
            <v>379.65942240100003</v>
          </cell>
          <cell r="Z225">
            <v>-269.61555298000019</v>
          </cell>
          <cell r="AA225">
            <v>48.156294310000021</v>
          </cell>
          <cell r="AB225">
            <v>10.178632750000133</v>
          </cell>
          <cell r="AC225">
            <v>230.30492713200022</v>
          </cell>
          <cell r="AD225">
            <v>539.04784889899986</v>
          </cell>
          <cell r="AE225">
            <v>455.68148986300037</v>
          </cell>
          <cell r="AF225">
            <v>230.65909641999997</v>
          </cell>
          <cell r="AG225">
            <v>535.9589814750002</v>
          </cell>
          <cell r="AH225">
            <v>648.05164561500033</v>
          </cell>
          <cell r="AI225">
            <v>1175.9017271460002</v>
          </cell>
          <cell r="AJ225">
            <v>1000.0220253620001</v>
          </cell>
          <cell r="AK225">
            <v>2595.2325224129718</v>
          </cell>
          <cell r="AL225">
            <v>1989.9801563119995</v>
          </cell>
          <cell r="AM225">
            <v>1760.56213253444</v>
          </cell>
          <cell r="AN225">
            <v>1458.8766747829995</v>
          </cell>
          <cell r="AO225">
            <v>2279.5673787790001</v>
          </cell>
          <cell r="AP225">
            <v>2024.2608980479995</v>
          </cell>
          <cell r="AQ225">
            <v>2477.4210765609996</v>
          </cell>
          <cell r="AR225">
            <v>2720.8391950800001</v>
          </cell>
          <cell r="AS225">
            <v>3303.4231648100003</v>
          </cell>
          <cell r="AT225">
            <v>2779.3647348399995</v>
          </cell>
          <cell r="AU225">
            <v>3307.9657482699999</v>
          </cell>
          <cell r="AV225">
            <v>2856.4635532600005</v>
          </cell>
          <cell r="AW225">
            <v>5461.1011138384201</v>
          </cell>
          <cell r="AX225">
            <v>4798.9526900852507</v>
          </cell>
          <cell r="AY225">
            <v>4681.9210296399997</v>
          </cell>
          <cell r="AZ225">
            <v>4592.1147652337186</v>
          </cell>
          <cell r="BA225">
            <v>4234.5776186900002</v>
          </cell>
          <cell r="BB225">
            <v>4699.2555973899998</v>
          </cell>
          <cell r="BC225">
            <v>4899.0411717799998</v>
          </cell>
          <cell r="BD225">
            <v>5026.4385175099997</v>
          </cell>
          <cell r="BE225">
            <v>4646.2826578499989</v>
          </cell>
          <cell r="BF225">
            <v>4263.2237257800016</v>
          </cell>
          <cell r="BG225">
            <v>4592.1147652337186</v>
          </cell>
          <cell r="BH225">
            <v>4899.0411717799998</v>
          </cell>
          <cell r="BI225">
            <v>4263.2237257800016</v>
          </cell>
          <cell r="BJ225">
            <v>5968.4584563714898</v>
          </cell>
          <cell r="BK225">
            <v>6267.0695782225721</v>
          </cell>
          <cell r="BL225">
            <v>8089.2249550317583</v>
          </cell>
          <cell r="BM225">
            <v>8701.3570429713182</v>
          </cell>
          <cell r="BN225">
            <v>9398.8116405095807</v>
          </cell>
          <cell r="BO225">
            <v>2595.2325224129718</v>
          </cell>
          <cell r="BP225">
            <v>5461.1011138384201</v>
          </cell>
          <cell r="BQ225">
            <v>5968.4584563714898</v>
          </cell>
          <cell r="BR225">
            <v>9397.8254132711045</v>
          </cell>
          <cell r="BS225">
            <v>8524.7760537644645</v>
          </cell>
          <cell r="BU225">
            <v>142.32737123097209</v>
          </cell>
          <cell r="BV225">
            <v>4.4367384492748014</v>
          </cell>
          <cell r="BW225">
            <v>3.2888012917587535</v>
          </cell>
          <cell r="BX225">
            <v>1.1042820119874448</v>
          </cell>
          <cell r="BY225">
            <v>2.1477059333454434</v>
          </cell>
          <cell r="BZ225">
            <v>0.97747618203867925</v>
          </cell>
          <cell r="CA225">
            <v>0.53388422625482579</v>
          </cell>
          <cell r="CB225">
            <v>9.2903854361426674E-2</v>
          </cell>
          <cell r="CD225">
            <v>-0.42589617410133351</v>
          </cell>
          <cell r="CE225">
            <v>5.8356857996582567</v>
          </cell>
          <cell r="CF225">
            <v>1.1042820119874448</v>
          </cell>
          <cell r="CG225">
            <v>9.2903854361426674E-2</v>
          </cell>
          <cell r="CH225">
            <v>0.57458169173292539</v>
          </cell>
          <cell r="CI225">
            <v>-9.2899082619024465E-2</v>
          </cell>
        </row>
        <row r="226">
          <cell r="A226" t="str">
            <v xml:space="preserve">  Rest of public sector</v>
          </cell>
          <cell r="B226">
            <v>310.35693310999989</v>
          </cell>
          <cell r="C226">
            <v>348.35600552999989</v>
          </cell>
          <cell r="D226">
            <v>292.68663774999993</v>
          </cell>
          <cell r="E226">
            <v>165.41907182000011</v>
          </cell>
          <cell r="F226">
            <v>571.75052713999969</v>
          </cell>
          <cell r="G226">
            <v>325.42828133999996</v>
          </cell>
          <cell r="H226">
            <v>598.04309837000017</v>
          </cell>
          <cell r="I226">
            <v>685.08732688999987</v>
          </cell>
          <cell r="J226">
            <v>798.0538886400002</v>
          </cell>
          <cell r="K226">
            <v>807.97051659999988</v>
          </cell>
          <cell r="L226">
            <v>477.85099056999979</v>
          </cell>
          <cell r="M226">
            <v>550.00947718999987</v>
          </cell>
          <cell r="N226">
            <v>558.00013901999989</v>
          </cell>
          <cell r="O226">
            <v>1306.1247846100002</v>
          </cell>
          <cell r="P226">
            <v>946.19512157000008</v>
          </cell>
          <cell r="Q226">
            <v>659.8524298000001</v>
          </cell>
          <cell r="R226">
            <v>706.60193216000016</v>
          </cell>
          <cell r="S226">
            <v>853.25031410999952</v>
          </cell>
          <cell r="T226">
            <v>883.75150729000018</v>
          </cell>
          <cell r="U226">
            <v>1230.8047018100001</v>
          </cell>
          <cell r="V226">
            <v>1366.9557379499997</v>
          </cell>
          <cell r="W226">
            <v>1556.4853943800001</v>
          </cell>
          <cell r="X226">
            <v>1219.4807483099999</v>
          </cell>
          <cell r="Y226">
            <v>1429.4969812300001</v>
          </cell>
          <cell r="Z226">
            <v>1627.0549425800002</v>
          </cell>
          <cell r="AA226">
            <v>2050.10547941</v>
          </cell>
          <cell r="AB226">
            <v>1668.2151201699994</v>
          </cell>
          <cell r="AC226">
            <v>1426.6947395200004</v>
          </cell>
          <cell r="AD226">
            <v>1181.8194862599994</v>
          </cell>
          <cell r="AE226">
            <v>1813.8914276899995</v>
          </cell>
          <cell r="AF226">
            <v>1709.7447633399997</v>
          </cell>
          <cell r="AG226">
            <v>2112.8555956799996</v>
          </cell>
          <cell r="AH226">
            <v>2712.6712674800001</v>
          </cell>
          <cell r="AI226">
            <v>2687.2368776000003</v>
          </cell>
          <cell r="AJ226">
            <v>1980.8407832599999</v>
          </cell>
          <cell r="AK226">
            <v>2933.3943161699995</v>
          </cell>
          <cell r="AL226">
            <v>2728.8419776999999</v>
          </cell>
          <cell r="AM226">
            <v>3274.6452916200001</v>
          </cell>
          <cell r="AN226">
            <v>3379.6219639500009</v>
          </cell>
          <cell r="AO226">
            <v>2589.4975847199998</v>
          </cell>
          <cell r="AP226">
            <v>2762.4356521399995</v>
          </cell>
          <cell r="AQ226">
            <v>3275.7687025299992</v>
          </cell>
          <cell r="AR226">
            <v>2752.8887774999998</v>
          </cell>
          <cell r="AS226">
            <v>3296.7834123300004</v>
          </cell>
          <cell r="AT226">
            <v>3770.3185216500001</v>
          </cell>
          <cell r="AU226">
            <v>3383.0126572799995</v>
          </cell>
          <cell r="AV226">
            <v>3252.4336748199999</v>
          </cell>
          <cell r="AW226">
            <v>2699.2091323568002</v>
          </cell>
          <cell r="AX226">
            <v>1408.0692507700003</v>
          </cell>
          <cell r="AY226">
            <v>2213.0341804899999</v>
          </cell>
          <cell r="AZ226">
            <v>2242.1121822299997</v>
          </cell>
          <cell r="BA226">
            <v>2363.1017496799996</v>
          </cell>
          <cell r="BB226">
            <v>2115.2620207999998</v>
          </cell>
          <cell r="BC226">
            <v>2332.1847457000003</v>
          </cell>
          <cell r="BD226">
            <v>1903.8103826600002</v>
          </cell>
          <cell r="BE226">
            <v>2189.6461591500006</v>
          </cell>
          <cell r="BF226">
            <v>2181.5998699100001</v>
          </cell>
          <cell r="BG226">
            <v>2242.1121822299997</v>
          </cell>
          <cell r="BH226">
            <v>2332.1847457000003</v>
          </cell>
          <cell r="BI226">
            <v>2181.5998699100001</v>
          </cell>
          <cell r="BJ226">
            <v>3054.2117959340712</v>
          </cell>
          <cell r="BK226">
            <v>3207.0186919561211</v>
          </cell>
          <cell r="BL226">
            <v>4139.4618825314456</v>
          </cell>
          <cell r="BM226">
            <v>4452.7054205942641</v>
          </cell>
          <cell r="BN226">
            <v>4809.6106540814462</v>
          </cell>
          <cell r="BO226">
            <v>2933.3943161699995</v>
          </cell>
          <cell r="BP226">
            <v>2699.2091323568002</v>
          </cell>
          <cell r="BQ226">
            <v>3054.2117959340712</v>
          </cell>
          <cell r="BR226">
            <v>4809.105976552526</v>
          </cell>
          <cell r="BS226">
            <v>4362.3444431131284</v>
          </cell>
          <cell r="BU226">
            <v>1.0258909795791809</v>
          </cell>
          <cell r="BV226">
            <v>0.80593427617754831</v>
          </cell>
          <cell r="BW226">
            <v>0.38989142062632842</v>
          </cell>
          <cell r="BX226">
            <v>-7.9834198396812939E-2</v>
          </cell>
          <cell r="BY226">
            <v>-0.33657900021176157</v>
          </cell>
          <cell r="BZ226">
            <v>-0.28804962819909519</v>
          </cell>
          <cell r="CA226">
            <v>-0.4213751815973179</v>
          </cell>
          <cell r="CB226">
            <v>0.13152099232388936</v>
          </cell>
          <cell r="CD226">
            <v>1.5990406356874152</v>
          </cell>
          <cell r="CE226">
            <v>1.052046527335778</v>
          </cell>
          <cell r="CF226">
            <v>-7.9834198396812939E-2</v>
          </cell>
          <cell r="CG226">
            <v>0.13152099232388936</v>
          </cell>
          <cell r="CH226">
            <v>0.57458169173292539</v>
          </cell>
          <cell r="CI226">
            <v>-9.2899082619024465E-2</v>
          </cell>
        </row>
        <row r="227">
          <cell r="A227" t="str">
            <v>Fogafín</v>
          </cell>
          <cell r="Y227">
            <v>-0.25908066000000002</v>
          </cell>
          <cell r="Z227">
            <v>-3.3951129799999999</v>
          </cell>
          <cell r="AA227">
            <v>-0.10012095</v>
          </cell>
          <cell r="AB227">
            <v>-0.14532204000000001</v>
          </cell>
          <cell r="AC227">
            <v>-7.3494131600000001</v>
          </cell>
          <cell r="AD227">
            <v>-0.31561479999999997</v>
          </cell>
          <cell r="AE227">
            <v>-1.6325559999999999E-2</v>
          </cell>
          <cell r="AF227">
            <v>-10.73636568</v>
          </cell>
          <cell r="AG227">
            <v>-8.7611350000000005E-2</v>
          </cell>
          <cell r="AH227">
            <v>-35.390487479999997</v>
          </cell>
          <cell r="AI227">
            <v>-26.814661099999999</v>
          </cell>
          <cell r="AJ227">
            <v>16.089184760000002</v>
          </cell>
          <cell r="AK227">
            <v>18.75571296</v>
          </cell>
          <cell r="AL227">
            <v>-63.06289838</v>
          </cell>
          <cell r="AM227">
            <v>34.018065119999967</v>
          </cell>
          <cell r="AN227">
            <v>50.07650323</v>
          </cell>
          <cell r="AO227">
            <v>-230.70435615599996</v>
          </cell>
          <cell r="AP227">
            <v>-287.54150647</v>
          </cell>
          <cell r="AQ227">
            <v>-321.9858279</v>
          </cell>
          <cell r="AR227">
            <v>478.41267223999989</v>
          </cell>
          <cell r="AS227">
            <v>1488.9408796400003</v>
          </cell>
          <cell r="AT227">
            <v>2272.9746354099998</v>
          </cell>
          <cell r="AU227">
            <v>2452.8526126400006</v>
          </cell>
          <cell r="AV227">
            <v>2645.0696673631001</v>
          </cell>
          <cell r="AW227">
            <v>3022.6374376100002</v>
          </cell>
          <cell r="AX227">
            <v>3433.6714622600002</v>
          </cell>
          <cell r="AY227">
            <v>3888.4035136665498</v>
          </cell>
          <cell r="AZ227">
            <v>4142.1779210218401</v>
          </cell>
          <cell r="BA227">
            <v>4316.4030757962801</v>
          </cell>
          <cell r="BB227">
            <v>4460.2965731537997</v>
          </cell>
          <cell r="BC227">
            <v>4427.90340790347</v>
          </cell>
          <cell r="BD227">
            <v>4531.8686728213297</v>
          </cell>
          <cell r="BE227">
            <v>4554.1305421595898</v>
          </cell>
          <cell r="BF227">
            <v>4466.5221180073704</v>
          </cell>
          <cell r="BG227">
            <v>4142.1779210218401</v>
          </cell>
          <cell r="BH227">
            <v>4427.90340790347</v>
          </cell>
          <cell r="BI227">
            <v>4466.5221180073704</v>
          </cell>
          <cell r="BJ227">
            <v>5294.0303435289661</v>
          </cell>
          <cell r="BK227">
            <v>4971.6053435289659</v>
          </cell>
          <cell r="BL227">
            <v>4799.1803435289658</v>
          </cell>
          <cell r="BM227">
            <v>4330.8574837533661</v>
          </cell>
          <cell r="BN227">
            <v>4158.4324837533659</v>
          </cell>
          <cell r="BO227">
            <v>18.75571296</v>
          </cell>
          <cell r="BP227">
            <v>3022.6374376100002</v>
          </cell>
          <cell r="BQ227">
            <v>5294.0303435289661</v>
          </cell>
          <cell r="BR227">
            <v>4158.4324837533668</v>
          </cell>
          <cell r="BS227">
            <v>3743.4221180073705</v>
          </cell>
          <cell r="BU227">
            <v>345.58987246531905</v>
          </cell>
          <cell r="BV227">
            <v>19721.804479601313</v>
          </cell>
          <cell r="BW227">
            <v>65.225581427622657</v>
          </cell>
          <cell r="BX227">
            <v>160.15822651244073</v>
          </cell>
          <cell r="BY227">
            <v>81.716996072927273</v>
          </cell>
          <cell r="BZ227">
            <v>14.751858076432654</v>
          </cell>
          <cell r="CA227">
            <v>0.96505585606840616</v>
          </cell>
          <cell r="CB227">
            <v>0.75146058791455861</v>
          </cell>
          <cell r="CE227">
            <v>73.393334801601938</v>
          </cell>
          <cell r="CF227">
            <v>160.15822651244073</v>
          </cell>
          <cell r="CG227">
            <v>0.75146058791455861</v>
          </cell>
          <cell r="CH227">
            <v>-0.21450535529394366</v>
          </cell>
          <cell r="CI227">
            <v>-9.979971235974272E-2</v>
          </cell>
        </row>
        <row r="228">
          <cell r="A228" t="str">
            <v>Quasi-fiscal balance</v>
          </cell>
          <cell r="B228">
            <v>776.30099999999993</v>
          </cell>
          <cell r="C228">
            <v>772.45099999999991</v>
          </cell>
          <cell r="D228">
            <v>787.17599999999993</v>
          </cell>
          <cell r="E228">
            <v>868.4</v>
          </cell>
          <cell r="F228">
            <v>733.33649999999989</v>
          </cell>
          <cell r="G228">
            <v>696.36209999999994</v>
          </cell>
          <cell r="H228">
            <v>667.57099999999991</v>
          </cell>
          <cell r="I228">
            <v>580.65629999999987</v>
          </cell>
          <cell r="J228">
            <v>600.1312999999999</v>
          </cell>
          <cell r="K228">
            <v>566.54229999999984</v>
          </cell>
          <cell r="L228">
            <v>575.22129999999993</v>
          </cell>
          <cell r="M228">
            <v>566.88929999999982</v>
          </cell>
          <cell r="N228">
            <v>444.98929999999984</v>
          </cell>
          <cell r="O228">
            <v>462.81399999999985</v>
          </cell>
          <cell r="P228">
            <v>482.17889999999983</v>
          </cell>
          <cell r="Q228">
            <v>567.83539999999982</v>
          </cell>
          <cell r="R228">
            <v>613.63539999999989</v>
          </cell>
          <cell r="S228">
            <v>627.53539999999987</v>
          </cell>
          <cell r="T228">
            <v>619.63539999999989</v>
          </cell>
          <cell r="U228">
            <v>678.97121047170788</v>
          </cell>
          <cell r="V228">
            <v>834.52829999999983</v>
          </cell>
          <cell r="W228">
            <v>681.38929999999982</v>
          </cell>
          <cell r="X228">
            <v>679.48929999999984</v>
          </cell>
          <cell r="Y228">
            <v>638.48929999999984</v>
          </cell>
          <cell r="Z228">
            <v>536.48929999999984</v>
          </cell>
          <cell r="AA228">
            <v>484.98929999999984</v>
          </cell>
          <cell r="AB228">
            <v>417.68929999999983</v>
          </cell>
          <cell r="AC228">
            <v>316.78929999999986</v>
          </cell>
          <cell r="AD228">
            <v>250.58929999999987</v>
          </cell>
          <cell r="AE228">
            <v>188.68929999999983</v>
          </cell>
          <cell r="AF228">
            <v>82.589299999999866</v>
          </cell>
          <cell r="AG228">
            <v>-11.810700000000111</v>
          </cell>
          <cell r="AH228">
            <v>-144.61070000000018</v>
          </cell>
          <cell r="AI228">
            <v>-287.11070000000018</v>
          </cell>
          <cell r="AJ228">
            <v>-410.41070000000025</v>
          </cell>
          <cell r="AK228">
            <v>-469.41070000000025</v>
          </cell>
          <cell r="AL228">
            <v>-578.51070000000027</v>
          </cell>
          <cell r="AM228">
            <v>-638.11070000000018</v>
          </cell>
          <cell r="AN228">
            <v>-829.21070000000032</v>
          </cell>
          <cell r="AO228">
            <v>-723.01070000000027</v>
          </cell>
          <cell r="AP228">
            <v>-691.21070000000032</v>
          </cell>
          <cell r="AQ228">
            <v>-738.01070000000027</v>
          </cell>
          <cell r="AR228">
            <v>-744.71070000000032</v>
          </cell>
          <cell r="AS228">
            <v>-806.31070000000022</v>
          </cell>
          <cell r="AT228">
            <v>-876.51070000000027</v>
          </cell>
          <cell r="AU228">
            <v>-971.11070000000018</v>
          </cell>
          <cell r="AV228">
            <v>-1033.5107000000003</v>
          </cell>
          <cell r="AW228">
            <v>-1078.3107000000002</v>
          </cell>
          <cell r="AX228">
            <v>-1133.3107000000002</v>
          </cell>
          <cell r="AY228">
            <v>-1164.2107000000003</v>
          </cell>
          <cell r="AZ228">
            <v>-1190.6107000000002</v>
          </cell>
          <cell r="BA228">
            <v>-1206.9107000000001</v>
          </cell>
          <cell r="BB228">
            <v>-1321.7107000000003</v>
          </cell>
          <cell r="BC228">
            <v>-1390.7107000000001</v>
          </cell>
          <cell r="BD228">
            <v>-1433.5107000000003</v>
          </cell>
          <cell r="BE228">
            <v>-1493.5107000000003</v>
          </cell>
          <cell r="BF228">
            <v>-1471.1107000000002</v>
          </cell>
          <cell r="BG228">
            <v>-1190.6107000000002</v>
          </cell>
          <cell r="BH228">
            <v>-1390.7107000000001</v>
          </cell>
          <cell r="BI228">
            <v>-1471.1107000000002</v>
          </cell>
          <cell r="BJ228">
            <v>-1787.2138019522858</v>
          </cell>
          <cell r="BK228">
            <v>-2040.3514768160931</v>
          </cell>
          <cell r="BL228">
            <v>-2244.0835209297275</v>
          </cell>
          <cell r="BM228">
            <v>-2541.5779016889583</v>
          </cell>
          <cell r="BN228">
            <v>-2782.0284021304283</v>
          </cell>
          <cell r="BO228">
            <v>-469.41070000000025</v>
          </cell>
          <cell r="BP228">
            <v>-1078.3107000000002</v>
          </cell>
          <cell r="BQ228">
            <v>-1787.2138019522858</v>
          </cell>
          <cell r="BR228">
            <v>-2782.0284021304283</v>
          </cell>
          <cell r="BS228">
            <v>-3852.5050038102972</v>
          </cell>
          <cell r="BU228">
            <v>-2.9852332822507082</v>
          </cell>
          <cell r="BV228">
            <v>-4.9112482795791861</v>
          </cell>
          <cell r="BW228">
            <v>5.0611745880491501</v>
          </cell>
          <cell r="BX228">
            <v>1.2971583306473407</v>
          </cell>
          <cell r="BY228">
            <v>0.43583615117363994</v>
          </cell>
          <cell r="BZ228">
            <v>0.88440452150625948</v>
          </cell>
          <cell r="CA228">
            <v>0.67837163881741525</v>
          </cell>
          <cell r="CB228">
            <v>0.65742007563523708</v>
          </cell>
          <cell r="CD228">
            <v>0.12630331883138401</v>
          </cell>
          <cell r="CE228">
            <v>-1.7351896108517408</v>
          </cell>
          <cell r="CF228">
            <v>1.2971583306473407</v>
          </cell>
          <cell r="CG228">
            <v>0.65742007563523708</v>
          </cell>
          <cell r="CH228">
            <v>0.5566287587368921</v>
          </cell>
          <cell r="CI228">
            <v>0.38478277247641213</v>
          </cell>
        </row>
        <row r="229">
          <cell r="A229" t="str">
            <v>Credit to private sector</v>
          </cell>
          <cell r="B229">
            <v>16503.895463730001</v>
          </cell>
          <cell r="C229">
            <v>17925.739449889999</v>
          </cell>
          <cell r="D229">
            <v>20019.276084860005</v>
          </cell>
          <cell r="E229">
            <v>21511.131823290001</v>
          </cell>
          <cell r="F229">
            <v>23264.164552570001</v>
          </cell>
          <cell r="G229">
            <v>25062.104529169999</v>
          </cell>
          <cell r="H229">
            <v>27229.253379679998</v>
          </cell>
          <cell r="I229">
            <v>29221.973348740001</v>
          </cell>
          <cell r="J229">
            <v>31020.09741472</v>
          </cell>
          <cell r="K229">
            <v>32812.094747280004</v>
          </cell>
          <cell r="L229">
            <v>34256.06665157</v>
          </cell>
          <cell r="M229">
            <v>36741.065827999999</v>
          </cell>
          <cell r="N229">
            <v>36777.113216699996</v>
          </cell>
          <cell r="O229">
            <v>37634.558798009995</v>
          </cell>
          <cell r="P229">
            <v>38166.18111967</v>
          </cell>
          <cell r="Q229">
            <v>38613.59107196</v>
          </cell>
          <cell r="R229">
            <v>39451.675002409997</v>
          </cell>
          <cell r="S229">
            <v>40101.569238759999</v>
          </cell>
          <cell r="T229">
            <v>41234.085431990003</v>
          </cell>
          <cell r="U229">
            <v>42015.673978769999</v>
          </cell>
          <cell r="V229">
            <v>43265.638291009993</v>
          </cell>
          <cell r="W229">
            <v>44209.151831240008</v>
          </cell>
          <cell r="X229">
            <v>45274.643617549998</v>
          </cell>
          <cell r="Y229">
            <v>46162.333605690001</v>
          </cell>
          <cell r="Z229">
            <v>46808.036378700002</v>
          </cell>
          <cell r="AA229">
            <v>47428.517843239999</v>
          </cell>
          <cell r="AB229">
            <v>48120.52411785</v>
          </cell>
          <cell r="AC229">
            <v>49204.407258369996</v>
          </cell>
          <cell r="AD229">
            <v>50352.335626649998</v>
          </cell>
          <cell r="AE229">
            <v>50167.435596180003</v>
          </cell>
          <cell r="AF229">
            <v>50938.076526460005</v>
          </cell>
          <cell r="AG229">
            <v>51460.051771640006</v>
          </cell>
          <cell r="AH229">
            <v>52507.921350010001</v>
          </cell>
          <cell r="AI229">
            <v>52459.221527900001</v>
          </cell>
          <cell r="AJ229">
            <v>52441.205782869998</v>
          </cell>
          <cell r="AK229">
            <v>51661.813955869999</v>
          </cell>
          <cell r="AL229">
            <v>52089.4968611</v>
          </cell>
          <cell r="AM229">
            <v>51631.998484160002</v>
          </cell>
          <cell r="AN229">
            <v>51485.559507170001</v>
          </cell>
          <cell r="AO229">
            <v>50988.661904799999</v>
          </cell>
          <cell r="AP229">
            <v>51308.501809080008</v>
          </cell>
          <cell r="AQ229">
            <v>51477.500486370001</v>
          </cell>
          <cell r="AR229">
            <v>51286.251103969997</v>
          </cell>
          <cell r="AS229">
            <v>50614.96230051</v>
          </cell>
          <cell r="AT229">
            <v>51134.143959510009</v>
          </cell>
          <cell r="AU229">
            <v>50540.001778250007</v>
          </cell>
          <cell r="AV229">
            <v>51409.491793170004</v>
          </cell>
          <cell r="AW229">
            <v>50531.614934632096</v>
          </cell>
          <cell r="AX229">
            <v>49529.267209139995</v>
          </cell>
          <cell r="AY229">
            <v>48539.101387679984</v>
          </cell>
          <cell r="AZ229">
            <v>47926.356179860006</v>
          </cell>
          <cell r="BA229">
            <v>48003.287260989993</v>
          </cell>
          <cell r="BB229">
            <v>47466.178322480002</v>
          </cell>
          <cell r="BC229">
            <v>47501.956333639995</v>
          </cell>
          <cell r="BD229">
            <v>47474.934453939997</v>
          </cell>
          <cell r="BE229">
            <v>46993.746507819989</v>
          </cell>
          <cell r="BF229">
            <v>47337.041083849996</v>
          </cell>
          <cell r="BG229">
            <v>47926.356179860006</v>
          </cell>
          <cell r="BH229">
            <v>47501.956333639995</v>
          </cell>
          <cell r="BI229">
            <v>47337.041083849996</v>
          </cell>
          <cell r="BJ229">
            <v>46742.08483199546</v>
          </cell>
          <cell r="BK229">
            <v>46490.454270714807</v>
          </cell>
          <cell r="BL229">
            <v>46235.087257523235</v>
          </cell>
          <cell r="BM229">
            <v>47208.291308429922</v>
          </cell>
          <cell r="BN229">
            <v>52205.122593634354</v>
          </cell>
          <cell r="BO229">
            <v>51661.813955869999</v>
          </cell>
          <cell r="BP229">
            <v>50531.614934632096</v>
          </cell>
          <cell r="BQ229">
            <v>46742.08483199546</v>
          </cell>
          <cell r="BR229">
            <v>52206.613498401748</v>
          </cell>
          <cell r="BS229">
            <v>61984.503966206212</v>
          </cell>
          <cell r="BU229">
            <v>6.9929317084719056E-2</v>
          </cell>
          <cell r="BV229">
            <v>2.6113850042790654E-2</v>
          </cell>
          <cell r="BW229">
            <v>-2.616324080594612E-2</v>
          </cell>
          <cell r="BX229">
            <v>-2.1876874517091638E-2</v>
          </cell>
          <cell r="BY229">
            <v>-6.9130128163690907E-2</v>
          </cell>
          <cell r="BZ229">
            <v>-7.7228772088159814E-2</v>
          </cell>
          <cell r="CA229">
            <v>-7.4257679539266541E-2</v>
          </cell>
          <cell r="CB229">
            <v>-7.4993251403874361E-2</v>
          </cell>
          <cell r="CD229">
            <v>0.256423366208123</v>
          </cell>
          <cell r="CE229">
            <v>0.11913349955735608</v>
          </cell>
          <cell r="CF229">
            <v>-2.1876874517091638E-2</v>
          </cell>
          <cell r="CG229">
            <v>-7.4993251403874361E-2</v>
          </cell>
          <cell r="CH229">
            <v>0.1169081072452669</v>
          </cell>
          <cell r="CI229">
            <v>0.18729218029251804</v>
          </cell>
        </row>
        <row r="230">
          <cell r="A230" t="str">
            <v>Capital (-)</v>
          </cell>
          <cell r="B230">
            <v>-6075.4249032099997</v>
          </cell>
          <cell r="C230">
            <v>-6637.9876250899997</v>
          </cell>
          <cell r="D230">
            <v>-7111.3199648599993</v>
          </cell>
          <cell r="E230">
            <v>-7754.4690482799997</v>
          </cell>
          <cell r="F230">
            <v>-8593.9639633400002</v>
          </cell>
          <cell r="G230">
            <v>-9110.1659219600006</v>
          </cell>
          <cell r="H230">
            <v>-10335.18928187</v>
          </cell>
          <cell r="I230">
            <v>-11096.93398412</v>
          </cell>
          <cell r="J230">
            <v>-11701.92034635</v>
          </cell>
          <cell r="K230">
            <v>-12510.07481939</v>
          </cell>
          <cell r="L230">
            <v>-12986.683213610002</v>
          </cell>
          <cell r="M230">
            <v>-13636.41678533</v>
          </cell>
          <cell r="N230">
            <v>-13870.47248746</v>
          </cell>
          <cell r="O230">
            <v>-14438.137223310001</v>
          </cell>
          <cell r="P230">
            <v>-14244.270326689999</v>
          </cell>
          <cell r="Q230">
            <v>-14531.998594299999</v>
          </cell>
          <cell r="R230">
            <v>-15012.96253112</v>
          </cell>
          <cell r="S230">
            <v>-15331.906215269999</v>
          </cell>
          <cell r="T230">
            <v>-15745.540942099999</v>
          </cell>
          <cell r="U230">
            <v>-16450.094864461709</v>
          </cell>
          <cell r="V230">
            <v>-17812.565356610001</v>
          </cell>
          <cell r="W230">
            <v>-18303.501792909999</v>
          </cell>
          <cell r="X230">
            <v>-18551.73954482</v>
          </cell>
          <cell r="Y230">
            <v>-18697.78878237</v>
          </cell>
          <cell r="Z230">
            <v>-19458.027676910002</v>
          </cell>
          <cell r="AA230">
            <v>-19559.65219954</v>
          </cell>
          <cell r="AB230">
            <v>-19623.393560570003</v>
          </cell>
          <cell r="AC230">
            <v>-19410.070491750001</v>
          </cell>
          <cell r="AD230">
            <v>-19917.81339481</v>
          </cell>
          <cell r="AE230">
            <v>-20051.723310460002</v>
          </cell>
          <cell r="AF230">
            <v>-20007.371171500003</v>
          </cell>
          <cell r="AG230">
            <v>-20551.22573609</v>
          </cell>
          <cell r="AH230">
            <v>-21985.479313569998</v>
          </cell>
          <cell r="AI230">
            <v>-22099.294446369997</v>
          </cell>
          <cell r="AJ230">
            <v>-21404.367032909999</v>
          </cell>
          <cell r="AK230">
            <v>-19999.354519509998</v>
          </cell>
          <cell r="AL230">
            <v>-21322.83860332</v>
          </cell>
          <cell r="AM230">
            <v>-19538.248776789998</v>
          </cell>
          <cell r="AN230">
            <v>-18857.746631410002</v>
          </cell>
          <cell r="AO230">
            <v>-19310.297783189999</v>
          </cell>
          <cell r="AP230">
            <v>-19809.881144810002</v>
          </cell>
          <cell r="AQ230">
            <v>-20011.998091199999</v>
          </cell>
          <cell r="AR230">
            <v>-21473.333007430003</v>
          </cell>
          <cell r="AS230">
            <v>-23126.579853609997</v>
          </cell>
          <cell r="AT230">
            <v>-24495.536662220002</v>
          </cell>
          <cell r="AU230">
            <v>-23814.042051799999</v>
          </cell>
          <cell r="AV230">
            <v>-23354.72698046</v>
          </cell>
          <cell r="AW230">
            <v>-22703.659853402169</v>
          </cell>
          <cell r="AX230">
            <v>-23467.284362399994</v>
          </cell>
          <cell r="AY230">
            <v>-22982.37017496</v>
          </cell>
          <cell r="AZ230">
            <v>-22618.594322839999</v>
          </cell>
          <cell r="BA230">
            <v>-22556.556293220001</v>
          </cell>
          <cell r="BB230">
            <v>-23711.508167129999</v>
          </cell>
          <cell r="BC230">
            <v>-23995.860184479996</v>
          </cell>
          <cell r="BD230">
            <v>-24135.839726539998</v>
          </cell>
          <cell r="BE230">
            <v>-24138.190672190001</v>
          </cell>
          <cell r="BF230">
            <v>-25033.364811579999</v>
          </cell>
          <cell r="BG230">
            <v>-22618.594322839999</v>
          </cell>
          <cell r="BH230">
            <v>-23995.860184479996</v>
          </cell>
          <cell r="BI230">
            <v>-25033.364811579999</v>
          </cell>
          <cell r="BJ230">
            <v>-24885.136329799883</v>
          </cell>
          <cell r="BK230">
            <v>-23729.342272327347</v>
          </cell>
          <cell r="BL230">
            <v>-23963.922411310443</v>
          </cell>
          <cell r="BM230">
            <v>-24210.519322942091</v>
          </cell>
          <cell r="BN230">
            <v>-24456.416568463072</v>
          </cell>
          <cell r="BO230">
            <v>-19999.354519509998</v>
          </cell>
          <cell r="BP230">
            <v>-22703.659853402169</v>
          </cell>
          <cell r="BQ230">
            <v>-24885.136329799883</v>
          </cell>
          <cell r="BR230">
            <v>-24456.416568463072</v>
          </cell>
          <cell r="BS230">
            <v>-25887.112729488697</v>
          </cell>
          <cell r="BU230">
            <v>3.901705007325762E-2</v>
          </cell>
          <cell r="BV230">
            <v>1.9811374137244098E-3</v>
          </cell>
          <cell r="BW230">
            <v>0.1141688708647226</v>
          </cell>
          <cell r="BX230">
            <v>0.13521963077628518</v>
          </cell>
          <cell r="BY230">
            <v>0.19943250723105077</v>
          </cell>
          <cell r="BZ230">
            <v>0.19907367945591825</v>
          </cell>
          <cell r="CA230">
            <v>2.1956169271829085E-2</v>
          </cell>
          <cell r="CB230">
            <v>9.6084793838682181E-2</v>
          </cell>
          <cell r="CD230">
            <v>0.37116583313037199</v>
          </cell>
          <cell r="CE230">
            <v>6.9610677085369277E-2</v>
          </cell>
          <cell r="CF230">
            <v>0.13521963077628518</v>
          </cell>
          <cell r="CG230">
            <v>9.6084793838682181E-2</v>
          </cell>
          <cell r="CH230">
            <v>1.7227945053426175E-2</v>
          </cell>
          <cell r="CI230">
            <v>5.849982792943309E-2</v>
          </cell>
        </row>
        <row r="231">
          <cell r="A231" t="str">
            <v xml:space="preserve">   BR capital</v>
          </cell>
          <cell r="B231">
            <v>-1927.4749032099999</v>
          </cell>
          <cell r="C231">
            <v>-1939.7376250899997</v>
          </cell>
          <cell r="D231">
            <v>-2097.4199648599997</v>
          </cell>
          <cell r="E231">
            <v>-2101.5690482800001</v>
          </cell>
          <cell r="F231">
            <v>-2724.66396334</v>
          </cell>
          <cell r="G231">
            <v>-2542.9659219600003</v>
          </cell>
          <cell r="H231">
            <v>-3351.19928187</v>
          </cell>
          <cell r="I231">
            <v>-3503.5339841200002</v>
          </cell>
          <cell r="J231">
            <v>-3800.18034635</v>
          </cell>
          <cell r="K231">
            <v>-3932.9348193899996</v>
          </cell>
          <cell r="L231">
            <v>-3735.4632136099999</v>
          </cell>
          <cell r="M231">
            <v>-3613.2167853299998</v>
          </cell>
          <cell r="N231">
            <v>-3847.2724874599999</v>
          </cell>
          <cell r="O231">
            <v>-4111.8372233099999</v>
          </cell>
          <cell r="P231">
            <v>-3787.7703266899998</v>
          </cell>
          <cell r="Q231">
            <v>-3898.6285942999998</v>
          </cell>
          <cell r="R231">
            <v>-4175.0225311199993</v>
          </cell>
          <cell r="S231">
            <v>-4312.4062152699998</v>
          </cell>
          <cell r="T231">
            <v>-4461.1009420999999</v>
          </cell>
          <cell r="U231">
            <v>-5032.9948644617079</v>
          </cell>
          <cell r="V231">
            <v>-6214.8253566099993</v>
          </cell>
          <cell r="W231">
            <v>-6516.1617929100003</v>
          </cell>
          <cell r="X231">
            <v>-6638.8395448199999</v>
          </cell>
          <cell r="Y231">
            <v>-6534.2887823700003</v>
          </cell>
          <cell r="Z231">
            <v>-7031.9276769099997</v>
          </cell>
          <cell r="AA231">
            <v>-6968.6721995400003</v>
          </cell>
          <cell r="AB231">
            <v>-7102.0935605700006</v>
          </cell>
          <cell r="AC231">
            <v>-7167.5704917499997</v>
          </cell>
          <cell r="AD231">
            <v>-7463.4933948099988</v>
          </cell>
          <cell r="AE231">
            <v>-7278.1433104600001</v>
          </cell>
          <cell r="AF231">
            <v>-7138.5111715000003</v>
          </cell>
          <cell r="AG231">
            <v>-7871.1857360900012</v>
          </cell>
          <cell r="AH231">
            <v>-9167.6393135699982</v>
          </cell>
          <cell r="AI231">
            <v>-9507.5744463699994</v>
          </cell>
          <cell r="AJ231">
            <v>-8998.6470329099993</v>
          </cell>
          <cell r="AK231">
            <v>-8901.3145195099987</v>
          </cell>
          <cell r="AL231">
            <v>-9503.8386033199986</v>
          </cell>
          <cell r="AM231">
            <v>-7847.8087767899988</v>
          </cell>
          <cell r="AN231">
            <v>-7505.7466314100011</v>
          </cell>
          <cell r="AO231">
            <v>-8148.2777831899984</v>
          </cell>
          <cell r="AP231">
            <v>-8823.1611448100011</v>
          </cell>
          <cell r="AQ231">
            <v>-9281.1380912000004</v>
          </cell>
          <cell r="AR231">
            <v>-10129.03300743</v>
          </cell>
          <cell r="AS231">
            <v>-11016.279853609998</v>
          </cell>
          <cell r="AT231">
            <v>-11689.836662220001</v>
          </cell>
          <cell r="AU231">
            <v>-11331.042051799999</v>
          </cell>
          <cell r="AV231">
            <v>-10977.026980459999</v>
          </cell>
          <cell r="AW231">
            <v>-10678.641721649999</v>
          </cell>
          <cell r="AX231">
            <v>-11409.289245729999</v>
          </cell>
          <cell r="AY231">
            <v>-10770.374015669999</v>
          </cell>
          <cell r="AZ231">
            <v>-10928.686371119999</v>
          </cell>
          <cell r="BA231">
            <v>-11162.74080752</v>
          </cell>
          <cell r="BB231">
            <v>-11991.392107340002</v>
          </cell>
          <cell r="BC231">
            <v>-12474.585183430001</v>
          </cell>
          <cell r="BD231">
            <v>-12683.949873259999</v>
          </cell>
          <cell r="BE231">
            <v>-13066.09939347</v>
          </cell>
          <cell r="BF231">
            <v>-13353.052636699998</v>
          </cell>
          <cell r="BG231">
            <v>-10928.686371119999</v>
          </cell>
          <cell r="BH231">
            <v>-12474.585183430001</v>
          </cell>
          <cell r="BI231">
            <v>-13353.052636699998</v>
          </cell>
          <cell r="BJ231">
            <v>-13536.818198047713</v>
          </cell>
          <cell r="BK231">
            <v>-12094.19229273989</v>
          </cell>
          <cell r="BL231">
            <v>-12041.940583887703</v>
          </cell>
          <cell r="BM231">
            <v>-12001.705647684068</v>
          </cell>
          <cell r="BN231">
            <v>-11960.771045369762</v>
          </cell>
          <cell r="BO231">
            <v>-8901.3145195099987</v>
          </cell>
          <cell r="BP231">
            <v>-10678.641721649999</v>
          </cell>
          <cell r="BQ231">
            <v>-13536.818198047713</v>
          </cell>
          <cell r="BR231">
            <v>-11960.771045369762</v>
          </cell>
          <cell r="BS231">
            <v>-12238.54066536042</v>
          </cell>
          <cell r="BU231">
            <v>5.6835786151992584E-2</v>
          </cell>
          <cell r="BV231">
            <v>0.2752068343943348</v>
          </cell>
          <cell r="BW231">
            <v>0.27511960957240444</v>
          </cell>
          <cell r="BX231">
            <v>0.19967019458130997</v>
          </cell>
          <cell r="BY231">
            <v>0.45604253751195123</v>
          </cell>
          <cell r="BZ231">
            <v>0.34407925632071978</v>
          </cell>
          <cell r="CA231">
            <v>0.14227880359143863</v>
          </cell>
          <cell r="CB231">
            <v>0.26765356034026455</v>
          </cell>
          <cell r="CD231">
            <v>0.80844083557339474</v>
          </cell>
          <cell r="CE231">
            <v>0.36224688194473598</v>
          </cell>
          <cell r="CF231">
            <v>0.19967019458130997</v>
          </cell>
          <cell r="CG231">
            <v>0.26765356034026455</v>
          </cell>
          <cell r="CH231">
            <v>0.11642670601170146</v>
          </cell>
          <cell r="CI231">
            <v>2.3223387433554121E-2</v>
          </cell>
        </row>
        <row r="232">
          <cell r="A232" t="str">
            <v xml:space="preserve">   Other capital and surplus</v>
          </cell>
          <cell r="B232">
            <v>-4147.95</v>
          </cell>
          <cell r="C232">
            <v>-4698.25</v>
          </cell>
          <cell r="D232">
            <v>-5013.8999999999996</v>
          </cell>
          <cell r="E232">
            <v>-5652.9</v>
          </cell>
          <cell r="F232">
            <v>-5869.3</v>
          </cell>
          <cell r="G232">
            <v>-6567.2000000000007</v>
          </cell>
          <cell r="H232">
            <v>-6983.99</v>
          </cell>
          <cell r="I232">
            <v>-7593.4</v>
          </cell>
          <cell r="J232">
            <v>-7901.74</v>
          </cell>
          <cell r="K232">
            <v>-8577.14</v>
          </cell>
          <cell r="L232">
            <v>-9251.2200000000012</v>
          </cell>
          <cell r="M232">
            <v>-10023.200000000001</v>
          </cell>
          <cell r="N232">
            <v>-10023.200000000001</v>
          </cell>
          <cell r="O232">
            <v>-10326.300000000001</v>
          </cell>
          <cell r="P232">
            <v>-10456.5</v>
          </cell>
          <cell r="Q232">
            <v>-10633.369999999999</v>
          </cell>
          <cell r="R232">
            <v>-10837.94</v>
          </cell>
          <cell r="S232">
            <v>-11019.5</v>
          </cell>
          <cell r="T232">
            <v>-11284.439999999999</v>
          </cell>
          <cell r="U232">
            <v>-11417.1</v>
          </cell>
          <cell r="V232">
            <v>-11597.74</v>
          </cell>
          <cell r="W232">
            <v>-11787.34</v>
          </cell>
          <cell r="X232">
            <v>-11912.9</v>
          </cell>
          <cell r="Y232">
            <v>-12163.5</v>
          </cell>
          <cell r="Z232">
            <v>-12426.1</v>
          </cell>
          <cell r="AA232">
            <v>-12590.98</v>
          </cell>
          <cell r="AB232">
            <v>-12521.300000000001</v>
          </cell>
          <cell r="AC232">
            <v>-12242.5</v>
          </cell>
          <cell r="AD232">
            <v>-12454.32</v>
          </cell>
          <cell r="AE232">
            <v>-12773.58</v>
          </cell>
          <cell r="AF232">
            <v>-12868.86</v>
          </cell>
          <cell r="AG232">
            <v>-12680.039999999999</v>
          </cell>
          <cell r="AH232">
            <v>-12817.84</v>
          </cell>
          <cell r="AI232">
            <v>-12591.72</v>
          </cell>
          <cell r="AJ232">
            <v>-12405.72</v>
          </cell>
          <cell r="AK232">
            <v>-11098.039999999999</v>
          </cell>
          <cell r="AL232">
            <v>-11819</v>
          </cell>
          <cell r="AM232">
            <v>-11690.44</v>
          </cell>
          <cell r="AN232">
            <v>-11352</v>
          </cell>
          <cell r="AO232">
            <v>-11162.02</v>
          </cell>
          <cell r="AP232">
            <v>-10986.720000000001</v>
          </cell>
          <cell r="AQ232">
            <v>-10730.859999999999</v>
          </cell>
          <cell r="AR232">
            <v>-11344.300000000001</v>
          </cell>
          <cell r="AS232">
            <v>-12110.300000000001</v>
          </cell>
          <cell r="AT232">
            <v>-12805.7</v>
          </cell>
          <cell r="AU232">
            <v>-12483</v>
          </cell>
          <cell r="AV232">
            <v>-12377.7</v>
          </cell>
          <cell r="AW232">
            <v>-12025.018131752169</v>
          </cell>
          <cell r="AX232">
            <v>-12057.995116669998</v>
          </cell>
          <cell r="AY232">
            <v>-12211.996159290002</v>
          </cell>
          <cell r="AZ232">
            <v>-11689.907951719999</v>
          </cell>
          <cell r="BA232">
            <v>-11393.815485700001</v>
          </cell>
          <cell r="BB232">
            <v>-11720.116059789998</v>
          </cell>
          <cell r="BC232">
            <v>-11521.275001049995</v>
          </cell>
          <cell r="BD232">
            <v>-11451.889853280001</v>
          </cell>
          <cell r="BE232">
            <v>-11072.091278720001</v>
          </cell>
          <cell r="BF232">
            <v>-11680.31217488</v>
          </cell>
          <cell r="BG232">
            <v>-11689.907951719999</v>
          </cell>
          <cell r="BH232">
            <v>-11521.275001049995</v>
          </cell>
          <cell r="BI232">
            <v>-11680.31217488</v>
          </cell>
          <cell r="BJ232">
            <v>-11348.31813175217</v>
          </cell>
          <cell r="BK232">
            <v>-11635.149979587455</v>
          </cell>
          <cell r="BL232">
            <v>-11921.981827422738</v>
          </cell>
          <cell r="BM232">
            <v>-12208.813675258023</v>
          </cell>
          <cell r="BN232">
            <v>-12495.645523093308</v>
          </cell>
          <cell r="BO232">
            <v>-11098.039999999999</v>
          </cell>
          <cell r="BP232">
            <v>-12025.018131752169</v>
          </cell>
          <cell r="BQ232">
            <v>-11348.31813175217</v>
          </cell>
          <cell r="BR232">
            <v>-12495.645523093308</v>
          </cell>
          <cell r="BS232">
            <v>-13648.572064128277</v>
          </cell>
          <cell r="BU232">
            <v>9.3384872177809108E-2</v>
          </cell>
          <cell r="BV232">
            <v>0.15991757987972055</v>
          </cell>
          <cell r="BW232">
            <v>9.4711745504694189E-4</v>
          </cell>
          <cell r="BX232">
            <v>8.3526292187825035E-2</v>
          </cell>
          <cell r="BY232">
            <v>2.9766380525017455E-2</v>
          </cell>
          <cell r="BZ232">
            <v>7.3658122559608019E-2</v>
          </cell>
          <cell r="CA232">
            <v>8.7881788978345643E-2</v>
          </cell>
          <cell r="CB232">
            <v>5.6274343421833684E-2</v>
          </cell>
          <cell r="CD232">
            <v>0.21353459972862954</v>
          </cell>
          <cell r="CE232">
            <v>8.7594853455008947E-2</v>
          </cell>
          <cell r="CF232">
            <v>8.3526292187825035E-2</v>
          </cell>
          <cell r="CG232">
            <v>5.6274343421833684E-2</v>
          </cell>
          <cell r="CH232">
            <v>0.10110109515972754</v>
          </cell>
          <cell r="CI232">
            <v>9.2266264988410285E-2</v>
          </cell>
        </row>
        <row r="233">
          <cell r="A233" t="str">
            <v>MLT foreign liabilities (-)</v>
          </cell>
          <cell r="B233">
            <v>-1521.3952327800002</v>
          </cell>
          <cell r="C233">
            <v>-1717.38985727</v>
          </cell>
          <cell r="D233">
            <v>-1559.0086745399999</v>
          </cell>
          <cell r="E233">
            <v>-1701.1890095200001</v>
          </cell>
          <cell r="F233">
            <v>-1701.9580458</v>
          </cell>
          <cell r="G233">
            <v>-1967.0725432400002</v>
          </cell>
          <cell r="H233">
            <v>-2210.6472549999999</v>
          </cell>
          <cell r="I233">
            <v>-2296.2066273599999</v>
          </cell>
          <cell r="J233">
            <v>-2393.6388801999997</v>
          </cell>
          <cell r="K233">
            <v>-2441.5337639899999</v>
          </cell>
          <cell r="L233">
            <v>-2421.8216042800004</v>
          </cell>
          <cell r="M233">
            <v>-2843.3775164500003</v>
          </cell>
          <cell r="N233">
            <v>-2960.4090845787241</v>
          </cell>
          <cell r="O233">
            <v>-3030.4674102600002</v>
          </cell>
          <cell r="P233">
            <v>-2945.7635105099998</v>
          </cell>
          <cell r="Q233">
            <v>-2886.1095241000003</v>
          </cell>
          <cell r="R233">
            <v>-2913.9820472500001</v>
          </cell>
          <cell r="S233">
            <v>-2930.8350940799996</v>
          </cell>
          <cell r="T233">
            <v>-2965.7086332600002</v>
          </cell>
          <cell r="U233">
            <v>-3105.4820378600002</v>
          </cell>
          <cell r="V233">
            <v>-3300.06051054</v>
          </cell>
          <cell r="W233">
            <v>-3397.3197050199997</v>
          </cell>
          <cell r="X233">
            <v>-3434.1897116799996</v>
          </cell>
          <cell r="Y233">
            <v>-3544.9481228299996</v>
          </cell>
          <cell r="Z233">
            <v>-3684.9811745499997</v>
          </cell>
          <cell r="AA233">
            <v>-3660.09498863</v>
          </cell>
          <cell r="AB233">
            <v>-3727.3329350699996</v>
          </cell>
          <cell r="AC233">
            <v>-3464.582641</v>
          </cell>
          <cell r="AD233">
            <v>-3512.3921756000004</v>
          </cell>
          <cell r="AE233">
            <v>-3461.3753848599999</v>
          </cell>
          <cell r="AF233">
            <v>-3441.3751889500004</v>
          </cell>
          <cell r="AG233">
            <v>-3646.5789869300002</v>
          </cell>
          <cell r="AH233">
            <v>-3916.1593985</v>
          </cell>
          <cell r="AI233">
            <v>-3989.8998564800004</v>
          </cell>
          <cell r="AJ233">
            <v>-3887.6217324400004</v>
          </cell>
          <cell r="AK233">
            <v>-3612.4493443299998</v>
          </cell>
          <cell r="AL233">
            <v>-3782.2070736500004</v>
          </cell>
          <cell r="AM233">
            <v>-3712.8823218900002</v>
          </cell>
          <cell r="AN233">
            <v>-3642.6871061100005</v>
          </cell>
          <cell r="AO233">
            <v>-3779.2250225399998</v>
          </cell>
          <cell r="AP233">
            <v>-3965.2279311700004</v>
          </cell>
          <cell r="AQ233">
            <v>-4103.0094339899997</v>
          </cell>
          <cell r="AR233">
            <v>-4300.7531433499998</v>
          </cell>
          <cell r="AS233">
            <v>-4489.7025800399997</v>
          </cell>
          <cell r="AT233">
            <v>-4621.1420967200002</v>
          </cell>
          <cell r="AU233">
            <v>-4341.3904175562957</v>
          </cell>
          <cell r="AV233">
            <v>-3963.9162652537166</v>
          </cell>
          <cell r="AW233">
            <v>-3834.2554098118708</v>
          </cell>
          <cell r="AX233">
            <v>-3948.5217891984698</v>
          </cell>
          <cell r="AY233">
            <v>-3789.0191481972929</v>
          </cell>
          <cell r="AZ233">
            <v>-3667.2734069354801</v>
          </cell>
          <cell r="BA233">
            <v>-3644.6590811348156</v>
          </cell>
          <cell r="BB233">
            <v>-3808.7062612077075</v>
          </cell>
          <cell r="BC233">
            <v>-3868.286189363389</v>
          </cell>
          <cell r="BD233">
            <v>-5385.0423858509994</v>
          </cell>
          <cell r="BE233">
            <v>-5330.6303058099993</v>
          </cell>
          <cell r="BF233">
            <v>-5336.8238006896008</v>
          </cell>
          <cell r="BG233">
            <v>-3667.2734069354801</v>
          </cell>
          <cell r="BH233">
            <v>-3868.286189363389</v>
          </cell>
          <cell r="BI233">
            <v>-5336.8238006896008</v>
          </cell>
          <cell r="BJ233">
            <v>-3751.847738067609</v>
          </cell>
          <cell r="BK233">
            <v>-3606.5048126840625</v>
          </cell>
          <cell r="BL233">
            <v>-3308.4630573005152</v>
          </cell>
          <cell r="BM233">
            <v>-2719.5133119169677</v>
          </cell>
          <cell r="BN233">
            <v>-3079.0796565334208</v>
          </cell>
          <cell r="BO233">
            <v>-3612.4493443299998</v>
          </cell>
          <cell r="BP233">
            <v>-3834.2554098118708</v>
          </cell>
          <cell r="BQ233">
            <v>-3751.847738067609</v>
          </cell>
          <cell r="BR233">
            <v>-3079.0796565334222</v>
          </cell>
          <cell r="BS233">
            <v>-2927.6410847498073</v>
          </cell>
          <cell r="BU233">
            <v>2.2709489716783104E-2</v>
          </cell>
          <cell r="BV233">
            <v>0.18536968048495894</v>
          </cell>
          <cell r="BW233">
            <v>0.18001889772158619</v>
          </cell>
          <cell r="BX233">
            <v>6.1400463879171419E-2</v>
          </cell>
          <cell r="BY233">
            <v>6.7494956633085135E-3</v>
          </cell>
          <cell r="BZ233">
            <v>5.7207581021414433E-2</v>
          </cell>
          <cell r="CA233">
            <v>0.15487117448251109</v>
          </cell>
          <cell r="CB233">
            <v>2.1492483660159989E-2</v>
          </cell>
          <cell r="CD233">
            <v>0.24673846589879522</v>
          </cell>
          <cell r="CE233">
            <v>1.9041525901403844E-2</v>
          </cell>
          <cell r="CF233">
            <v>6.1400463879171419E-2</v>
          </cell>
          <cell r="CG233">
            <v>2.1492483660159989E-2</v>
          </cell>
          <cell r="CH233">
            <v>0.17931646711246774</v>
          </cell>
          <cell r="CI233">
            <v>4.9183063991956488E-2</v>
          </cell>
        </row>
        <row r="234">
          <cell r="A234" t="str">
            <v>Other assets (net)</v>
          </cell>
          <cell r="B234">
            <v>1949.29180116</v>
          </cell>
          <cell r="C234">
            <v>2432.7042371200041</v>
          </cell>
          <cell r="D234">
            <v>2874.4141053499975</v>
          </cell>
          <cell r="E234">
            <v>4091.260338229999</v>
          </cell>
          <cell r="F234">
            <v>4263.0874653599949</v>
          </cell>
          <cell r="G234">
            <v>5256.836068880003</v>
          </cell>
          <cell r="H234">
            <v>5467.9747382700043</v>
          </cell>
          <cell r="I234">
            <v>5483.5980588199982</v>
          </cell>
          <cell r="J234">
            <v>5485.0634731984374</v>
          </cell>
          <cell r="K234">
            <v>6540.4730883251914</v>
          </cell>
          <cell r="L234">
            <v>7350.1933694574536</v>
          </cell>
          <cell r="M234">
            <v>9002.4149422543178</v>
          </cell>
          <cell r="N234">
            <v>8283.5798589100013</v>
          </cell>
          <cell r="O234">
            <v>8184.9024894700124</v>
          </cell>
          <cell r="P234">
            <v>8368.3258789699958</v>
          </cell>
          <cell r="Q234">
            <v>8840.977569339997</v>
          </cell>
          <cell r="R234">
            <v>8624.6477454300002</v>
          </cell>
          <cell r="S234">
            <v>8851.2607110599984</v>
          </cell>
          <cell r="T234">
            <v>9174.0652355999919</v>
          </cell>
          <cell r="U234">
            <v>9453.3326099700007</v>
          </cell>
          <cell r="V234">
            <v>9604.547904980016</v>
          </cell>
          <cell r="W234">
            <v>9636.2223218599902</v>
          </cell>
          <cell r="X234">
            <v>9712.6139705200039</v>
          </cell>
          <cell r="Y234">
            <v>11351.241686468995</v>
          </cell>
          <cell r="Z234">
            <v>11525.235645833907</v>
          </cell>
          <cell r="AA234">
            <v>11251.182084479577</v>
          </cell>
          <cell r="AB234">
            <v>10869.66727511795</v>
          </cell>
          <cell r="AC234">
            <v>10826.893486564881</v>
          </cell>
          <cell r="AD234">
            <v>10813.205552041358</v>
          </cell>
          <cell r="AE234">
            <v>10975.67502140893</v>
          </cell>
          <cell r="AF234">
            <v>11311.302950045008</v>
          </cell>
          <cell r="AG234">
            <v>10660.641575733096</v>
          </cell>
          <cell r="AH234">
            <v>10820.782260049633</v>
          </cell>
          <cell r="AI234">
            <v>10295.11619538929</v>
          </cell>
          <cell r="AJ234">
            <v>10213.540928887838</v>
          </cell>
          <cell r="AK234">
            <v>8717.883980388995</v>
          </cell>
          <cell r="AL234">
            <v>10306.947439436763</v>
          </cell>
          <cell r="AM234">
            <v>8563.4385090255564</v>
          </cell>
          <cell r="AN234">
            <v>8395.9388340770074</v>
          </cell>
          <cell r="AO234">
            <v>8578.5929924770044</v>
          </cell>
          <cell r="AP234">
            <v>8203.1507217019935</v>
          </cell>
          <cell r="AQ234">
            <v>7167.3030723790007</v>
          </cell>
          <cell r="AR234">
            <v>7946.5896672400077</v>
          </cell>
          <cell r="AS234">
            <v>8120.2331429700052</v>
          </cell>
          <cell r="AT234">
            <v>8110.7073075800008</v>
          </cell>
          <cell r="AU234">
            <v>8914.9149896400013</v>
          </cell>
          <cell r="AV234">
            <v>8680.9133401068939</v>
          </cell>
          <cell r="AW234">
            <v>8793.2932953634008</v>
          </cell>
          <cell r="AX234">
            <v>9482.5696904375454</v>
          </cell>
          <cell r="AY234">
            <v>7811.887815833461</v>
          </cell>
          <cell r="AZ234">
            <v>7461.7352450344324</v>
          </cell>
          <cell r="BA234">
            <v>6846.6446496037406</v>
          </cell>
          <cell r="BB234">
            <v>7879.0681356361911</v>
          </cell>
          <cell r="BC234">
            <v>8046.0176872965421</v>
          </cell>
          <cell r="BD234">
            <v>7135.7996335486778</v>
          </cell>
          <cell r="BE234">
            <v>7140.0484698104237</v>
          </cell>
          <cell r="BF234">
            <v>7562.8283061826314</v>
          </cell>
          <cell r="BG234">
            <v>7461.7352450344324</v>
          </cell>
          <cell r="BH234">
            <v>8046.0176872965421</v>
          </cell>
          <cell r="BI234">
            <v>7562.8283061826314</v>
          </cell>
          <cell r="BJ234">
            <v>9252.0315335017694</v>
          </cell>
          <cell r="BK234">
            <v>9504.1210592435018</v>
          </cell>
          <cell r="BL234">
            <v>9765.7068757520974</v>
          </cell>
          <cell r="BM234">
            <v>10039.309464909185</v>
          </cell>
          <cell r="BN234">
            <v>10348.843387955643</v>
          </cell>
          <cell r="BO234">
            <v>8717.883980388995</v>
          </cell>
          <cell r="BP234">
            <v>8793.2932953634008</v>
          </cell>
          <cell r="BQ234">
            <v>9252.0315335017694</v>
          </cell>
          <cell r="BR234">
            <v>10348.843387955652</v>
          </cell>
          <cell r="BS234">
            <v>11569.133973825115</v>
          </cell>
          <cell r="BU234">
            <v>-0.22758087974814301</v>
          </cell>
          <cell r="BV234">
            <v>-0.34698293650289347</v>
          </cell>
          <cell r="BW234">
            <v>-0.25045092742280184</v>
          </cell>
          <cell r="BX234">
            <v>8.649956244432655E-3</v>
          </cell>
          <cell r="BY234">
            <v>-0.11126850820433298</v>
          </cell>
          <cell r="BZ234">
            <v>0.1226004545983117</v>
          </cell>
          <cell r="CA234">
            <v>-6.7550089113108558E-2</v>
          </cell>
          <cell r="CB234">
            <v>5.2169104649364417E-2</v>
          </cell>
          <cell r="CD234">
            <v>0.26091073998267644</v>
          </cell>
          <cell r="CE234">
            <v>-0.23198851533740472</v>
          </cell>
          <cell r="CF234">
            <v>8.649956244432655E-3</v>
          </cell>
          <cell r="CG234">
            <v>5.2169104649364417E-2</v>
          </cell>
          <cell r="CH234">
            <v>0.11854821835424012</v>
          </cell>
          <cell r="CI234">
            <v>0.11791564913328201</v>
          </cell>
        </row>
        <row r="236">
          <cell r="A236" t="str">
            <v>Liabilities to the private sector</v>
          </cell>
          <cell r="B236">
            <v>17626.905697350001</v>
          </cell>
          <cell r="C236">
            <v>18779.049103940004</v>
          </cell>
          <cell r="D236">
            <v>20256.524117590001</v>
          </cell>
          <cell r="E236">
            <v>22454.831008429999</v>
          </cell>
          <cell r="F236">
            <v>23632.977856369998</v>
          </cell>
          <cell r="G236">
            <v>25234.393573559999</v>
          </cell>
          <cell r="H236">
            <v>26382.780515139999</v>
          </cell>
          <cell r="I236">
            <v>28266.798344140003</v>
          </cell>
          <cell r="J236">
            <v>28981.747696679999</v>
          </cell>
          <cell r="K236">
            <v>31011.704782350003</v>
          </cell>
          <cell r="L236">
            <v>32203.485120389996</v>
          </cell>
          <cell r="M236">
            <v>37272.37539483</v>
          </cell>
          <cell r="N236">
            <v>36722.191889759997</v>
          </cell>
          <cell r="O236">
            <v>36747.388694680005</v>
          </cell>
          <cell r="P236">
            <v>37672.0842232</v>
          </cell>
          <cell r="Q236">
            <v>38413.620366379997</v>
          </cell>
          <cell r="R236">
            <v>38715.615422999996</v>
          </cell>
          <cell r="S236">
            <v>39578.75158702</v>
          </cell>
          <cell r="T236">
            <v>40228.348897610005</v>
          </cell>
          <cell r="U236">
            <v>40570.809390980001</v>
          </cell>
          <cell r="V236">
            <v>41244.61212731</v>
          </cell>
          <cell r="W236">
            <v>41839.419623039998</v>
          </cell>
          <cell r="X236">
            <v>42917.617618830001</v>
          </cell>
          <cell r="Y236">
            <v>45532.693461620001</v>
          </cell>
          <cell r="Z236">
            <v>44881.408696950006</v>
          </cell>
          <cell r="AA236">
            <v>45513.130639330004</v>
          </cell>
          <cell r="AB236">
            <v>45463.237778969997</v>
          </cell>
          <cell r="AC236">
            <v>46733.659632380004</v>
          </cell>
          <cell r="AD236">
            <v>46978.094151220001</v>
          </cell>
          <cell r="AE236">
            <v>47479.453704089996</v>
          </cell>
          <cell r="AF236">
            <v>47819.850717059999</v>
          </cell>
          <cell r="AG236">
            <v>48184.426265850001</v>
          </cell>
          <cell r="AH236">
            <v>48222.459430610004</v>
          </cell>
          <cell r="AI236">
            <v>48258.183420600006</v>
          </cell>
          <cell r="AJ236">
            <v>48022.053424790007</v>
          </cell>
          <cell r="AK236">
            <v>50186.760979899998</v>
          </cell>
          <cell r="AL236">
            <v>50095.365138988775</v>
          </cell>
          <cell r="AM236">
            <v>50158.978124419998</v>
          </cell>
          <cell r="AN236">
            <v>50438.554500309998</v>
          </cell>
          <cell r="AO236">
            <v>49998.18429053</v>
          </cell>
          <cell r="AP236">
            <v>49983.821100679997</v>
          </cell>
          <cell r="AQ236">
            <v>50278.26390161</v>
          </cell>
          <cell r="AR236">
            <v>49899.601072350008</v>
          </cell>
          <cell r="AS236">
            <v>50484.140784870004</v>
          </cell>
          <cell r="AT236">
            <v>49839.278984860008</v>
          </cell>
          <cell r="AU236">
            <v>50491.762802480007</v>
          </cell>
          <cell r="AV236">
            <v>51516.491972630007</v>
          </cell>
          <cell r="AW236">
            <v>54514.992839743652</v>
          </cell>
          <cell r="AX236">
            <v>52657.433912102795</v>
          </cell>
          <cell r="AY236">
            <v>51761.075447889991</v>
          </cell>
          <cell r="AZ236">
            <v>51650.921635269995</v>
          </cell>
          <cell r="BA236">
            <v>51426.394683490013</v>
          </cell>
          <cell r="BB236">
            <v>51486.677141279994</v>
          </cell>
          <cell r="BC236">
            <v>52434.16436408001</v>
          </cell>
          <cell r="BD236">
            <v>51824.646794740001</v>
          </cell>
          <cell r="BE236">
            <v>51552.075895120004</v>
          </cell>
          <cell r="BF236">
            <v>51182.516973870006</v>
          </cell>
          <cell r="BG236">
            <v>51650.921635269995</v>
          </cell>
          <cell r="BH236">
            <v>52434.16436408001</v>
          </cell>
          <cell r="BI236">
            <v>51182.516973870006</v>
          </cell>
          <cell r="BJ236">
            <v>55986.257016705342</v>
          </cell>
          <cell r="BK236">
            <v>57173.613555515622</v>
          </cell>
          <cell r="BL236">
            <v>59631.392855040147</v>
          </cell>
          <cell r="BM236">
            <v>61389.743736156706</v>
          </cell>
          <cell r="BN236">
            <v>66754.102323309562</v>
          </cell>
          <cell r="BO236">
            <v>50186.760979899998</v>
          </cell>
          <cell r="BP236">
            <v>54514.992839743652</v>
          </cell>
          <cell r="BQ236">
            <v>55986.257016705342</v>
          </cell>
          <cell r="BR236">
            <v>66754.102323309577</v>
          </cell>
          <cell r="BS236">
            <v>74598.199656414086</v>
          </cell>
          <cell r="BU236">
            <v>0.10943604029102927</v>
          </cell>
          <cell r="BV236">
            <v>5.8947818038582511E-2</v>
          </cell>
          <cell r="BW236">
            <v>3.3528351173720994E-2</v>
          </cell>
          <cell r="BX236">
            <v>8.6242502511312269E-2</v>
          </cell>
          <cell r="BY236">
            <v>2.4036516251720652E-2</v>
          </cell>
          <cell r="BZ236">
            <v>4.2879373613395E-2</v>
          </cell>
          <cell r="CA236">
            <v>2.6951392884677183E-2</v>
          </cell>
          <cell r="CB236">
            <v>2.6988248559194128E-2</v>
          </cell>
          <cell r="CD236">
            <v>0.22162038183205723</v>
          </cell>
          <cell r="CE236">
            <v>0.10221375377678821</v>
          </cell>
          <cell r="CF236">
            <v>8.6242502511312269E-2</v>
          </cell>
          <cell r="CG236">
            <v>2.6988248559194128E-2</v>
          </cell>
          <cell r="CH236">
            <v>0.19233015172618684</v>
          </cell>
          <cell r="CI236">
            <v>0.1175073450184867</v>
          </cell>
        </row>
        <row r="237">
          <cell r="A237" t="str">
            <v xml:space="preserve">Broad money (M3+bonds)  </v>
          </cell>
          <cell r="B237">
            <v>16310.679379460002</v>
          </cell>
          <cell r="C237">
            <v>17804.726560630002</v>
          </cell>
          <cell r="D237">
            <v>19640.377983840001</v>
          </cell>
          <cell r="E237">
            <v>22012.79427197</v>
          </cell>
          <cell r="F237">
            <v>22861.195808619999</v>
          </cell>
          <cell r="G237">
            <v>24499.741850319999</v>
          </cell>
          <cell r="H237">
            <v>25837.457363760001</v>
          </cell>
          <cell r="I237">
            <v>28034.587408130003</v>
          </cell>
          <cell r="J237">
            <v>28801.521219269998</v>
          </cell>
          <cell r="K237">
            <v>30766.033447600003</v>
          </cell>
          <cell r="L237">
            <v>31970.842505249995</v>
          </cell>
          <cell r="M237">
            <v>36436.965685360003</v>
          </cell>
          <cell r="N237">
            <v>35653.113585380001</v>
          </cell>
          <cell r="O237">
            <v>35286.015767290002</v>
          </cell>
          <cell r="P237">
            <v>36211.38261067</v>
          </cell>
          <cell r="Q237">
            <v>37177.797133679996</v>
          </cell>
          <cell r="R237">
            <v>37483.337944799998</v>
          </cell>
          <cell r="S237">
            <v>38441.93819827</v>
          </cell>
          <cell r="T237">
            <v>39149.940779120006</v>
          </cell>
          <cell r="U237">
            <v>39672.185589050001</v>
          </cell>
          <cell r="V237">
            <v>40314.498141689997</v>
          </cell>
          <cell r="W237">
            <v>41150.79487867</v>
          </cell>
          <cell r="X237">
            <v>42513.692377420004</v>
          </cell>
          <cell r="Y237">
            <v>45348.068125999998</v>
          </cell>
          <cell r="Z237">
            <v>44693.044364340007</v>
          </cell>
          <cell r="AA237">
            <v>45257.864809160004</v>
          </cell>
          <cell r="AB237">
            <v>45319.07724947</v>
          </cell>
          <cell r="AC237">
            <v>46571.863495440004</v>
          </cell>
          <cell r="AD237">
            <v>46818.877597550003</v>
          </cell>
          <cell r="AE237">
            <v>47286.623413709996</v>
          </cell>
          <cell r="AF237">
            <v>47547.988998339999</v>
          </cell>
          <cell r="AG237">
            <v>47919.167887280004</v>
          </cell>
          <cell r="AH237">
            <v>47975.969459060005</v>
          </cell>
          <cell r="AI237">
            <v>48032.953090070005</v>
          </cell>
          <cell r="AJ237">
            <v>47851.944604630007</v>
          </cell>
          <cell r="AK237">
            <v>50012.391331189996</v>
          </cell>
          <cell r="AL237">
            <v>49954.639610348771</v>
          </cell>
          <cell r="AM237">
            <v>50024.162803829997</v>
          </cell>
          <cell r="AN237">
            <v>50320.92456919</v>
          </cell>
          <cell r="AO237">
            <v>49897.868124350003</v>
          </cell>
          <cell r="AP237">
            <v>49888.844269479996</v>
          </cell>
          <cell r="AQ237">
            <v>50170.955225689999</v>
          </cell>
          <cell r="AR237">
            <v>49796.263182070004</v>
          </cell>
          <cell r="AS237">
            <v>50390.418723930001</v>
          </cell>
          <cell r="AT237">
            <v>49767.313581930008</v>
          </cell>
          <cell r="AU237">
            <v>50418.653467220007</v>
          </cell>
          <cell r="AV237">
            <v>51420.067916080006</v>
          </cell>
          <cell r="AW237">
            <v>54381.472759577555</v>
          </cell>
          <cell r="AX237">
            <v>52538.199859269997</v>
          </cell>
          <cell r="AY237">
            <v>51645.530352289992</v>
          </cell>
          <cell r="AZ237">
            <v>51531.468833719999</v>
          </cell>
          <cell r="BA237">
            <v>51326.740057460011</v>
          </cell>
          <cell r="BB237">
            <v>51414.147702209993</v>
          </cell>
          <cell r="BC237">
            <v>52387.214260210014</v>
          </cell>
          <cell r="BD237">
            <v>51788.85434328</v>
          </cell>
          <cell r="BE237">
            <v>51426.369996220004</v>
          </cell>
          <cell r="BF237">
            <v>51046.544821490003</v>
          </cell>
          <cell r="BG237">
            <v>51531.468833719999</v>
          </cell>
          <cell r="BH237">
            <v>52387.214260210014</v>
          </cell>
          <cell r="BI237">
            <v>51046.544821490003</v>
          </cell>
          <cell r="BJ237">
            <v>55848.671602469607</v>
          </cell>
          <cell r="BK237">
            <v>57028.420970209227</v>
          </cell>
          <cell r="BL237">
            <v>59480.813272974934</v>
          </cell>
          <cell r="BM237">
            <v>61233.612401811988</v>
          </cell>
          <cell r="BN237">
            <v>66587.061447282133</v>
          </cell>
          <cell r="BO237">
            <v>50012.391331189996</v>
          </cell>
          <cell r="BP237">
            <v>54381.472759577555</v>
          </cell>
          <cell r="BQ237">
            <v>55848.671602469607</v>
          </cell>
          <cell r="BR237">
            <v>66587.061447282147</v>
          </cell>
          <cell r="BS237">
            <v>74411.499022000789</v>
          </cell>
          <cell r="BU237">
            <v>0.11036957553628257</v>
          </cell>
          <cell r="BV237">
            <v>6.0996780986982913E-2</v>
          </cell>
          <cell r="BW237">
            <v>3.7338362164804906E-2</v>
          </cell>
          <cell r="BX237">
            <v>8.7359978439239372E-2</v>
          </cell>
          <cell r="BY237">
            <v>2.405647898749419E-2</v>
          </cell>
          <cell r="BZ237">
            <v>4.4174144672955773E-2</v>
          </cell>
          <cell r="CA237">
            <v>2.5704245366872103E-2</v>
          </cell>
          <cell r="CB237">
            <v>2.6979755575553988E-2</v>
          </cell>
          <cell r="CD237">
            <v>0.24456214377423824</v>
          </cell>
          <cell r="CE237">
            <v>0.10285605093981376</v>
          </cell>
          <cell r="CF237">
            <v>8.7359978439239372E-2</v>
          </cell>
          <cell r="CG237">
            <v>2.6979755575553988E-2</v>
          </cell>
          <cell r="CH237">
            <v>0.19227654905112712</v>
          </cell>
          <cell r="CI237">
            <v>0.11750687603046361</v>
          </cell>
        </row>
        <row r="238">
          <cell r="A238" t="str">
            <v xml:space="preserve">  M3    </v>
          </cell>
          <cell r="B238">
            <v>15287.979379460001</v>
          </cell>
          <cell r="C238">
            <v>16593.576560630001</v>
          </cell>
          <cell r="D238">
            <v>18359.17798384</v>
          </cell>
          <cell r="E238">
            <v>20763.494271970001</v>
          </cell>
          <cell r="F238">
            <v>21772.435808620001</v>
          </cell>
          <cell r="G238">
            <v>23288.44185032</v>
          </cell>
          <cell r="H238">
            <v>24370.897363759999</v>
          </cell>
          <cell r="I238">
            <v>26159.287408130003</v>
          </cell>
          <cell r="J238">
            <v>26138.521219269998</v>
          </cell>
          <cell r="K238">
            <v>27282.533447600003</v>
          </cell>
          <cell r="L238">
            <v>27687.742505249997</v>
          </cell>
          <cell r="M238">
            <v>31341.855685360002</v>
          </cell>
          <cell r="N238">
            <v>30558.00358538</v>
          </cell>
          <cell r="O238">
            <v>30276.515767290002</v>
          </cell>
          <cell r="P238">
            <v>31060.38261067</v>
          </cell>
          <cell r="Q238">
            <v>31616.95713368</v>
          </cell>
          <cell r="R238">
            <v>31881.137944800001</v>
          </cell>
          <cell r="S238">
            <v>32811.838198270001</v>
          </cell>
          <cell r="T238">
            <v>33368.000779120004</v>
          </cell>
          <cell r="U238">
            <v>33761.485589050004</v>
          </cell>
          <cell r="V238">
            <v>34269.698141689994</v>
          </cell>
          <cell r="W238">
            <v>34908.354878669998</v>
          </cell>
          <cell r="X238">
            <v>36135.292377420003</v>
          </cell>
          <cell r="Y238">
            <v>38998.368126000001</v>
          </cell>
          <cell r="Z238">
            <v>38322.744364340004</v>
          </cell>
          <cell r="AA238">
            <v>38709.364809160004</v>
          </cell>
          <cell r="AB238">
            <v>38889.177249469998</v>
          </cell>
          <cell r="AC238">
            <v>40111.963495440003</v>
          </cell>
          <cell r="AD238">
            <v>40355.57759755</v>
          </cell>
          <cell r="AE238">
            <v>40863.523413709998</v>
          </cell>
          <cell r="AF238">
            <v>40901.88899834</v>
          </cell>
          <cell r="AG238">
            <v>41364.267887280002</v>
          </cell>
          <cell r="AH238">
            <v>41493.569459060003</v>
          </cell>
          <cell r="AI238">
            <v>41724.453090070005</v>
          </cell>
          <cell r="AJ238">
            <v>41817.944604630007</v>
          </cell>
          <cell r="AK238">
            <v>44209.331331189998</v>
          </cell>
          <cell r="AL238">
            <v>44308.839610348768</v>
          </cell>
          <cell r="AM238">
            <v>44403.062803829998</v>
          </cell>
          <cell r="AN238">
            <v>44682.524569189998</v>
          </cell>
          <cell r="AO238">
            <v>44567.468124350002</v>
          </cell>
          <cell r="AP238">
            <v>44717.644269479999</v>
          </cell>
          <cell r="AQ238">
            <v>45240.655225689996</v>
          </cell>
          <cell r="AR238">
            <v>45001.963182070001</v>
          </cell>
          <cell r="AS238">
            <v>45657.818723930002</v>
          </cell>
          <cell r="AT238">
            <v>45247.513581930005</v>
          </cell>
          <cell r="AU238">
            <v>45955.153467220007</v>
          </cell>
          <cell r="AV238">
            <v>47022.767916080003</v>
          </cell>
          <cell r="AW238">
            <v>50162.503833606926</v>
          </cell>
          <cell r="AX238">
            <v>48377.852242349996</v>
          </cell>
          <cell r="AY238">
            <v>47720.187447389995</v>
          </cell>
          <cell r="AZ238">
            <v>47780.214152269997</v>
          </cell>
          <cell r="BA238">
            <v>47887.881024540009</v>
          </cell>
          <cell r="BB238">
            <v>48107.258754919996</v>
          </cell>
          <cell r="BC238">
            <v>49201.930480700015</v>
          </cell>
          <cell r="BD238">
            <v>48782.967843270002</v>
          </cell>
          <cell r="BE238">
            <v>48440.529020640002</v>
          </cell>
          <cell r="BF238">
            <v>48107.164737550003</v>
          </cell>
          <cell r="BG238">
            <v>47780.214152269997</v>
          </cell>
          <cell r="BH238">
            <v>49201.930480700015</v>
          </cell>
          <cell r="BI238">
            <v>48107.164737550003</v>
          </cell>
          <cell r="BJ238">
            <v>52711.844392709449</v>
          </cell>
          <cell r="BK238">
            <v>53718.156907885204</v>
          </cell>
          <cell r="BL238">
            <v>56047.730392204183</v>
          </cell>
          <cell r="BM238">
            <v>57673.95442070128</v>
          </cell>
          <cell r="BN238">
            <v>62778.675449568414</v>
          </cell>
          <cell r="BO238">
            <v>44209.331331189998</v>
          </cell>
          <cell r="BP238">
            <v>50162.503833606926</v>
          </cell>
          <cell r="BQ238">
            <v>52711.844392709449</v>
          </cell>
          <cell r="BR238">
            <v>62778.675449568429</v>
          </cell>
          <cell r="BS238">
            <v>70154.887713598189</v>
          </cell>
          <cell r="BU238">
            <v>0.14897068360578269</v>
          </cell>
          <cell r="BV238">
            <v>0.10711586878265722</v>
          </cell>
          <cell r="BW238">
            <v>9.0470503545708736E-2</v>
          </cell>
          <cell r="BX238">
            <v>0.13465873206313161</v>
          </cell>
          <cell r="BY238">
            <v>6.9326646445038831E-2</v>
          </cell>
          <cell r="BZ238">
            <v>8.7560076998190794E-2</v>
          </cell>
          <cell r="CA238">
            <v>6.3200183374540808E-2</v>
          </cell>
          <cell r="CB238">
            <v>5.0821636965309613E-2</v>
          </cell>
          <cell r="CD238">
            <v>0.24429033550225965</v>
          </cell>
          <cell r="CE238">
            <v>0.13362003221144714</v>
          </cell>
          <cell r="CF238">
            <v>0.13465873206313161</v>
          </cell>
          <cell r="CG238">
            <v>5.0821636965309613E-2</v>
          </cell>
          <cell r="CH238">
            <v>0.19097853950736199</v>
          </cell>
          <cell r="CI238">
            <v>0.11749550641531514</v>
          </cell>
        </row>
        <row r="239">
          <cell r="A239" t="str">
            <v xml:space="preserve">    Money (M1)</v>
          </cell>
          <cell r="B239">
            <v>3758.2793794600002</v>
          </cell>
          <cell r="C239">
            <v>4127.1765606300005</v>
          </cell>
          <cell r="D239">
            <v>4295.6779838399998</v>
          </cell>
          <cell r="E239">
            <v>5322.69427197</v>
          </cell>
          <cell r="F239">
            <v>4478.43580862</v>
          </cell>
          <cell r="G239">
            <v>4898.1018503200003</v>
          </cell>
          <cell r="H239">
            <v>4946.3373637599998</v>
          </cell>
          <cell r="I239">
            <v>6312.88740813</v>
          </cell>
          <cell r="J239">
            <v>5373.8212192699993</v>
          </cell>
          <cell r="K239">
            <v>5696.2534476000001</v>
          </cell>
          <cell r="L239">
            <v>5516.6225052499994</v>
          </cell>
          <cell r="M239">
            <v>7312.3356853599998</v>
          </cell>
          <cell r="N239">
            <v>6528.4835853800005</v>
          </cell>
          <cell r="O239">
            <v>5865.5157672900004</v>
          </cell>
          <cell r="P239">
            <v>6236.3826106699998</v>
          </cell>
          <cell r="Q239">
            <v>6028.8071336800003</v>
          </cell>
          <cell r="R239">
            <v>6337.5779447999994</v>
          </cell>
          <cell r="S239">
            <v>6776.2381982699999</v>
          </cell>
          <cell r="T239">
            <v>6409.2807791199994</v>
          </cell>
          <cell r="U239">
            <v>6467.4855890500003</v>
          </cell>
          <cell r="V239">
            <v>6464.0981416899995</v>
          </cell>
          <cell r="W239">
            <v>6721.3148786700003</v>
          </cell>
          <cell r="X239">
            <v>7097.4923774199997</v>
          </cell>
          <cell r="Y239">
            <v>8818.4281259999989</v>
          </cell>
          <cell r="Z239">
            <v>7405.0443643399994</v>
          </cell>
          <cell r="AA239">
            <v>7160.62480916</v>
          </cell>
          <cell r="AB239">
            <v>7118.5572494699991</v>
          </cell>
          <cell r="AC239">
            <v>7058.1634954399997</v>
          </cell>
          <cell r="AD239">
            <v>7128.2175975500004</v>
          </cell>
          <cell r="AE239">
            <v>7312.5234137099997</v>
          </cell>
          <cell r="AF239">
            <v>7042.7289983399996</v>
          </cell>
          <cell r="AG239">
            <v>7197.8678872800001</v>
          </cell>
          <cell r="AH239">
            <v>7009.9694590600011</v>
          </cell>
          <cell r="AI239">
            <v>6981.6930900700008</v>
          </cell>
          <cell r="AJ239">
            <v>7449.7446046300001</v>
          </cell>
          <cell r="AK239">
            <v>8973.0713311899999</v>
          </cell>
          <cell r="AL239">
            <v>7783.1396103487696</v>
          </cell>
          <cell r="AM239">
            <v>7386.9628038299998</v>
          </cell>
          <cell r="AN239">
            <v>7265.9245691900005</v>
          </cell>
          <cell r="AO239">
            <v>7288.9681243499999</v>
          </cell>
          <cell r="AP239">
            <v>7549.0442694800004</v>
          </cell>
          <cell r="AQ239">
            <v>7936.2152256900008</v>
          </cell>
          <cell r="AR239">
            <v>8227.9631820700015</v>
          </cell>
          <cell r="AS239">
            <v>8005.8187239300005</v>
          </cell>
          <cell r="AT239">
            <v>7843.1135819300007</v>
          </cell>
          <cell r="AU239">
            <v>8072.3534672200003</v>
          </cell>
          <cell r="AV239">
            <v>8222.4679160800006</v>
          </cell>
          <cell r="AW239">
            <v>11468.335812043249</v>
          </cell>
          <cell r="AX239">
            <v>10123.063151570001</v>
          </cell>
          <cell r="AY239">
            <v>10181.306723220001</v>
          </cell>
          <cell r="AZ239">
            <v>10193.393500599999</v>
          </cell>
          <cell r="BA239">
            <v>10422.400138019999</v>
          </cell>
          <cell r="BB239">
            <v>10550.375089990001</v>
          </cell>
          <cell r="BC239">
            <v>11144.08307402</v>
          </cell>
          <cell r="BD239">
            <v>11286.748839210002</v>
          </cell>
          <cell r="BE239">
            <v>10978.500068360001</v>
          </cell>
          <cell r="BF239">
            <v>10895.17328809</v>
          </cell>
          <cell r="BG239">
            <v>10193.393500599999</v>
          </cell>
          <cell r="BH239">
            <v>11144.08307402</v>
          </cell>
          <cell r="BI239">
            <v>10895.17328809</v>
          </cell>
          <cell r="BJ239">
            <v>13000.209975031572</v>
          </cell>
          <cell r="BK239">
            <v>11810.845003688879</v>
          </cell>
          <cell r="BL239">
            <v>12585.555662732788</v>
          </cell>
          <cell r="BM239">
            <v>12609.363053347699</v>
          </cell>
          <cell r="BN239">
            <v>14565.234813743966</v>
          </cell>
          <cell r="BO239">
            <v>8973.0713311899999</v>
          </cell>
          <cell r="BP239">
            <v>11468.335812043249</v>
          </cell>
          <cell r="BQ239">
            <v>13000.209975031572</v>
          </cell>
          <cell r="BR239">
            <v>14565.234813743966</v>
          </cell>
          <cell r="BS239">
            <v>16267.000101719921</v>
          </cell>
          <cell r="BU239">
            <v>2.0701852152832378E-2</v>
          </cell>
          <cell r="BV239">
            <v>8.5290914872240053E-2</v>
          </cell>
          <cell r="BW239">
            <v>0.11885131992882036</v>
          </cell>
          <cell r="BX239">
            <v>0.27808365594730322</v>
          </cell>
          <cell r="BY239">
            <v>0.4029038429360341</v>
          </cell>
          <cell r="BZ239">
            <v>0.40420625664812371</v>
          </cell>
          <cell r="CA239">
            <v>0.3891387870745282</v>
          </cell>
          <cell r="CB239">
            <v>0.13357423327102569</v>
          </cell>
          <cell r="CD239">
            <v>0.20596598753738027</v>
          </cell>
          <cell r="CE239">
            <v>1.7536368497924837E-2</v>
          </cell>
          <cell r="CF239">
            <v>0.27808365594730322</v>
          </cell>
          <cell r="CG239">
            <v>0.13357423327102569</v>
          </cell>
          <cell r="CH239">
            <v>0.12038458161200527</v>
          </cell>
          <cell r="CI239">
            <v>0.11683747702921643</v>
          </cell>
        </row>
        <row r="240">
          <cell r="A240" t="str">
            <v xml:space="preserve">      Currency in circulation</v>
          </cell>
          <cell r="B240">
            <v>1554.1293794600001</v>
          </cell>
          <cell r="C240">
            <v>1580.72656063</v>
          </cell>
          <cell r="D240">
            <v>1634.0279838399999</v>
          </cell>
          <cell r="E240">
            <v>2295.2142719700005</v>
          </cell>
          <cell r="F240">
            <v>1865.0358086200001</v>
          </cell>
          <cell r="G240">
            <v>2107.6018503200003</v>
          </cell>
          <cell r="H240">
            <v>2050.7373637599999</v>
          </cell>
          <cell r="I240">
            <v>2860.3474081299996</v>
          </cell>
          <cell r="J240">
            <v>2307.4212192699997</v>
          </cell>
          <cell r="K240">
            <v>2534.6934475999997</v>
          </cell>
          <cell r="L240">
            <v>2317.48250525</v>
          </cell>
          <cell r="M240">
            <v>3209.1556853599996</v>
          </cell>
          <cell r="N240">
            <v>2425.3035853800002</v>
          </cell>
          <cell r="O240">
            <v>2637.2157672900003</v>
          </cell>
          <cell r="P240">
            <v>2700.0426106700002</v>
          </cell>
          <cell r="Q240">
            <v>2708.3671336800003</v>
          </cell>
          <cell r="R240">
            <v>2912.6979447999997</v>
          </cell>
          <cell r="S240">
            <v>3183.59819827</v>
          </cell>
          <cell r="T240">
            <v>2927.5007791199996</v>
          </cell>
          <cell r="U240">
            <v>2990.3455890499999</v>
          </cell>
          <cell r="V240">
            <v>2910.55814169</v>
          </cell>
          <cell r="W240">
            <v>3151.7348786699995</v>
          </cell>
          <cell r="X240">
            <v>3281.0523774200001</v>
          </cell>
          <cell r="Y240">
            <v>4088.228126</v>
          </cell>
          <cell r="Z240">
            <v>3398.90436434</v>
          </cell>
          <cell r="AA240">
            <v>3327.3248091599999</v>
          </cell>
          <cell r="AB240">
            <v>3262.6572494699994</v>
          </cell>
          <cell r="AC240">
            <v>3378.7234954399996</v>
          </cell>
          <cell r="AD240">
            <v>3408.61759755</v>
          </cell>
          <cell r="AE240">
            <v>3540.12341371</v>
          </cell>
          <cell r="AF240">
            <v>3404.0289983399998</v>
          </cell>
          <cell r="AG240">
            <v>3314.6678872799998</v>
          </cell>
          <cell r="AH240">
            <v>3192.0694590600006</v>
          </cell>
          <cell r="AI240">
            <v>3412.0930900700005</v>
          </cell>
          <cell r="AJ240">
            <v>3510.6446046300002</v>
          </cell>
          <cell r="AK240">
            <v>4566.0713311899999</v>
          </cell>
          <cell r="AL240">
            <v>3839.0396103487697</v>
          </cell>
          <cell r="AM240">
            <v>3746.6628038299996</v>
          </cell>
          <cell r="AN240">
            <v>3905.6245691900003</v>
          </cell>
          <cell r="AO240">
            <v>3774.2681243500001</v>
          </cell>
          <cell r="AP240">
            <v>3907.8442694799996</v>
          </cell>
          <cell r="AQ240">
            <v>4141.5152256900001</v>
          </cell>
          <cell r="AR240">
            <v>4325.8631820700011</v>
          </cell>
          <cell r="AS240">
            <v>4248.8187239300005</v>
          </cell>
          <cell r="AT240">
            <v>4209.1135819300007</v>
          </cell>
          <cell r="AU240">
            <v>4300.7534672199999</v>
          </cell>
          <cell r="AV240">
            <v>4334.3679160800002</v>
          </cell>
          <cell r="AW240">
            <v>6000.200488738059</v>
          </cell>
          <cell r="AX240">
            <v>4923.97341469</v>
          </cell>
          <cell r="AY240">
            <v>4793.7228166699997</v>
          </cell>
          <cell r="AZ240">
            <v>4927.2870544599991</v>
          </cell>
          <cell r="BA240">
            <v>4995.6033533599993</v>
          </cell>
          <cell r="BB240">
            <v>5087.5137806900002</v>
          </cell>
          <cell r="BC240">
            <v>5524.1735460700002</v>
          </cell>
          <cell r="BD240">
            <v>5501.4516809700008</v>
          </cell>
          <cell r="BE240">
            <v>5351.2163972899998</v>
          </cell>
          <cell r="BF240">
            <v>5547.2028027300003</v>
          </cell>
          <cell r="BG240">
            <v>4927.2870544599991</v>
          </cell>
          <cell r="BH240">
            <v>5524.1735460700002</v>
          </cell>
          <cell r="BI240">
            <v>5547.2028027300003</v>
          </cell>
          <cell r="BJ240">
            <v>7293</v>
          </cell>
          <cell r="BK240">
            <v>5788.0803395400044</v>
          </cell>
          <cell r="BL240">
            <v>6339.331834630053</v>
          </cell>
          <cell r="BM240">
            <v>6132.8458023228714</v>
          </cell>
          <cell r="BN240">
            <v>7636.1765324036542</v>
          </cell>
          <cell r="BO240">
            <v>4566.0713311899999</v>
          </cell>
          <cell r="BP240">
            <v>6000.200488738059</v>
          </cell>
          <cell r="BQ240">
            <v>7293</v>
          </cell>
          <cell r="BR240">
            <v>7636.1765324036551</v>
          </cell>
          <cell r="BS240">
            <v>8522.4311807544236</v>
          </cell>
          <cell r="BU240">
            <v>0.19706860713746366</v>
          </cell>
          <cell r="BV240">
            <v>0.16987877022901587</v>
          </cell>
          <cell r="BW240">
            <v>0.31861591231460817</v>
          </cell>
          <cell r="BX240">
            <v>0.31408382688894609</v>
          </cell>
          <cell r="BY240">
            <v>0.26158747907556434</v>
          </cell>
          <cell r="BZ240">
            <v>0.3338532505695766</v>
          </cell>
          <cell r="CA240">
            <v>0.31790285406991714</v>
          </cell>
          <cell r="CB240">
            <v>0.21545938568026712</v>
          </cell>
          <cell r="CD240">
            <v>0.27392639274257813</v>
          </cell>
          <cell r="CE240">
            <v>0.11688271555861807</v>
          </cell>
          <cell r="CF240">
            <v>0.31408382688894609</v>
          </cell>
          <cell r="CG240">
            <v>0.21545938568026712</v>
          </cell>
          <cell r="CH240">
            <v>4.7055605704600989E-2</v>
          </cell>
          <cell r="CI240">
            <v>0.11606000000000005</v>
          </cell>
        </row>
        <row r="241">
          <cell r="A241" t="str">
            <v xml:space="preserve">      Demand deposits</v>
          </cell>
          <cell r="B241">
            <v>2204.15</v>
          </cell>
          <cell r="C241">
            <v>2546.4500000000003</v>
          </cell>
          <cell r="D241">
            <v>2661.6499999999996</v>
          </cell>
          <cell r="E241">
            <v>3027.48</v>
          </cell>
          <cell r="F241">
            <v>2613.3999999999996</v>
          </cell>
          <cell r="G241">
            <v>2790.5</v>
          </cell>
          <cell r="H241">
            <v>2895.6</v>
          </cell>
          <cell r="I241">
            <v>3452.54</v>
          </cell>
          <cell r="J241">
            <v>3066.4</v>
          </cell>
          <cell r="K241">
            <v>3161.56</v>
          </cell>
          <cell r="L241">
            <v>3199.14</v>
          </cell>
          <cell r="M241">
            <v>4103.18</v>
          </cell>
          <cell r="N241">
            <v>4103.18</v>
          </cell>
          <cell r="O241">
            <v>3228.3</v>
          </cell>
          <cell r="P241">
            <v>3536.34</v>
          </cell>
          <cell r="Q241">
            <v>3320.44</v>
          </cell>
          <cell r="R241">
            <v>3424.88</v>
          </cell>
          <cell r="S241">
            <v>3592.64</v>
          </cell>
          <cell r="T241">
            <v>3481.78</v>
          </cell>
          <cell r="U241">
            <v>3477.1400000000003</v>
          </cell>
          <cell r="V241">
            <v>3553.54</v>
          </cell>
          <cell r="W241">
            <v>3569.5800000000004</v>
          </cell>
          <cell r="X241">
            <v>3816.44</v>
          </cell>
          <cell r="Y241">
            <v>4730.2</v>
          </cell>
          <cell r="Z241">
            <v>4006.14</v>
          </cell>
          <cell r="AA241">
            <v>3833.3</v>
          </cell>
          <cell r="AB241">
            <v>3855.9</v>
          </cell>
          <cell r="AC241">
            <v>3679.4399999999996</v>
          </cell>
          <cell r="AD241">
            <v>3719.6000000000004</v>
          </cell>
          <cell r="AE241">
            <v>3772.3999999999996</v>
          </cell>
          <cell r="AF241">
            <v>3638.7</v>
          </cell>
          <cell r="AG241">
            <v>3883.2000000000003</v>
          </cell>
          <cell r="AH241">
            <v>3817.9</v>
          </cell>
          <cell r="AI241">
            <v>3569.6</v>
          </cell>
          <cell r="AJ241">
            <v>3939.1</v>
          </cell>
          <cell r="AK241">
            <v>4407</v>
          </cell>
          <cell r="AL241">
            <v>3944.1</v>
          </cell>
          <cell r="AM241">
            <v>3640.3</v>
          </cell>
          <cell r="AN241">
            <v>3360.3</v>
          </cell>
          <cell r="AO241">
            <v>3514.7</v>
          </cell>
          <cell r="AP241">
            <v>3641.2000000000003</v>
          </cell>
          <cell r="AQ241">
            <v>3794.7000000000003</v>
          </cell>
          <cell r="AR241">
            <v>3902.1</v>
          </cell>
          <cell r="AS241">
            <v>3757</v>
          </cell>
          <cell r="AT241">
            <v>3634</v>
          </cell>
          <cell r="AU241">
            <v>3771.6</v>
          </cell>
          <cell r="AV241">
            <v>3888.1000000000004</v>
          </cell>
          <cell r="AW241">
            <v>5468.1353233051896</v>
          </cell>
          <cell r="AX241">
            <v>5199.0897368800006</v>
          </cell>
          <cell r="AY241">
            <v>5387.5839065500004</v>
          </cell>
          <cell r="AZ241">
            <v>5266.1064461399992</v>
          </cell>
          <cell r="BA241">
            <v>5426.7967846600004</v>
          </cell>
          <cell r="BB241">
            <v>5462.8613092999994</v>
          </cell>
          <cell r="BC241">
            <v>5619.9095279499998</v>
          </cell>
          <cell r="BD241">
            <v>5785.2971582400005</v>
          </cell>
          <cell r="BE241">
            <v>5627.2836710700003</v>
          </cell>
          <cell r="BF241">
            <v>5347.9704853599997</v>
          </cell>
          <cell r="BG241">
            <v>5266.1064461399992</v>
          </cell>
          <cell r="BH241">
            <v>5619.9095279499998</v>
          </cell>
          <cell r="BI241">
            <v>5347.9704853599997</v>
          </cell>
          <cell r="BJ241">
            <v>5707.209975031572</v>
          </cell>
          <cell r="BK241">
            <v>6022.7646641488736</v>
          </cell>
          <cell r="BL241">
            <v>6246.2238281027348</v>
          </cell>
          <cell r="BM241">
            <v>6476.5172510248276</v>
          </cell>
          <cell r="BN241">
            <v>6929.0582813403107</v>
          </cell>
          <cell r="BO241">
            <v>4407</v>
          </cell>
          <cell r="BP241">
            <v>5468.1353233051896</v>
          </cell>
          <cell r="BQ241">
            <v>5707.209975031572</v>
          </cell>
          <cell r="BR241">
            <v>6929.0582813403116</v>
          </cell>
          <cell r="BS241">
            <v>7744.5689209654975</v>
          </cell>
          <cell r="BU241">
            <v>-0.12853030420913403</v>
          </cell>
          <cell r="BV241">
            <v>5.9113561658361569E-3</v>
          </cell>
          <cell r="BW241">
            <v>-4.8167840959689956E-2</v>
          </cell>
          <cell r="BX241">
            <v>0.24078405339350795</v>
          </cell>
          <cell r="BY241">
            <v>0.56715366072672047</v>
          </cell>
          <cell r="BZ241">
            <v>0.48098915011726873</v>
          </cell>
          <cell r="CA241">
            <v>0.47164845496973018</v>
          </cell>
          <cell r="CB241">
            <v>4.3721421945694505E-2</v>
          </cell>
          <cell r="CD241">
            <v>0.15281318392076382</v>
          </cell>
          <cell r="CE241">
            <v>-6.8326920637605149E-2</v>
          </cell>
          <cell r="CF241">
            <v>0.24078405339350795</v>
          </cell>
          <cell r="CG241">
            <v>4.3721421945694505E-2</v>
          </cell>
          <cell r="CH241">
            <v>0.21408854968613289</v>
          </cell>
          <cell r="CI241">
            <v>0.11769429647046326</v>
          </cell>
        </row>
        <row r="242">
          <cell r="A242" t="str">
            <v xml:space="preserve">    Quasi-money and other </v>
          </cell>
          <cell r="B242">
            <v>11529.7</v>
          </cell>
          <cell r="C242">
            <v>12466.4</v>
          </cell>
          <cell r="D242">
            <v>14063.5</v>
          </cell>
          <cell r="E242">
            <v>15440.800000000001</v>
          </cell>
          <cell r="F242">
            <v>17294</v>
          </cell>
          <cell r="G242">
            <v>18390.34</v>
          </cell>
          <cell r="H242">
            <v>19424.560000000001</v>
          </cell>
          <cell r="I242">
            <v>19846.400000000001</v>
          </cell>
          <cell r="J242">
            <v>20764.7</v>
          </cell>
          <cell r="K242">
            <v>21586.280000000002</v>
          </cell>
          <cell r="L242">
            <v>22171.119999999999</v>
          </cell>
          <cell r="M242">
            <v>24029.52</v>
          </cell>
          <cell r="N242">
            <v>24029.52</v>
          </cell>
          <cell r="O242">
            <v>24411</v>
          </cell>
          <cell r="P242">
            <v>24824</v>
          </cell>
          <cell r="Q242">
            <v>25588.15</v>
          </cell>
          <cell r="R242">
            <v>25543.56</v>
          </cell>
          <cell r="S242">
            <v>26035.599999999999</v>
          </cell>
          <cell r="T242">
            <v>26958.720000000001</v>
          </cell>
          <cell r="U242">
            <v>27294</v>
          </cell>
          <cell r="V242">
            <v>27805.599999999999</v>
          </cell>
          <cell r="W242">
            <v>28187.040000000001</v>
          </cell>
          <cell r="X242">
            <v>29037.8</v>
          </cell>
          <cell r="Y242">
            <v>30179.94</v>
          </cell>
          <cell r="Z242">
            <v>30917.7</v>
          </cell>
          <cell r="AA242">
            <v>31548.74</v>
          </cell>
          <cell r="AB242">
            <v>31770.620000000003</v>
          </cell>
          <cell r="AC242">
            <v>33053.800000000003</v>
          </cell>
          <cell r="AD242">
            <v>33227.360000000001</v>
          </cell>
          <cell r="AE242">
            <v>33551</v>
          </cell>
          <cell r="AF242">
            <v>33859.160000000003</v>
          </cell>
          <cell r="AG242">
            <v>34166.400000000001</v>
          </cell>
          <cell r="AH242">
            <v>34483.600000000006</v>
          </cell>
          <cell r="AI242">
            <v>34742.76</v>
          </cell>
          <cell r="AJ242">
            <v>34368.200000000004</v>
          </cell>
          <cell r="AK242">
            <v>35236.259999999995</v>
          </cell>
          <cell r="AL242">
            <v>36525.699999999997</v>
          </cell>
          <cell r="AM242">
            <v>37016.1</v>
          </cell>
          <cell r="AN242">
            <v>37416.6</v>
          </cell>
          <cell r="AO242">
            <v>37278.5</v>
          </cell>
          <cell r="AP242">
            <v>37168.6</v>
          </cell>
          <cell r="AQ242">
            <v>37304.439999999995</v>
          </cell>
          <cell r="AR242">
            <v>36774</v>
          </cell>
          <cell r="AS242">
            <v>37652</v>
          </cell>
          <cell r="AT242">
            <v>37404.400000000001</v>
          </cell>
          <cell r="AU242">
            <v>37882.800000000003</v>
          </cell>
          <cell r="AV242">
            <v>38800.300000000003</v>
          </cell>
          <cell r="AW242">
            <v>38694.168021563673</v>
          </cell>
          <cell r="AX242">
            <v>38254.789090779996</v>
          </cell>
          <cell r="AY242">
            <v>37538.880724169998</v>
          </cell>
          <cell r="AZ242">
            <v>37586.820651670001</v>
          </cell>
          <cell r="BA242">
            <v>37465.48088652001</v>
          </cell>
          <cell r="BB242">
            <v>37556.883664929999</v>
          </cell>
          <cell r="BC242">
            <v>38057.847406680012</v>
          </cell>
          <cell r="BD242">
            <v>37496.219004060003</v>
          </cell>
          <cell r="BE242">
            <v>37462.028952280001</v>
          </cell>
          <cell r="BF242">
            <v>37211.991449460002</v>
          </cell>
          <cell r="BG242">
            <v>37586.820651670001</v>
          </cell>
          <cell r="BH242">
            <v>38057.847406680012</v>
          </cell>
          <cell r="BI242">
            <v>37211.991449460002</v>
          </cell>
          <cell r="BJ242">
            <v>39711.63441767788</v>
          </cell>
          <cell r="BK242">
            <v>41907.311904196322</v>
          </cell>
          <cell r="BL242">
            <v>43462.174729471393</v>
          </cell>
          <cell r="BM242">
            <v>45064.591367353583</v>
          </cell>
          <cell r="BN242">
            <v>48213.440635824445</v>
          </cell>
          <cell r="BO242">
            <v>35236.259999999995</v>
          </cell>
          <cell r="BP242">
            <v>38694.168021563673</v>
          </cell>
          <cell r="BQ242">
            <v>39711.63441767788</v>
          </cell>
          <cell r="BR242">
            <v>48213.44063582446</v>
          </cell>
          <cell r="BS242">
            <v>53887.887611878272</v>
          </cell>
          <cell r="BU242">
            <v>0.17771072771006668</v>
          </cell>
          <cell r="BV242">
            <v>0.11187267145539614</v>
          </cell>
          <cell r="BW242">
            <v>8.4701133292347519E-2</v>
          </cell>
          <cell r="BX242">
            <v>9.8134933206977193E-2</v>
          </cell>
          <cell r="BY242">
            <v>4.5493350991272496E-3</v>
          </cell>
          <cell r="BZ242">
            <v>2.0196185941405709E-2</v>
          </cell>
          <cell r="CA242">
            <v>-5.144008473334738E-3</v>
          </cell>
          <cell r="CB242">
            <v>2.6295083939967157E-2</v>
          </cell>
          <cell r="CD242">
            <v>0.25595267820580681</v>
          </cell>
          <cell r="CE242">
            <v>0.16753910047534881</v>
          </cell>
          <cell r="CF242">
            <v>9.8134933206977193E-2</v>
          </cell>
          <cell r="CG242">
            <v>2.6295083939967157E-2</v>
          </cell>
          <cell r="CH242">
            <v>0.21408854968613289</v>
          </cell>
          <cell r="CI242">
            <v>0.11769429647046348</v>
          </cell>
        </row>
        <row r="243">
          <cell r="A243" t="str">
            <v xml:space="preserve">  Bonds</v>
          </cell>
          <cell r="B243">
            <v>1022.7</v>
          </cell>
          <cell r="C243">
            <v>1211.1500000000001</v>
          </cell>
          <cell r="D243">
            <v>1281.2</v>
          </cell>
          <cell r="E243">
            <v>1249.3</v>
          </cell>
          <cell r="F243">
            <v>1088.76</v>
          </cell>
          <cell r="G243">
            <v>1211.3</v>
          </cell>
          <cell r="H243">
            <v>1466.56</v>
          </cell>
          <cell r="I243">
            <v>1875.3</v>
          </cell>
          <cell r="J243">
            <v>2663</v>
          </cell>
          <cell r="K243">
            <v>3483.5</v>
          </cell>
          <cell r="L243">
            <v>4283.1000000000004</v>
          </cell>
          <cell r="M243">
            <v>5095.1099999999997</v>
          </cell>
          <cell r="N243">
            <v>5095.1099999999997</v>
          </cell>
          <cell r="O243">
            <v>5009.5</v>
          </cell>
          <cell r="P243">
            <v>5151</v>
          </cell>
          <cell r="Q243">
            <v>5560.84</v>
          </cell>
          <cell r="R243">
            <v>5602.2</v>
          </cell>
          <cell r="S243">
            <v>5630.1</v>
          </cell>
          <cell r="T243">
            <v>5781.94</v>
          </cell>
          <cell r="U243">
            <v>5910.7</v>
          </cell>
          <cell r="V243">
            <v>6044.8</v>
          </cell>
          <cell r="W243">
            <v>6242.44</v>
          </cell>
          <cell r="X243">
            <v>6378.4</v>
          </cell>
          <cell r="Y243">
            <v>6349.7</v>
          </cell>
          <cell r="Z243">
            <v>6370.3</v>
          </cell>
          <cell r="AA243">
            <v>6548.5</v>
          </cell>
          <cell r="AB243">
            <v>6429.9</v>
          </cell>
          <cell r="AC243">
            <v>6459.9</v>
          </cell>
          <cell r="AD243">
            <v>6463.3</v>
          </cell>
          <cell r="AE243">
            <v>6423.1</v>
          </cell>
          <cell r="AF243">
            <v>6646.1</v>
          </cell>
          <cell r="AG243">
            <v>6554.9</v>
          </cell>
          <cell r="AH243">
            <v>6482.4</v>
          </cell>
          <cell r="AI243">
            <v>6308.5</v>
          </cell>
          <cell r="AJ243">
            <v>6034</v>
          </cell>
          <cell r="AK243">
            <v>5803.06</v>
          </cell>
          <cell r="AL243">
            <v>5645.8</v>
          </cell>
          <cell r="AM243">
            <v>5621.1</v>
          </cell>
          <cell r="AN243">
            <v>5638.4</v>
          </cell>
          <cell r="AO243">
            <v>5330.4</v>
          </cell>
          <cell r="AP243">
            <v>5171.2</v>
          </cell>
          <cell r="AQ243">
            <v>4930.3</v>
          </cell>
          <cell r="AR243">
            <v>4794.3</v>
          </cell>
          <cell r="AS243">
            <v>4732.6000000000004</v>
          </cell>
          <cell r="AT243">
            <v>4519.8</v>
          </cell>
          <cell r="AU243">
            <v>4463.5</v>
          </cell>
          <cell r="AV243">
            <v>4397.3</v>
          </cell>
          <cell r="AW243">
            <v>4218.9689259706302</v>
          </cell>
          <cell r="AX243">
            <v>4160.3476169200003</v>
          </cell>
          <cell r="AY243">
            <v>3925.3429049000001</v>
          </cell>
          <cell r="AZ243">
            <v>3751.2546814499997</v>
          </cell>
          <cell r="BA243">
            <v>3438.8590329200001</v>
          </cell>
          <cell r="BB243">
            <v>3306.88894729</v>
          </cell>
          <cell r="BC243">
            <v>3185.2837795099999</v>
          </cell>
          <cell r="BD243">
            <v>3005.88650001</v>
          </cell>
          <cell r="BE243">
            <v>2985.8409755800003</v>
          </cell>
          <cell r="BF243">
            <v>2939.3800839400001</v>
          </cell>
          <cell r="BG243">
            <v>3751.2546814499997</v>
          </cell>
          <cell r="BH243">
            <v>3185.2837795099999</v>
          </cell>
          <cell r="BI243">
            <v>2939.3800839400001</v>
          </cell>
          <cell r="BJ243">
            <v>3136.8272097601616</v>
          </cell>
          <cell r="BK243">
            <v>3310.2640623240254</v>
          </cell>
          <cell r="BL243">
            <v>3433.082880770748</v>
          </cell>
          <cell r="BM243">
            <v>3559.6579811107049</v>
          </cell>
          <cell r="BN243">
            <v>3808.3859977137131</v>
          </cell>
          <cell r="BO243">
            <v>5803.06</v>
          </cell>
          <cell r="BP243">
            <v>4218.9689259706302</v>
          </cell>
          <cell r="BQ243">
            <v>3136.8272097601616</v>
          </cell>
          <cell r="BR243">
            <v>3808.3859977137136</v>
          </cell>
          <cell r="BS243">
            <v>4256.6113084025928</v>
          </cell>
          <cell r="BU243">
            <v>-0.12309678222056331</v>
          </cell>
          <cell r="BV243">
            <v>-0.23241114103781668</v>
          </cell>
          <cell r="BW243">
            <v>-0.30275823768974452</v>
          </cell>
          <cell r="BX243">
            <v>-0.27297513277983854</v>
          </cell>
          <cell r="BY243">
            <v>-0.33469518277348187</v>
          </cell>
          <cell r="BZ243">
            <v>-0.35393712765754626</v>
          </cell>
          <cell r="CA243">
            <v>-0.34966589584937391</v>
          </cell>
          <cell r="CB243">
            <v>-0.25649435565859435</v>
          </cell>
          <cell r="CD243">
            <v>0.24623413429739505</v>
          </cell>
          <cell r="CE243">
            <v>-8.6089106571963891E-2</v>
          </cell>
          <cell r="CF243">
            <v>-0.27297513277983854</v>
          </cell>
          <cell r="CG243">
            <v>-0.25649435565859435</v>
          </cell>
          <cell r="CH243">
            <v>0.21408854968613289</v>
          </cell>
          <cell r="CI243">
            <v>0.11769429647046348</v>
          </cell>
        </row>
        <row r="244">
          <cell r="A244" t="str">
            <v xml:space="preserve">Other  liabilities </v>
          </cell>
          <cell r="B244">
            <v>1316.2263178900002</v>
          </cell>
          <cell r="C244">
            <v>974.32254331000001</v>
          </cell>
          <cell r="D244">
            <v>616.1461337500001</v>
          </cell>
          <cell r="E244">
            <v>442.03673645999993</v>
          </cell>
          <cell r="F244">
            <v>771.78204774999983</v>
          </cell>
          <cell r="G244">
            <v>734.65172324000002</v>
          </cell>
          <cell r="H244">
            <v>545.32315138000001</v>
          </cell>
          <cell r="I244">
            <v>232.21093600999998</v>
          </cell>
          <cell r="J244">
            <v>180.22647740999994</v>
          </cell>
          <cell r="K244">
            <v>245.67133475</v>
          </cell>
          <cell r="L244">
            <v>232.64261514000003</v>
          </cell>
          <cell r="M244">
            <v>835.40970946999994</v>
          </cell>
          <cell r="N244">
            <v>1069.07830438</v>
          </cell>
          <cell r="O244">
            <v>1461.3729273899999</v>
          </cell>
          <cell r="P244">
            <v>1460.7016125299999</v>
          </cell>
          <cell r="Q244">
            <v>1235.8232327000001</v>
          </cell>
          <cell r="R244">
            <v>1232.2774782000001</v>
          </cell>
          <cell r="S244">
            <v>1136.8133887499998</v>
          </cell>
          <cell r="T244">
            <v>1078.4081184900003</v>
          </cell>
          <cell r="U244">
            <v>898.6238019299999</v>
          </cell>
          <cell r="V244">
            <v>930.11398561999999</v>
          </cell>
          <cell r="W244">
            <v>688.62474437000014</v>
          </cell>
          <cell r="X244">
            <v>403.92524141000018</v>
          </cell>
          <cell r="Y244">
            <v>184.62533561999999</v>
          </cell>
          <cell r="Z244">
            <v>188.36433260999993</v>
          </cell>
          <cell r="AA244">
            <v>255.26583017000002</v>
          </cell>
          <cell r="AB244">
            <v>144.16052949999997</v>
          </cell>
          <cell r="AC244">
            <v>161.79613694</v>
          </cell>
          <cell r="AD244">
            <v>159.21655367</v>
          </cell>
          <cell r="AE244">
            <v>192.83029038000001</v>
          </cell>
          <cell r="AF244">
            <v>271.86171872</v>
          </cell>
          <cell r="AG244">
            <v>265.25837856999999</v>
          </cell>
          <cell r="AH244">
            <v>246.48997155000001</v>
          </cell>
          <cell r="AI244">
            <v>225.23033053</v>
          </cell>
          <cell r="AJ244">
            <v>170.10882015999999</v>
          </cell>
          <cell r="AK244">
            <v>174.36964871000001</v>
          </cell>
          <cell r="AL244">
            <v>140.72552863999999</v>
          </cell>
          <cell r="AM244">
            <v>134.81532059</v>
          </cell>
          <cell r="AN244">
            <v>117.62993112000001</v>
          </cell>
          <cell r="AO244">
            <v>100.31616617999998</v>
          </cell>
          <cell r="AP244">
            <v>94.976831199999978</v>
          </cell>
          <cell r="AQ244">
            <v>107.30867591999998</v>
          </cell>
          <cell r="AR244">
            <v>103.33789027999998</v>
          </cell>
          <cell r="AS244">
            <v>93.722060940000006</v>
          </cell>
          <cell r="AT244">
            <v>71.965402929999996</v>
          </cell>
          <cell r="AU244">
            <v>73.109335259999995</v>
          </cell>
          <cell r="AV244">
            <v>96.424056549999989</v>
          </cell>
          <cell r="AW244">
            <v>133.5200801661</v>
          </cell>
          <cell r="AX244">
            <v>119.23405283279894</v>
          </cell>
          <cell r="AY244">
            <v>115.5450956</v>
          </cell>
          <cell r="AZ244">
            <v>119.45280154999999</v>
          </cell>
          <cell r="BA244">
            <v>99.654626030000003</v>
          </cell>
          <cell r="BB244">
            <v>72.529439069999995</v>
          </cell>
          <cell r="BC244">
            <v>46.95010387</v>
          </cell>
          <cell r="BD244">
            <v>35.792451459999995</v>
          </cell>
          <cell r="BE244">
            <v>125.70589890000001</v>
          </cell>
          <cell r="BF244">
            <v>135.97215237999995</v>
          </cell>
          <cell r="BG244">
            <v>119.45280154999999</v>
          </cell>
          <cell r="BH244">
            <v>46.95010387</v>
          </cell>
          <cell r="BI244">
            <v>135.97215237999995</v>
          </cell>
          <cell r="BJ244">
            <v>137.58541423573803</v>
          </cell>
          <cell r="BK244">
            <v>145.1925853063965</v>
          </cell>
          <cell r="BL244">
            <v>150.57958206521008</v>
          </cell>
          <cell r="BM244">
            <v>156.13133434471629</v>
          </cell>
          <cell r="BN244">
            <v>167.040876027433</v>
          </cell>
          <cell r="BO244">
            <v>174.36964871000001</v>
          </cell>
          <cell r="BP244">
            <v>133.5200801661</v>
          </cell>
          <cell r="BQ244">
            <v>137.58541423573803</v>
          </cell>
          <cell r="BR244">
            <v>167.040876027433</v>
          </cell>
          <cell r="BS244">
            <v>186.70063441329162</v>
          </cell>
          <cell r="BU244">
            <v>-0.1840351063638398</v>
          </cell>
          <cell r="BV244">
            <v>-0.44350716006010937</v>
          </cell>
          <cell r="BW244">
            <v>-0.70803922578488376</v>
          </cell>
          <cell r="BX244">
            <v>-0.23426994804490486</v>
          </cell>
          <cell r="BY244">
            <v>1.5496654742918947E-2</v>
          </cell>
          <cell r="BZ244">
            <v>-0.56247616078124096</v>
          </cell>
          <cell r="CA244">
            <v>0.88941000597549169</v>
          </cell>
          <cell r="CB244">
            <v>3.0447360910663912E-2</v>
          </cell>
          <cell r="CD244">
            <v>-0.77900025158059294</v>
          </cell>
          <cell r="CE244">
            <v>-5.5548643286468913E-2</v>
          </cell>
          <cell r="CF244">
            <v>-0.23426994804490486</v>
          </cell>
          <cell r="CG244">
            <v>3.0447360910663912E-2</v>
          </cell>
          <cell r="CH244">
            <v>0.21408854968613289</v>
          </cell>
          <cell r="CI244">
            <v>0.11769429647046348</v>
          </cell>
        </row>
        <row r="246">
          <cell r="A246" t="str">
            <v>Exchange rate</v>
          </cell>
          <cell r="B246">
            <v>821.21000000000015</v>
          </cell>
          <cell r="C246">
            <v>820.47</v>
          </cell>
          <cell r="D246">
            <v>840.89999999999986</v>
          </cell>
          <cell r="E246">
            <v>829.32000000000016</v>
          </cell>
          <cell r="F246">
            <v>873.67</v>
          </cell>
          <cell r="G246">
            <v>876.89</v>
          </cell>
          <cell r="H246">
            <v>977.53999999999985</v>
          </cell>
          <cell r="I246">
            <v>986.74999999999989</v>
          </cell>
          <cell r="J246">
            <v>1048.6199999999999</v>
          </cell>
          <cell r="K246">
            <v>1070.0700000000002</v>
          </cell>
          <cell r="L246">
            <v>1032.29</v>
          </cell>
          <cell r="M246">
            <v>1003.9800000000001</v>
          </cell>
          <cell r="N246">
            <v>1051.7</v>
          </cell>
          <cell r="O246">
            <v>1079.4400000000003</v>
          </cell>
          <cell r="P246">
            <v>1060.0800000000002</v>
          </cell>
          <cell r="Q246">
            <v>1064.6400000000001</v>
          </cell>
          <cell r="R246">
            <v>1076.0700000000002</v>
          </cell>
          <cell r="S246">
            <v>1087.8599999999999</v>
          </cell>
          <cell r="T246">
            <v>1107.4400000000003</v>
          </cell>
          <cell r="U246">
            <v>1156.6099999999999</v>
          </cell>
          <cell r="V246">
            <v>1247.69</v>
          </cell>
          <cell r="W246">
            <v>1279.99</v>
          </cell>
          <cell r="X246">
            <v>1299.6199999999997</v>
          </cell>
          <cell r="Y246">
            <v>1287.1199999999999</v>
          </cell>
          <cell r="Z246">
            <v>1337.58</v>
          </cell>
          <cell r="AA246">
            <v>1341.72</v>
          </cell>
          <cell r="AB246">
            <v>1362.8700000000001</v>
          </cell>
          <cell r="AC246">
            <v>1364.0299999999997</v>
          </cell>
          <cell r="AD246">
            <v>1395.65</v>
          </cell>
          <cell r="AE246">
            <v>1375.5300000000002</v>
          </cell>
          <cell r="AF246">
            <v>1375.64</v>
          </cell>
          <cell r="AG246">
            <v>1429.57</v>
          </cell>
          <cell r="AH246">
            <v>1554.0899999999997</v>
          </cell>
          <cell r="AI246">
            <v>1584.02</v>
          </cell>
          <cell r="AJ246">
            <v>1548.3199999999997</v>
          </cell>
          <cell r="AK246">
            <v>1510.9899999999998</v>
          </cell>
          <cell r="AL246">
            <v>1589.2300000000002</v>
          </cell>
          <cell r="AM246">
            <v>1559.6800000000003</v>
          </cell>
          <cell r="AN246">
            <v>1532.94</v>
          </cell>
          <cell r="AO246">
            <v>1590.6799999999998</v>
          </cell>
          <cell r="AP246">
            <v>1675.9199999999998</v>
          </cell>
          <cell r="AQ246">
            <v>1735.8199999999997</v>
          </cell>
          <cell r="AR246">
            <v>1822.7000000000003</v>
          </cell>
          <cell r="AS246">
            <v>1929.62</v>
          </cell>
          <cell r="AT246">
            <v>2004.9700000000003</v>
          </cell>
          <cell r="AU246">
            <v>1959.2</v>
          </cell>
          <cell r="AV246">
            <v>1920.48</v>
          </cell>
          <cell r="AW246">
            <v>1872.1199999999997</v>
          </cell>
          <cell r="AX246">
            <v>1958.9100000000003</v>
          </cell>
          <cell r="AY246">
            <v>1945.38</v>
          </cell>
          <cell r="AZ246">
            <v>1954.0400000000004</v>
          </cell>
          <cell r="BA246">
            <v>1995.5600000000002</v>
          </cell>
          <cell r="BB246">
            <v>2102.8299999999995</v>
          </cell>
          <cell r="BC246">
            <v>2132.8200000000002</v>
          </cell>
          <cell r="BD246">
            <v>2162.7000000000003</v>
          </cell>
          <cell r="BE246">
            <v>2207.0000000000005</v>
          </cell>
          <cell r="BF246">
            <v>2222.37</v>
          </cell>
          <cell r="BG246">
            <v>1954.0400000000004</v>
          </cell>
          <cell r="BH246">
            <v>2132.8200000000002</v>
          </cell>
          <cell r="BI246">
            <v>2222.37</v>
          </cell>
          <cell r="BJ246">
            <v>2229.1799999999998</v>
          </cell>
          <cell r="BK246">
            <v>2229.1799999999994</v>
          </cell>
          <cell r="BL246">
            <v>2229.1799999999994</v>
          </cell>
          <cell r="BM246">
            <v>2229.1799999999994</v>
          </cell>
          <cell r="BN246">
            <v>2229.1799999999998</v>
          </cell>
          <cell r="BO246">
            <v>1510.9899999999998</v>
          </cell>
          <cell r="BP246">
            <v>1872.1199999999997</v>
          </cell>
          <cell r="BQ246">
            <v>2229.1799999999998</v>
          </cell>
          <cell r="BR246">
            <v>2229.1799999999998</v>
          </cell>
          <cell r="BS246">
            <v>2362.9299999999998</v>
          </cell>
          <cell r="BU246">
            <v>0.12478813092958241</v>
          </cell>
          <cell r="BV246">
            <v>0.26192812952098432</v>
          </cell>
          <cell r="BW246">
            <v>0.29012476754885541</v>
          </cell>
          <cell r="BX246">
            <v>0.2390022435621677</v>
          </cell>
          <cell r="BY246">
            <v>0.27470090153561144</v>
          </cell>
          <cell r="BZ246">
            <v>0.22871035015151375</v>
          </cell>
          <cell r="CA246">
            <v>0.10843055008304336</v>
          </cell>
          <cell r="CB246">
            <v>0.19072495352862018</v>
          </cell>
          <cell r="CD246">
            <v>0.28201757007111672</v>
          </cell>
          <cell r="CE246">
            <v>0.17393094660948472</v>
          </cell>
          <cell r="CF246">
            <v>0.2390022435621677</v>
          </cell>
          <cell r="CG246">
            <v>0.19072495352862018</v>
          </cell>
          <cell r="CH246">
            <v>0</v>
          </cell>
          <cell r="CI246">
            <v>5.9999641123641867E-2</v>
          </cell>
        </row>
        <row r="248">
          <cell r="A248" t="str">
            <v>Memorandum item:</v>
          </cell>
        </row>
        <row r="250">
          <cell r="A250" t="str">
            <v>Underlying credit to the private sector</v>
          </cell>
          <cell r="AK250">
            <v>55831.313955869999</v>
          </cell>
          <cell r="AL250">
            <v>56663.196861099997</v>
          </cell>
          <cell r="AM250">
            <v>56366.398484160003</v>
          </cell>
          <cell r="AN250">
            <v>56509.959507170002</v>
          </cell>
          <cell r="AO250">
            <v>56016.761904799998</v>
          </cell>
          <cell r="AP250">
            <v>56551.801809080011</v>
          </cell>
          <cell r="AQ250">
            <v>56932.400486370003</v>
          </cell>
          <cell r="AR250">
            <v>57341.951103969994</v>
          </cell>
          <cell r="AS250">
            <v>56835.062300509999</v>
          </cell>
          <cell r="AT250">
            <v>57493.043959510011</v>
          </cell>
          <cell r="AU250">
            <v>56994.001778250007</v>
          </cell>
          <cell r="AV250">
            <v>57900.891793170005</v>
          </cell>
          <cell r="AW250">
            <v>57763.514934632098</v>
          </cell>
          <cell r="AX250">
            <v>57059.367209139993</v>
          </cell>
          <cell r="AY250">
            <v>56336.401387679987</v>
          </cell>
          <cell r="AZ250">
            <v>56778.256179860007</v>
          </cell>
          <cell r="BA250">
            <v>57162.98726098999</v>
          </cell>
          <cell r="BB250">
            <v>57554.078322479996</v>
          </cell>
          <cell r="BC250">
            <v>57658.446333639993</v>
          </cell>
          <cell r="BD250">
            <v>57721.434453939997</v>
          </cell>
          <cell r="BE250">
            <v>57280.846507819988</v>
          </cell>
          <cell r="BF250">
            <v>58003.141083849994</v>
          </cell>
          <cell r="BG250">
            <v>56778.256179860007</v>
          </cell>
          <cell r="BH250">
            <v>57658.446333639993</v>
          </cell>
          <cell r="BI250">
            <v>58003.141083849994</v>
          </cell>
          <cell r="BJ250">
            <v>58887.58483199546</v>
          </cell>
          <cell r="BK250">
            <v>58635.954270714807</v>
          </cell>
          <cell r="BL250">
            <v>59180.587257523235</v>
          </cell>
          <cell r="BM250">
            <v>60153.791308429922</v>
          </cell>
          <cell r="BN250">
            <v>65150.622593634354</v>
          </cell>
          <cell r="BO250">
            <v>55831.313955869999</v>
          </cell>
          <cell r="BP250">
            <v>57763.514934632098</v>
          </cell>
          <cell r="BQ250">
            <v>57827.369731995466</v>
          </cell>
          <cell r="BR250">
            <v>64091.898398401754</v>
          </cell>
          <cell r="BS250">
            <v>73869.788866206218</v>
          </cell>
          <cell r="BU250" t="str">
            <v>n.d</v>
          </cell>
          <cell r="BV250" t="str">
            <v>n.d</v>
          </cell>
          <cell r="BW250" t="str">
            <v>n.d</v>
          </cell>
          <cell r="BX250">
            <v>3.4607836388900637E-2</v>
          </cell>
          <cell r="BY250">
            <v>4.7477767641288526E-3</v>
          </cell>
          <cell r="BZ250">
            <v>1.2752770673068792E-2</v>
          </cell>
          <cell r="CA250">
            <v>8.8723276627904468E-3</v>
          </cell>
          <cell r="CB250">
            <v>1.9459859716560057E-2</v>
          </cell>
          <cell r="CD250" t="str">
            <v>n.d</v>
          </cell>
          <cell r="CE250" t="str">
            <v>n.d</v>
          </cell>
          <cell r="CF250">
            <v>3.4607836388900637E-2</v>
          </cell>
          <cell r="CG250">
            <v>1.1054520736077933E-3</v>
          </cell>
          <cell r="CH250">
            <v>0.10833155122634208</v>
          </cell>
          <cell r="CI250">
            <v>0.15256047507009551</v>
          </cell>
        </row>
        <row r="251">
          <cell r="A251" t="str">
            <v>1.  Credit to private sector (reported)</v>
          </cell>
          <cell r="AK251">
            <v>51661.813955869999</v>
          </cell>
          <cell r="AL251">
            <v>52089.4968611</v>
          </cell>
          <cell r="AM251">
            <v>51631.998484160002</v>
          </cell>
          <cell r="AN251">
            <v>51485.559507170001</v>
          </cell>
          <cell r="AO251">
            <v>50988.661904799999</v>
          </cell>
          <cell r="AP251">
            <v>51308.501809080008</v>
          </cell>
          <cell r="AQ251">
            <v>51477.500486370001</v>
          </cell>
          <cell r="AR251">
            <v>51286.251103969997</v>
          </cell>
          <cell r="AS251">
            <v>50614.96230051</v>
          </cell>
          <cell r="AT251">
            <v>51134.143959510009</v>
          </cell>
          <cell r="AU251">
            <v>50540.001778250007</v>
          </cell>
          <cell r="AV251">
            <v>51409.491793170004</v>
          </cell>
          <cell r="AW251">
            <v>50531.614934632096</v>
          </cell>
          <cell r="AX251">
            <v>49529.267209139995</v>
          </cell>
          <cell r="AY251">
            <v>48539.101387679984</v>
          </cell>
          <cell r="AZ251">
            <v>47926.356179860006</v>
          </cell>
          <cell r="BA251">
            <v>48003.287260989993</v>
          </cell>
          <cell r="BB251">
            <v>47466.178322480002</v>
          </cell>
          <cell r="BC251">
            <v>47501.956333639995</v>
          </cell>
          <cell r="BD251">
            <v>47474.934453939997</v>
          </cell>
          <cell r="BE251">
            <v>46993.746507819989</v>
          </cell>
          <cell r="BF251">
            <v>47337.041083849996</v>
          </cell>
          <cell r="BG251">
            <v>47926.356179860006</v>
          </cell>
          <cell r="BH251">
            <v>47501.956333639995</v>
          </cell>
          <cell r="BI251">
            <v>47337.041083849996</v>
          </cell>
          <cell r="BJ251">
            <v>46742.08483199546</v>
          </cell>
          <cell r="BK251">
            <v>46490.454270714807</v>
          </cell>
          <cell r="BL251">
            <v>46235.087257523235</v>
          </cell>
          <cell r="BM251">
            <v>47208.291308429922</v>
          </cell>
          <cell r="BN251">
            <v>52205.122593634354</v>
          </cell>
          <cell r="BO251">
            <v>51661.813955869999</v>
          </cell>
          <cell r="BP251">
            <v>50531.614934632096</v>
          </cell>
          <cell r="BQ251">
            <v>46742.08483199546</v>
          </cell>
          <cell r="BR251">
            <v>52206.613498401748</v>
          </cell>
          <cell r="BS251">
            <v>61984.503966206212</v>
          </cell>
          <cell r="BU251" t="str">
            <v>n.d</v>
          </cell>
          <cell r="BV251" t="str">
            <v>n.d</v>
          </cell>
          <cell r="BW251" t="str">
            <v>n.d</v>
          </cell>
          <cell r="BX251">
            <v>-2.1876874517091638E-2</v>
          </cell>
          <cell r="BY251">
            <v>-6.9130128163690907E-2</v>
          </cell>
          <cell r="BZ251">
            <v>-7.7228772088159814E-2</v>
          </cell>
          <cell r="CA251">
            <v>-7.4257679539266541E-2</v>
          </cell>
          <cell r="CB251">
            <v>-7.4993251403874361E-2</v>
          </cell>
          <cell r="CD251" t="str">
            <v>n.d</v>
          </cell>
          <cell r="CE251" t="str">
            <v>n.d</v>
          </cell>
          <cell r="CF251">
            <v>-2.1876874517091638E-2</v>
          </cell>
          <cell r="CG251">
            <v>-7.4993251403874361E-2</v>
          </cell>
          <cell r="CH251">
            <v>0.1169081072452669</v>
          </cell>
          <cell r="CI251">
            <v>0.18729218029251804</v>
          </cell>
        </row>
        <row r="252">
          <cell r="A252" t="str">
            <v>2.  Credit that was written off because of fin. Restructuring</v>
          </cell>
          <cell r="AK252">
            <v>4169.5</v>
          </cell>
          <cell r="AL252">
            <v>4573.7</v>
          </cell>
          <cell r="AM252">
            <v>4734.3999999999996</v>
          </cell>
          <cell r="AN252">
            <v>5024.3999999999996</v>
          </cell>
          <cell r="AO252">
            <v>5028.1000000000004</v>
          </cell>
          <cell r="AP252">
            <v>5243.3</v>
          </cell>
          <cell r="AQ252">
            <v>5454.9</v>
          </cell>
          <cell r="AR252">
            <v>6055.7</v>
          </cell>
          <cell r="AS252">
            <v>6220.1</v>
          </cell>
          <cell r="AT252">
            <v>6358.9</v>
          </cell>
          <cell r="AU252">
            <v>6454</v>
          </cell>
          <cell r="AV252">
            <v>6491.4</v>
          </cell>
          <cell r="AW252">
            <v>7231.9</v>
          </cell>
          <cell r="AX252">
            <v>7530.1</v>
          </cell>
          <cell r="AY252">
            <v>7608.3</v>
          </cell>
          <cell r="AZ252">
            <v>7842.1</v>
          </cell>
          <cell r="BA252">
            <v>7735.5</v>
          </cell>
          <cell r="BB252">
            <v>8533.2000000000007</v>
          </cell>
          <cell r="BC252">
            <v>8549.99</v>
          </cell>
          <cell r="BD252">
            <v>8358.1</v>
          </cell>
          <cell r="BE252">
            <v>8411.9</v>
          </cell>
          <cell r="BF252">
            <v>8801</v>
          </cell>
          <cell r="BG252">
            <v>7842.1</v>
          </cell>
          <cell r="BH252">
            <v>8549.99</v>
          </cell>
          <cell r="BI252">
            <v>8801</v>
          </cell>
          <cell r="BJ252">
            <v>10266.1</v>
          </cell>
          <cell r="BK252">
            <v>10266.1</v>
          </cell>
          <cell r="BL252">
            <v>10266.1</v>
          </cell>
          <cell r="BM252">
            <v>10266.1</v>
          </cell>
          <cell r="BN252">
            <v>10266.1</v>
          </cell>
          <cell r="BO252">
            <v>4169.5</v>
          </cell>
          <cell r="BP252">
            <v>7231.9</v>
          </cell>
          <cell r="BQ252">
            <v>8920.59</v>
          </cell>
          <cell r="BR252">
            <v>8920.59</v>
          </cell>
          <cell r="BS252">
            <v>8920.59</v>
          </cell>
          <cell r="BU252" t="str">
            <v>n.d</v>
          </cell>
          <cell r="BV252" t="str">
            <v>n.d</v>
          </cell>
          <cell r="BW252" t="str">
            <v>n.d</v>
          </cell>
          <cell r="BX252">
            <v>0.73447655594195949</v>
          </cell>
          <cell r="BY252">
            <v>0.56080327999363133</v>
          </cell>
          <cell r="BZ252">
            <v>0.56739628590808278</v>
          </cell>
          <cell r="CA252">
            <v>0.38404441019673219</v>
          </cell>
          <cell r="CB252">
            <v>0.41955779255797254</v>
          </cell>
          <cell r="CD252" t="str">
            <v>n.d</v>
          </cell>
          <cell r="CE252" t="str">
            <v>n.d</v>
          </cell>
          <cell r="CF252" t="str">
            <v>n.d</v>
          </cell>
          <cell r="CG252">
            <v>0.23350571772286677</v>
          </cell>
          <cell r="CH252">
            <v>0</v>
          </cell>
          <cell r="CI252">
            <v>0</v>
          </cell>
        </row>
        <row r="253">
          <cell r="A253" t="str">
            <v>3.  Credit that was written off because of mortgage relief prog.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189</v>
          </cell>
          <cell r="AZ253">
            <v>1009.8</v>
          </cell>
          <cell r="BA253">
            <v>1424.2</v>
          </cell>
          <cell r="BB253">
            <v>1554.7</v>
          </cell>
          <cell r="BC253">
            <v>1606.5</v>
          </cell>
          <cell r="BD253">
            <v>1888.4</v>
          </cell>
          <cell r="BE253">
            <v>1875.2</v>
          </cell>
          <cell r="BF253">
            <v>1865.1</v>
          </cell>
          <cell r="BG253">
            <v>1009.8</v>
          </cell>
          <cell r="BH253">
            <v>1606.5</v>
          </cell>
          <cell r="BI253">
            <v>1865.1</v>
          </cell>
          <cell r="BJ253">
            <v>1879.4</v>
          </cell>
          <cell r="BK253">
            <v>1879.4</v>
          </cell>
          <cell r="BL253">
            <v>2679.4</v>
          </cell>
          <cell r="BM253">
            <v>2679.4</v>
          </cell>
          <cell r="BN253">
            <v>2679.4</v>
          </cell>
          <cell r="BO253">
            <v>0</v>
          </cell>
          <cell r="BP253">
            <v>0</v>
          </cell>
          <cell r="BQ253">
            <v>2164.6949</v>
          </cell>
          <cell r="BR253">
            <v>2964.6949</v>
          </cell>
          <cell r="BS253">
            <v>2964.6949</v>
          </cell>
          <cell r="BU253" t="str">
            <v>n.d</v>
          </cell>
          <cell r="BV253" t="str">
            <v>n.d</v>
          </cell>
          <cell r="BW253" t="str">
            <v>n.d</v>
          </cell>
          <cell r="BX253" t="str">
            <v>n.d</v>
          </cell>
          <cell r="BY253" t="str">
            <v>n.d</v>
          </cell>
          <cell r="BZ253" t="str">
            <v>n.d</v>
          </cell>
          <cell r="CA253" t="str">
            <v>n.d</v>
          </cell>
          <cell r="CB253" t="str">
            <v>n.d</v>
          </cell>
          <cell r="CD253" t="str">
            <v>n.d</v>
          </cell>
          <cell r="CE253" t="str">
            <v>n.d</v>
          </cell>
          <cell r="CF253" t="str">
            <v>n.d</v>
          </cell>
          <cell r="CG253" t="str">
            <v>n.d</v>
          </cell>
          <cell r="CH253">
            <v>0.3695670923417429</v>
          </cell>
          <cell r="CI253">
            <v>0</v>
          </cell>
        </row>
        <row r="255">
          <cell r="A255" t="str">
            <v>Source:  Banco de la Republica and Fund staff estimates.</v>
          </cell>
        </row>
      </sheetData>
      <sheetData sheetId="11"/>
      <sheetData sheetId="12"/>
      <sheetData sheetId="13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A"/>
      <sheetName val="Expenditure &amp; Saving"/>
      <sheetName val="Guinea Bissau_mdb"/>
      <sheetName val="Q6"/>
      <sheetName val="Q7"/>
      <sheetName val="Q5"/>
      <sheetName val="ASSUM"/>
      <sheetName val="Q1"/>
      <sheetName val="Q3"/>
      <sheetName val="Q2"/>
      <sheetName val="Q4"/>
      <sheetName val="BD"/>
      <sheetName val="Serie mensual"/>
      <sheetName val="Codi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ciado 1"/>
      <sheetName val="Detalles Op. Cred 3"/>
      <sheetName val="Hoja Cualitativa 2"/>
      <sheetName val="Proyecciones 4"/>
      <sheetName val="Check List"/>
      <sheetName val="Resumen Grafico del Rating"/>
      <sheetName val="MATRIZ"/>
      <sheetName val="Analisis de datos "/>
      <sheetName val="Riesgo Industria"/>
      <sheetName val="INFLACION"/>
      <sheetName val="Q6"/>
      <sheetName val="Q7"/>
      <sheetName val="Q2"/>
      <sheetName val="terms"/>
      <sheetName val="BD"/>
      <sheetName val="Serie mensual"/>
      <sheetName val="Codigos"/>
    </sheetNames>
    <sheetDataSet>
      <sheetData sheetId="0" refreshError="1">
        <row r="126">
          <cell r="E126">
            <v>-3591560</v>
          </cell>
          <cell r="F126">
            <v>-6000000</v>
          </cell>
        </row>
        <row r="153">
          <cell r="F153">
            <v>2489311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MP2000"/>
      <sheetName val="RECIMP99"/>
      <sheetName val="RECIMP2000real"/>
      <sheetName val="MACROS"/>
      <sheetName val="RECIMP99real"/>
      <sheetName val="IPC"/>
      <sheetName val="Internet"/>
      <sheetName val="Control"/>
    </sheetNames>
    <sheetDataSet>
      <sheetData sheetId="0" refreshError="1">
        <row r="1">
          <cell r="B1" t="str">
            <v>(L:\Y\MENSUAL\RECIMP2000)</v>
          </cell>
          <cell r="D1" t="str">
            <v xml:space="preserve">                              *** Dirección Nacional de Investigaciones y Análisis Fiscal ***</v>
          </cell>
          <cell r="O1">
            <v>37075.568050925925</v>
          </cell>
          <cell r="W1" t="str">
            <v>(L:\Y\MENSUAL\RECIMP2000)                                                                    ***Dirección Nacional de Investigaciones y Análisis Fiscal***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Diciem.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3004.35562046</v>
          </cell>
          <cell r="D11">
            <v>2814.9726569499999</v>
          </cell>
          <cell r="E11">
            <v>2915.9545127299998</v>
          </cell>
          <cell r="F11">
            <v>3106.5169631000003</v>
          </cell>
          <cell r="G11">
            <v>3484.9621809099999</v>
          </cell>
          <cell r="H11">
            <v>3922.3247189799995</v>
          </cell>
          <cell r="I11">
            <v>3062.8905909200002</v>
          </cell>
          <cell r="J11">
            <v>3343.8331704099996</v>
          </cell>
          <cell r="K11">
            <v>3070.4153010700002</v>
          </cell>
          <cell r="L11">
            <v>3162.6530284999999</v>
          </cell>
          <cell r="M11">
            <v>3075.7640632900002</v>
          </cell>
          <cell r="N11">
            <v>3131.0161508800002</v>
          </cell>
          <cell r="O11">
            <v>38095.658958199994</v>
          </cell>
          <cell r="W11" t="str">
            <v xml:space="preserve"> 1- DGI (Excl. Sist. Seg. Social)</v>
          </cell>
          <cell r="Z11">
            <v>8735.2827901399996</v>
          </cell>
          <cell r="AB11">
            <v>10513.80386299</v>
          </cell>
          <cell r="AD11">
            <v>9477.1390624000014</v>
          </cell>
          <cell r="AF11">
            <v>9369.4332426700003</v>
          </cell>
          <cell r="AI11">
            <v>38095.658958199994</v>
          </cell>
        </row>
        <row r="12">
          <cell r="B12">
            <v>38095.65625</v>
          </cell>
          <cell r="W12">
            <v>38095.65625</v>
          </cell>
        </row>
        <row r="13">
          <cell r="B13" t="str">
            <v xml:space="preserve"> Ganancias</v>
          </cell>
          <cell r="C13">
            <v>739.58327029999998</v>
          </cell>
          <cell r="D13">
            <v>706.74945939999998</v>
          </cell>
          <cell r="E13">
            <v>695.56865977999996</v>
          </cell>
          <cell r="F13">
            <v>774.00921158000006</v>
          </cell>
          <cell r="G13">
            <v>1189.20581367</v>
          </cell>
          <cell r="H13">
            <v>1361.56222252</v>
          </cell>
          <cell r="I13">
            <v>802.29480040999999</v>
          </cell>
          <cell r="J13">
            <v>900.35667937000005</v>
          </cell>
          <cell r="K13">
            <v>731.97161862999997</v>
          </cell>
          <cell r="L13">
            <v>860.50489604999996</v>
          </cell>
          <cell r="M13">
            <v>817.58624206000002</v>
          </cell>
          <cell r="N13">
            <v>875.75183126000002</v>
          </cell>
          <cell r="O13">
            <v>10455.144705030001</v>
          </cell>
          <cell r="W13" t="str">
            <v xml:space="preserve"> Ganancias</v>
          </cell>
          <cell r="Z13">
            <v>2141.90138948</v>
          </cell>
          <cell r="AB13">
            <v>3324.77724777</v>
          </cell>
          <cell r="AD13">
            <v>2434.6230984100002</v>
          </cell>
          <cell r="AF13">
            <v>2553.84296937</v>
          </cell>
          <cell r="AI13">
            <v>10455.144705030001</v>
          </cell>
        </row>
        <row r="14">
          <cell r="B14" t="str">
            <v xml:space="preserve"> IVA      </v>
          </cell>
          <cell r="C14">
            <v>1650.62823989</v>
          </cell>
          <cell r="D14">
            <v>1378.90537455</v>
          </cell>
          <cell r="E14">
            <v>1615.34146246</v>
          </cell>
          <cell r="F14">
            <v>1559.60285232</v>
          </cell>
          <cell r="G14">
            <v>1547.77815037</v>
          </cell>
          <cell r="H14">
            <v>1709.94685396</v>
          </cell>
          <cell r="I14">
            <v>1630.32382766</v>
          </cell>
          <cell r="J14">
            <v>1640.05486541</v>
          </cell>
          <cell r="K14">
            <v>1666.9294999399999</v>
          </cell>
          <cell r="L14">
            <v>1508.3728451699999</v>
          </cell>
          <cell r="M14">
            <v>1557.9095529000001</v>
          </cell>
          <cell r="N14">
            <v>1542.7499218400001</v>
          </cell>
          <cell r="O14">
            <v>19008.543446470001</v>
          </cell>
          <cell r="W14" t="str">
            <v xml:space="preserve"> IVA      </v>
          </cell>
          <cell r="Z14">
            <v>4644.8750768999998</v>
          </cell>
          <cell r="AB14">
            <v>4817.3278566500003</v>
          </cell>
          <cell r="AD14">
            <v>4937.3081930099997</v>
          </cell>
          <cell r="AF14">
            <v>4609.0323199100003</v>
          </cell>
          <cell r="AI14">
            <v>19008.543446470001</v>
          </cell>
        </row>
        <row r="15">
          <cell r="B15" t="str">
            <v xml:space="preserve"> Reintegros (-)         </v>
          </cell>
          <cell r="C15">
            <v>34.375483090000003</v>
          </cell>
          <cell r="D15">
            <v>42.390375830000004</v>
          </cell>
          <cell r="E15">
            <v>65.263212159999995</v>
          </cell>
          <cell r="F15">
            <v>43.302492770000001</v>
          </cell>
          <cell r="G15">
            <v>52.377686539999999</v>
          </cell>
          <cell r="H15">
            <v>50.365551660000001</v>
          </cell>
          <cell r="I15">
            <v>45.44892454</v>
          </cell>
          <cell r="J15">
            <v>52.965958430000001</v>
          </cell>
          <cell r="K15">
            <v>54.016320759999999</v>
          </cell>
          <cell r="L15">
            <v>49.451572609999999</v>
          </cell>
          <cell r="M15">
            <v>48.272943949999998</v>
          </cell>
          <cell r="N15">
            <v>44.427730930000003</v>
          </cell>
          <cell r="O15">
            <v>582.65825327000005</v>
          </cell>
          <cell r="W15" t="str">
            <v xml:space="preserve"> Reintegros (-)         </v>
          </cell>
          <cell r="Z15">
            <v>142.02907107999999</v>
          </cell>
          <cell r="AB15">
            <v>146.04573096999999</v>
          </cell>
          <cell r="AD15">
            <v>152.43120372999999</v>
          </cell>
          <cell r="AF15">
            <v>142.15224749000001</v>
          </cell>
          <cell r="AI15">
            <v>582.65825327000005</v>
          </cell>
        </row>
        <row r="16">
          <cell r="B16" t="str">
            <v xml:space="preserve"> Internos coparticipados</v>
          </cell>
          <cell r="C16">
            <v>179.07205904</v>
          </cell>
          <cell r="D16">
            <v>90.034120560000005</v>
          </cell>
          <cell r="E16">
            <v>119.19461062000001</v>
          </cell>
          <cell r="F16">
            <v>130.76697214000001</v>
          </cell>
          <cell r="G16">
            <v>111.36492575</v>
          </cell>
          <cell r="H16">
            <v>115.04021942999999</v>
          </cell>
          <cell r="I16">
            <v>125.51845983</v>
          </cell>
          <cell r="J16">
            <v>129.02651929000001</v>
          </cell>
          <cell r="K16">
            <v>124.53442699999999</v>
          </cell>
          <cell r="L16">
            <v>149.13235735999999</v>
          </cell>
          <cell r="M16">
            <v>116.3855875</v>
          </cell>
          <cell r="N16">
            <v>138.36836915999999</v>
          </cell>
          <cell r="O16">
            <v>1528.4386276799999</v>
          </cell>
          <cell r="W16" t="str">
            <v xml:space="preserve"> Internos coparticipados</v>
          </cell>
          <cell r="Z16">
            <v>388.30079022000001</v>
          </cell>
          <cell r="AB16">
            <v>357.17211731999998</v>
          </cell>
          <cell r="AD16">
            <v>379.07940611999999</v>
          </cell>
          <cell r="AF16">
            <v>403.88631401999999</v>
          </cell>
          <cell r="AI16">
            <v>1528.4386276799999</v>
          </cell>
        </row>
        <row r="17">
          <cell r="B17" t="str">
            <v xml:space="preserve"> Premios de juegos</v>
          </cell>
          <cell r="C17">
            <v>8.3074518800000003</v>
          </cell>
          <cell r="D17">
            <v>7.3790377500000002</v>
          </cell>
          <cell r="E17">
            <v>13.421217909999999</v>
          </cell>
          <cell r="F17">
            <v>3.96073114</v>
          </cell>
          <cell r="G17">
            <v>5.8679885699999996</v>
          </cell>
          <cell r="H17">
            <v>3.9706233399999999</v>
          </cell>
          <cell r="I17">
            <v>2.9380738100000001</v>
          </cell>
          <cell r="J17">
            <v>9.1042980300000007</v>
          </cell>
          <cell r="K17">
            <v>3.2397916699999998</v>
          </cell>
          <cell r="L17">
            <v>11.730542270000001</v>
          </cell>
          <cell r="M17">
            <v>7.3749810699999996</v>
          </cell>
          <cell r="N17">
            <v>5.0310916299999997</v>
          </cell>
          <cell r="O17">
            <v>82.325829070000026</v>
          </cell>
          <cell r="W17" t="str">
            <v xml:space="preserve"> Premios de juegos</v>
          </cell>
          <cell r="Z17">
            <v>29.10770754</v>
          </cell>
          <cell r="AB17">
            <v>13.799343049999999</v>
          </cell>
          <cell r="AD17">
            <v>15.28216351</v>
          </cell>
          <cell r="AF17">
            <v>24.13661497</v>
          </cell>
          <cell r="AI17">
            <v>82.325829070000026</v>
          </cell>
        </row>
        <row r="18">
          <cell r="B18" t="str">
            <v xml:space="preserve"> Transferencias de inmuebles</v>
          </cell>
          <cell r="C18">
            <v>5.8248477999999997</v>
          </cell>
          <cell r="D18">
            <v>2.7666681999999998</v>
          </cell>
          <cell r="E18">
            <v>3.9194865499999998</v>
          </cell>
          <cell r="F18">
            <v>4.5092357300000003</v>
          </cell>
          <cell r="G18">
            <v>3.92812553</v>
          </cell>
          <cell r="H18">
            <v>4.6492902899999997</v>
          </cell>
          <cell r="I18">
            <v>4.9037592999999999</v>
          </cell>
          <cell r="J18">
            <v>4.5580742299999999</v>
          </cell>
          <cell r="K18">
            <v>5.14943171</v>
          </cell>
          <cell r="L18">
            <v>4.73468497</v>
          </cell>
          <cell r="M18">
            <v>4.53949304</v>
          </cell>
          <cell r="N18">
            <v>4.9120901300000002</v>
          </cell>
          <cell r="O18">
            <v>54.395187479999997</v>
          </cell>
          <cell r="W18" t="str">
            <v xml:space="preserve"> Transferencias de inmuebles</v>
          </cell>
          <cell r="Z18">
            <v>12.511002549999999</v>
          </cell>
          <cell r="AB18">
            <v>13.086651549999999</v>
          </cell>
          <cell r="AD18">
            <v>14.61126524</v>
          </cell>
          <cell r="AF18">
            <v>14.186268139999999</v>
          </cell>
          <cell r="AI18">
            <v>54.395187479999997</v>
          </cell>
        </row>
        <row r="19">
          <cell r="B19" t="str">
            <v xml:space="preserve"> Ganancia mínima presunta</v>
          </cell>
          <cell r="C19">
            <v>48.328661369999999</v>
          </cell>
          <cell r="D19">
            <v>50.46043126</v>
          </cell>
          <cell r="E19">
            <v>46.924793680000001</v>
          </cell>
          <cell r="F19">
            <v>48.187196270000001</v>
          </cell>
          <cell r="G19">
            <v>55.27855581</v>
          </cell>
          <cell r="H19">
            <v>48.411299769999999</v>
          </cell>
          <cell r="I19">
            <v>44.940106540000002</v>
          </cell>
          <cell r="J19">
            <v>47.56057569</v>
          </cell>
          <cell r="K19">
            <v>45.678188509999998</v>
          </cell>
          <cell r="L19">
            <v>49.201580100000001</v>
          </cell>
          <cell r="M19">
            <v>51.195835879999997</v>
          </cell>
          <cell r="N19">
            <v>63.967491780000003</v>
          </cell>
          <cell r="O19">
            <v>600.13471665999998</v>
          </cell>
          <cell r="W19" t="str">
            <v xml:space="preserve"> Ganancia mínima presunta</v>
          </cell>
          <cell r="Z19">
            <v>145.71388630999999</v>
          </cell>
          <cell r="AB19">
            <v>151.87705184999999</v>
          </cell>
          <cell r="AD19">
            <v>138.17887073999998</v>
          </cell>
          <cell r="AF19">
            <v>164.36490775999999</v>
          </cell>
          <cell r="AI19">
            <v>600.13471665999998</v>
          </cell>
        </row>
        <row r="20">
          <cell r="B20" t="str">
            <v xml:space="preserve"> Intereses pagados</v>
          </cell>
          <cell r="C20">
            <v>61.670701989999998</v>
          </cell>
          <cell r="D20">
            <v>69.487651799999995</v>
          </cell>
          <cell r="E20">
            <v>90.255332280000005</v>
          </cell>
          <cell r="F20">
            <v>73.565844100000007</v>
          </cell>
          <cell r="G20">
            <v>74.616551110000003</v>
          </cell>
          <cell r="H20">
            <v>73.776994950000002</v>
          </cell>
          <cell r="I20">
            <v>66.131774809999996</v>
          </cell>
          <cell r="J20">
            <v>70.950321259999996</v>
          </cell>
          <cell r="K20">
            <v>72.34000159</v>
          </cell>
          <cell r="L20">
            <v>61.447339560000003</v>
          </cell>
          <cell r="M20">
            <v>79.264818820000002</v>
          </cell>
          <cell r="N20">
            <v>61.60634718</v>
          </cell>
          <cell r="O20">
            <v>855.11367945000006</v>
          </cell>
          <cell r="W20" t="str">
            <v xml:space="preserve"> Intereses pagados</v>
          </cell>
          <cell r="Z20">
            <v>221.41368606999998</v>
          </cell>
          <cell r="AB20">
            <v>221.95939016</v>
          </cell>
          <cell r="AD20">
            <v>209.42209765999996</v>
          </cell>
          <cell r="AF20">
            <v>202.31850556000001</v>
          </cell>
          <cell r="AI20">
            <v>855.11367945000006</v>
          </cell>
        </row>
        <row r="21">
          <cell r="B21" t="str">
            <v xml:space="preserve"> Otros coparticipados</v>
          </cell>
          <cell r="C21">
            <v>4.472611044999999</v>
          </cell>
          <cell r="D21">
            <v>5.4823581399999997</v>
          </cell>
          <cell r="E21">
            <v>7.4667636700000006</v>
          </cell>
          <cell r="F21">
            <v>43.482764330000002</v>
          </cell>
          <cell r="G21">
            <v>31.007893679999999</v>
          </cell>
          <cell r="H21">
            <v>29.58259164</v>
          </cell>
          <cell r="I21">
            <v>27.317464469999997</v>
          </cell>
          <cell r="J21">
            <v>25.703203070000001</v>
          </cell>
          <cell r="K21">
            <v>24.304069115000001</v>
          </cell>
          <cell r="L21">
            <v>15.244486774999999</v>
          </cell>
          <cell r="M21">
            <v>6.2438350049999984</v>
          </cell>
          <cell r="N21">
            <v>6.5602509500000004</v>
          </cell>
          <cell r="O21">
            <v>226.86829189000002</v>
          </cell>
          <cell r="W21" t="str">
            <v xml:space="preserve"> Otros coparticipados</v>
          </cell>
          <cell r="Z21">
            <v>17.421732855000002</v>
          </cell>
          <cell r="AB21">
            <v>104.07324965000001</v>
          </cell>
          <cell r="AD21">
            <v>77.324736654999995</v>
          </cell>
          <cell r="AF21">
            <v>28.048572729999997</v>
          </cell>
          <cell r="AI21">
            <v>226.86829189000002</v>
          </cell>
        </row>
        <row r="22">
          <cell r="B22" t="str">
            <v xml:space="preserve"> Sellos</v>
          </cell>
          <cell r="C22">
            <v>4.2385405599999997</v>
          </cell>
          <cell r="D22">
            <v>3.07973981</v>
          </cell>
          <cell r="E22">
            <v>3.2038001899999999</v>
          </cell>
          <cell r="F22">
            <v>5.0117201900000001</v>
          </cell>
          <cell r="G22">
            <v>3.0553590599999998</v>
          </cell>
          <cell r="H22">
            <v>3.7276558400000002</v>
          </cell>
          <cell r="I22">
            <v>3.757015</v>
          </cell>
          <cell r="J22">
            <v>3.6543839999999999</v>
          </cell>
          <cell r="K22">
            <v>3.6654490800000001</v>
          </cell>
          <cell r="L22">
            <v>4.0963803099999998</v>
          </cell>
          <cell r="M22">
            <v>3.75743464</v>
          </cell>
          <cell r="N22">
            <v>4.6633258499999997</v>
          </cell>
          <cell r="O22">
            <v>45.91080453</v>
          </cell>
          <cell r="W22" t="str">
            <v xml:space="preserve"> Sellos</v>
          </cell>
          <cell r="Z22">
            <v>10.522080559999999</v>
          </cell>
          <cell r="AB22">
            <v>11.79473509</v>
          </cell>
          <cell r="AD22">
            <v>11.07684808</v>
          </cell>
          <cell r="AF22">
            <v>12.5171408</v>
          </cell>
          <cell r="AI22">
            <v>45.91080453</v>
          </cell>
        </row>
        <row r="23">
          <cell r="B23" t="str">
            <v xml:space="preserve"> Bienes personales</v>
          </cell>
          <cell r="C23">
            <v>9.8937066799999993</v>
          </cell>
          <cell r="D23">
            <v>88.591603770000006</v>
          </cell>
          <cell r="E23">
            <v>10.61355041</v>
          </cell>
          <cell r="F23">
            <v>78.958612689999995</v>
          </cell>
          <cell r="G23">
            <v>89.637525940000003</v>
          </cell>
          <cell r="H23">
            <v>181.43691498999999</v>
          </cell>
          <cell r="I23">
            <v>42.796177059999998</v>
          </cell>
          <cell r="J23">
            <v>168.92251246999999</v>
          </cell>
          <cell r="K23">
            <v>36.550239189999999</v>
          </cell>
          <cell r="L23">
            <v>159.86869551000001</v>
          </cell>
          <cell r="M23">
            <v>12.39481149</v>
          </cell>
          <cell r="N23">
            <v>144.56633934999999</v>
          </cell>
          <cell r="O23">
            <v>1024.2306895500001</v>
          </cell>
          <cell r="W23" t="str">
            <v xml:space="preserve"> Bienes personales</v>
          </cell>
          <cell r="Z23">
            <v>109.09886086</v>
          </cell>
          <cell r="AB23">
            <v>350.03305361999998</v>
          </cell>
          <cell r="AD23">
            <v>248.26892871999996</v>
          </cell>
          <cell r="AF23">
            <v>316.82984635000003</v>
          </cell>
          <cell r="AI23">
            <v>1024.2306895500001</v>
          </cell>
        </row>
        <row r="24">
          <cell r="B24" t="str">
            <v xml:space="preserve"> Combustibles - Naftas</v>
          </cell>
          <cell r="C24">
            <v>161.08620055</v>
          </cell>
          <cell r="D24">
            <v>198.91721423000001</v>
          </cell>
          <cell r="E24">
            <v>181.19423008000001</v>
          </cell>
          <cell r="F24">
            <v>199.01151286000001</v>
          </cell>
          <cell r="G24">
            <v>162.26889066999999</v>
          </cell>
          <cell r="H24">
            <v>178.05847804999999</v>
          </cell>
          <cell r="I24">
            <v>171.1529386</v>
          </cell>
          <cell r="J24">
            <v>172.23299399999999</v>
          </cell>
          <cell r="K24">
            <v>198.70516501</v>
          </cell>
          <cell r="L24">
            <v>172.19112138</v>
          </cell>
          <cell r="M24">
            <v>161.89207263</v>
          </cell>
          <cell r="N24">
            <v>196.91746465</v>
          </cell>
          <cell r="O24">
            <v>2153.6282827099999</v>
          </cell>
          <cell r="W24" t="str">
            <v xml:space="preserve"> Combustibles - Naftas</v>
          </cell>
          <cell r="Z24">
            <v>541.19764486000008</v>
          </cell>
          <cell r="AB24">
            <v>539.33888158000002</v>
          </cell>
          <cell r="AD24">
            <v>542.09109761000002</v>
          </cell>
          <cell r="AF24">
            <v>531.00065866</v>
          </cell>
          <cell r="AI24">
            <v>2153.6282827099999</v>
          </cell>
        </row>
        <row r="25">
          <cell r="B25" t="str">
            <v xml:space="preserve"> Combustibles - Otros</v>
          </cell>
          <cell r="C25">
            <v>57.943985990000002</v>
          </cell>
          <cell r="D25">
            <v>108.13994775</v>
          </cell>
          <cell r="E25">
            <v>78.50298823</v>
          </cell>
          <cell r="F25">
            <v>114.94172248</v>
          </cell>
          <cell r="G25">
            <v>103.59138236</v>
          </cell>
          <cell r="H25">
            <v>120.51085275</v>
          </cell>
          <cell r="I25">
            <v>117.70394214</v>
          </cell>
          <cell r="J25">
            <v>125.66344869</v>
          </cell>
          <cell r="K25">
            <v>124.2856659</v>
          </cell>
          <cell r="L25">
            <v>105.76861823</v>
          </cell>
          <cell r="M25">
            <v>89.761765850000003</v>
          </cell>
          <cell r="N25">
            <v>177.77194155000001</v>
          </cell>
          <cell r="O25">
            <v>1324.5862619200002</v>
          </cell>
          <cell r="W25" t="str">
            <v xml:space="preserve"> Combustibles - Otros</v>
          </cell>
          <cell r="Z25">
            <v>244.58692197000002</v>
          </cell>
          <cell r="AB25">
            <v>339.04395758999999</v>
          </cell>
          <cell r="AD25">
            <v>367.65305673</v>
          </cell>
          <cell r="AF25">
            <v>373.30232563000004</v>
          </cell>
          <cell r="AI25">
            <v>1324.5862619200002</v>
          </cell>
        </row>
        <row r="26">
          <cell r="B26" t="str">
            <v xml:space="preserve"> Internos seguros</v>
          </cell>
          <cell r="C26">
            <v>20.21731638</v>
          </cell>
          <cell r="D26">
            <v>16.081749380000002</v>
          </cell>
          <cell r="E26">
            <v>19.348256450000001</v>
          </cell>
          <cell r="F26">
            <v>18.857126189999999</v>
          </cell>
          <cell r="G26">
            <v>17.747108350000001</v>
          </cell>
          <cell r="H26">
            <v>19.202763480000002</v>
          </cell>
          <cell r="I26">
            <v>19.98766221</v>
          </cell>
          <cell r="J26">
            <v>13.434946760000001</v>
          </cell>
          <cell r="K26">
            <v>13.54160345</v>
          </cell>
          <cell r="L26">
            <v>12.053553409999999</v>
          </cell>
          <cell r="M26">
            <v>12.21598339</v>
          </cell>
          <cell r="N26">
            <v>11.41717427</v>
          </cell>
          <cell r="O26">
            <v>194.10524372</v>
          </cell>
          <cell r="W26" t="str">
            <v xml:space="preserve"> Internos seguros</v>
          </cell>
          <cell r="Z26">
            <v>55.647322210000006</v>
          </cell>
          <cell r="AB26">
            <v>55.806998020000002</v>
          </cell>
          <cell r="AD26">
            <v>46.964212419999996</v>
          </cell>
          <cell r="AF26">
            <v>35.686711070000001</v>
          </cell>
          <cell r="AI26">
            <v>194.10524372</v>
          </cell>
        </row>
        <row r="27">
          <cell r="B27" t="str">
            <v xml:space="preserve"> Internos automotores gasoleros</v>
          </cell>
          <cell r="C27">
            <v>0.48647382</v>
          </cell>
          <cell r="D27">
            <v>1.5206390299999999</v>
          </cell>
          <cell r="E27">
            <v>1.77474599</v>
          </cell>
          <cell r="F27">
            <v>1.4370073699999999</v>
          </cell>
          <cell r="G27">
            <v>1.5874652600000001</v>
          </cell>
          <cell r="H27">
            <v>1.64610218</v>
          </cell>
          <cell r="I27">
            <v>1.76739522</v>
          </cell>
          <cell r="J27">
            <v>1.27711756</v>
          </cell>
          <cell r="K27">
            <v>1.0497299499999999</v>
          </cell>
          <cell r="L27">
            <v>1.05556206</v>
          </cell>
          <cell r="M27">
            <v>0.99150769000000005</v>
          </cell>
          <cell r="N27">
            <v>1.0104833499999999</v>
          </cell>
          <cell r="O27">
            <v>15.604229480000001</v>
          </cell>
          <cell r="W27" t="str">
            <v xml:space="preserve"> Internos automotores gasoleros</v>
          </cell>
          <cell r="Z27">
            <v>3.7818588399999999</v>
          </cell>
          <cell r="AB27">
            <v>4.6705748099999997</v>
          </cell>
          <cell r="AD27">
            <v>4.0942427299999995</v>
          </cell>
          <cell r="AF27">
            <v>3.0575530999999998</v>
          </cell>
          <cell r="AI27">
            <v>15.604229480000001</v>
          </cell>
        </row>
        <row r="28">
          <cell r="B28" t="str">
            <v xml:space="preserve"> Adicional s/cigarrillos</v>
          </cell>
          <cell r="C28">
            <v>31.0468391</v>
          </cell>
          <cell r="D28">
            <v>49.270084539999999</v>
          </cell>
          <cell r="E28">
            <v>40.197968080000003</v>
          </cell>
          <cell r="F28">
            <v>50.831705669999998</v>
          </cell>
          <cell r="G28">
            <v>57.176789579999998</v>
          </cell>
          <cell r="H28">
            <v>47.571928800000002</v>
          </cell>
          <cell r="I28">
            <v>41.448262579999998</v>
          </cell>
          <cell r="J28">
            <v>39.396092439999997</v>
          </cell>
          <cell r="K28">
            <v>28.85015701</v>
          </cell>
          <cell r="L28">
            <v>56.198981860000004</v>
          </cell>
          <cell r="M28">
            <v>18.664029419999999</v>
          </cell>
          <cell r="N28">
            <v>26.601916150000001</v>
          </cell>
          <cell r="O28">
            <v>487.25475523000006</v>
          </cell>
          <cell r="W28" t="str">
            <v xml:space="preserve"> Adicional s/cigarrillos</v>
          </cell>
          <cell r="Z28">
            <v>120.51489172000001</v>
          </cell>
          <cell r="AB28">
            <v>155.58042405</v>
          </cell>
          <cell r="AD28">
            <v>109.69451203</v>
          </cell>
          <cell r="AF28">
            <v>101.46492742999999</v>
          </cell>
          <cell r="AI28">
            <v>487.25475523000006</v>
          </cell>
        </row>
        <row r="29">
          <cell r="B29" t="str">
            <v xml:space="preserve"> Radiodifusión p/TV, AM y FM</v>
          </cell>
          <cell r="C29">
            <v>12.712900080000001</v>
          </cell>
          <cell r="D29">
            <v>11.167656600000001</v>
          </cell>
          <cell r="E29">
            <v>10.493060120000001</v>
          </cell>
          <cell r="F29">
            <v>9.8155588100000006</v>
          </cell>
          <cell r="G29">
            <v>11.3368614</v>
          </cell>
          <cell r="H29">
            <v>12.39062038</v>
          </cell>
          <cell r="I29">
            <v>10.71955571</v>
          </cell>
          <cell r="J29">
            <v>12.46459458</v>
          </cell>
          <cell r="K29">
            <v>13.997419600000001</v>
          </cell>
          <cell r="L29">
            <v>12.75518076</v>
          </cell>
          <cell r="M29">
            <v>11.01541746</v>
          </cell>
          <cell r="N29">
            <v>9.6467378799999999</v>
          </cell>
          <cell r="O29">
            <v>138.51556337999997</v>
          </cell>
          <cell r="W29" t="str">
            <v xml:space="preserve"> Radiodifusión p/TV, AM y FM</v>
          </cell>
          <cell r="Z29">
            <v>34.373616800000001</v>
          </cell>
          <cell r="AB29">
            <v>33.543040590000004</v>
          </cell>
          <cell r="AD29">
            <v>37.181569889999999</v>
          </cell>
          <cell r="AF29">
            <v>33.4173361</v>
          </cell>
          <cell r="AI29">
            <v>138.51556337999997</v>
          </cell>
        </row>
        <row r="30">
          <cell r="B30" t="str">
            <v xml:space="preserve"> Otros impuestos (2)</v>
          </cell>
          <cell r="C30">
            <v>43.217297075000005</v>
          </cell>
          <cell r="D30">
            <v>69.329296009999993</v>
          </cell>
          <cell r="E30">
            <v>43.796798389999992</v>
          </cell>
          <cell r="F30">
            <v>32.869682000000005</v>
          </cell>
          <cell r="G30">
            <v>71.890480339999996</v>
          </cell>
          <cell r="H30">
            <v>61.204858270000003</v>
          </cell>
          <cell r="I30">
            <v>-5.3616998900000041</v>
          </cell>
          <cell r="J30">
            <v>32.438501989999999</v>
          </cell>
          <cell r="K30">
            <v>29.639164474999994</v>
          </cell>
          <cell r="L30">
            <v>27.747775335</v>
          </cell>
          <cell r="M30">
            <v>172.84363839500003</v>
          </cell>
          <cell r="N30">
            <v>-96.098895170000006</v>
          </cell>
          <cell r="O30">
            <v>483.51689722000003</v>
          </cell>
          <cell r="W30" t="str">
            <v xml:space="preserve"> Otros impuestos (2)</v>
          </cell>
          <cell r="Z30">
            <v>156.34339147499998</v>
          </cell>
          <cell r="AB30">
            <v>165.96502061000001</v>
          </cell>
          <cell r="AD30">
            <v>56.715966574999989</v>
          </cell>
          <cell r="AF30">
            <v>104.49251856000002</v>
          </cell>
          <cell r="AI30">
            <v>483.51689722000003</v>
          </cell>
        </row>
        <row r="31">
          <cell r="B31">
            <v>483.516845703125</v>
          </cell>
          <cell r="W31">
            <v>483.516845703125</v>
          </cell>
        </row>
        <row r="32">
          <cell r="B32" t="str">
            <v xml:space="preserve"> 2-SISTEMA DE SEG. SOCIAL</v>
          </cell>
          <cell r="C32">
            <v>938.32449601000008</v>
          </cell>
          <cell r="D32">
            <v>767.28533749999997</v>
          </cell>
          <cell r="E32">
            <v>718.43319212999995</v>
          </cell>
          <cell r="F32">
            <v>633.06947424999998</v>
          </cell>
          <cell r="G32">
            <v>673.81614559000002</v>
          </cell>
          <cell r="H32">
            <v>729.17981451000014</v>
          </cell>
          <cell r="I32">
            <v>994.22189930000002</v>
          </cell>
          <cell r="J32">
            <v>690.44983873000001</v>
          </cell>
          <cell r="K32">
            <v>835.02717342000005</v>
          </cell>
          <cell r="L32">
            <v>687.24001499999986</v>
          </cell>
          <cell r="M32">
            <v>674.7644463900001</v>
          </cell>
          <cell r="N32">
            <v>656.63556430999984</v>
          </cell>
          <cell r="O32">
            <v>8998.4473971399984</v>
          </cell>
          <cell r="W32" t="str">
            <v xml:space="preserve"> 2-SISTEMA DE SEG. SOCIAL</v>
          </cell>
          <cell r="Z32">
            <v>2424.04302564</v>
          </cell>
          <cell r="AB32">
            <v>2036.06543435</v>
          </cell>
          <cell r="AD32">
            <v>2519.6989114500002</v>
          </cell>
          <cell r="AF32">
            <v>2018.6400256999998</v>
          </cell>
          <cell r="AI32">
            <v>8998.4473971399984</v>
          </cell>
        </row>
        <row r="33">
          <cell r="B33">
            <v>8998.4453125</v>
          </cell>
          <cell r="W33">
            <v>8998.4453125</v>
          </cell>
        </row>
        <row r="34">
          <cell r="B34" t="str">
            <v xml:space="preserve"> Aportes personales</v>
          </cell>
          <cell r="C34">
            <v>682.54027644999996</v>
          </cell>
          <cell r="D34">
            <v>498.53416283000001</v>
          </cell>
          <cell r="E34">
            <v>506.96449698999999</v>
          </cell>
          <cell r="F34">
            <v>488.30187100000001</v>
          </cell>
          <cell r="G34">
            <v>488.38504023000002</v>
          </cell>
          <cell r="H34">
            <v>498.5382343</v>
          </cell>
          <cell r="I34">
            <v>690.12477703000002</v>
          </cell>
          <cell r="J34">
            <v>495.47432319000001</v>
          </cell>
          <cell r="K34">
            <v>476.98377876000001</v>
          </cell>
          <cell r="L34">
            <v>482.39509704</v>
          </cell>
          <cell r="M34">
            <v>464.83513483000002</v>
          </cell>
          <cell r="N34">
            <v>487.21864364999999</v>
          </cell>
          <cell r="O34">
            <v>6260.2958362999998</v>
          </cell>
          <cell r="W34" t="str">
            <v xml:space="preserve"> Aportes personales</v>
          </cell>
          <cell r="Z34">
            <v>1688.03893627</v>
          </cell>
          <cell r="AB34">
            <v>1475.2251455300002</v>
          </cell>
          <cell r="AD34">
            <v>1662.58287898</v>
          </cell>
          <cell r="AF34">
            <v>1434.44887552</v>
          </cell>
          <cell r="AI34">
            <v>6260.2958362999998</v>
          </cell>
        </row>
        <row r="35">
          <cell r="B35" t="str">
            <v xml:space="preserve"> Contribuciones patronales</v>
          </cell>
          <cell r="C35">
            <v>719.66047518000005</v>
          </cell>
          <cell r="D35">
            <v>528.03720135000003</v>
          </cell>
          <cell r="E35">
            <v>495.46339302000001</v>
          </cell>
          <cell r="F35">
            <v>466.05584918</v>
          </cell>
          <cell r="G35">
            <v>498.62122970000001</v>
          </cell>
          <cell r="H35">
            <v>538.43755624999994</v>
          </cell>
          <cell r="I35">
            <v>757.93033082999989</v>
          </cell>
          <cell r="J35">
            <v>510.89589238000002</v>
          </cell>
          <cell r="K35">
            <v>518.11854061999998</v>
          </cell>
          <cell r="L35">
            <v>518.36408521999999</v>
          </cell>
          <cell r="M35">
            <v>472.73319951000002</v>
          </cell>
          <cell r="N35">
            <v>502.50508524999998</v>
          </cell>
          <cell r="O35">
            <v>6526.8228384900003</v>
          </cell>
          <cell r="W35" t="str">
            <v xml:space="preserve"> Contribuciones patronales</v>
          </cell>
          <cell r="Z35">
            <v>1743.1610695500001</v>
          </cell>
          <cell r="AB35">
            <v>1503.1146351299999</v>
          </cell>
          <cell r="AD35">
            <v>1786.9447638299998</v>
          </cell>
          <cell r="AF35">
            <v>1493.6023699799998</v>
          </cell>
          <cell r="AI35">
            <v>6526.8228384900003</v>
          </cell>
        </row>
        <row r="36">
          <cell r="B36" t="str">
            <v xml:space="preserve"> Facilidades de pago</v>
          </cell>
          <cell r="Z36">
            <v>6526.8203125</v>
          </cell>
          <cell r="AB36">
            <v>6526.8203125</v>
          </cell>
          <cell r="AD36">
            <v>6526.8203125</v>
          </cell>
          <cell r="AF36">
            <v>6526.8203125</v>
          </cell>
          <cell r="AI36">
            <v>6526.8203125</v>
          </cell>
        </row>
        <row r="37">
          <cell r="B37" t="str">
            <v xml:space="preserve"> Otros ingresos (3)</v>
          </cell>
          <cell r="C37">
            <v>27.794731609999999</v>
          </cell>
          <cell r="D37">
            <v>24.623360720000001</v>
          </cell>
          <cell r="E37">
            <v>41.954859660000004</v>
          </cell>
          <cell r="F37">
            <v>31.406495579999998</v>
          </cell>
          <cell r="G37">
            <v>35.067662089999999</v>
          </cell>
          <cell r="H37">
            <v>45.168593809999997</v>
          </cell>
          <cell r="I37">
            <v>40.701097050000001</v>
          </cell>
          <cell r="J37">
            <v>39.795273460000004</v>
          </cell>
          <cell r="K37">
            <v>36.416851569999999</v>
          </cell>
          <cell r="L37">
            <v>35.637714389999999</v>
          </cell>
          <cell r="M37">
            <v>31.630768570000004</v>
          </cell>
          <cell r="N37">
            <v>33.760975330000001</v>
          </cell>
          <cell r="O37">
            <v>423.95838383999995</v>
          </cell>
          <cell r="W37" t="str">
            <v xml:space="preserve"> Otros ingresos (3)</v>
          </cell>
          <cell r="Z37">
            <v>94.372951990000004</v>
          </cell>
          <cell r="AB37">
            <v>111.64275147999999</v>
          </cell>
          <cell r="AD37">
            <v>116.91322208</v>
          </cell>
          <cell r="AF37">
            <v>101.02945829000001</v>
          </cell>
          <cell r="AI37">
            <v>423.95838383999995</v>
          </cell>
        </row>
        <row r="38">
          <cell r="B38" t="str">
            <v xml:space="preserve"> Capitalización (-)</v>
          </cell>
          <cell r="C38">
            <v>477.46698837000002</v>
          </cell>
          <cell r="D38">
            <v>366.11329479</v>
          </cell>
          <cell r="E38">
            <v>341.31422599000001</v>
          </cell>
          <cell r="F38">
            <v>333.20469012000001</v>
          </cell>
          <cell r="G38">
            <v>332.44911029999997</v>
          </cell>
          <cell r="H38">
            <v>330.89071474999997</v>
          </cell>
          <cell r="I38">
            <v>461.60885715000001</v>
          </cell>
          <cell r="J38">
            <v>335.94667335000003</v>
          </cell>
          <cell r="K38">
            <v>322.88358319999998</v>
          </cell>
          <cell r="L38">
            <v>327.65705320000001</v>
          </cell>
          <cell r="M38">
            <v>364.48775853000001</v>
          </cell>
          <cell r="N38">
            <v>314.16430431999999</v>
          </cell>
          <cell r="O38">
            <v>4308.1872540699997</v>
          </cell>
          <cell r="W38" t="str">
            <v xml:space="preserve"> Capitalización (-)</v>
          </cell>
          <cell r="Z38">
            <v>1184.89450915</v>
          </cell>
          <cell r="AB38">
            <v>996.54451516999984</v>
          </cell>
          <cell r="AD38">
            <v>1120.4391137</v>
          </cell>
          <cell r="AF38">
            <v>1006.3091160500001</v>
          </cell>
          <cell r="AI38">
            <v>4308.1872540699997</v>
          </cell>
        </row>
        <row r="39">
          <cell r="B39" t="str">
            <v xml:space="preserve"> Rezagos, transitorios y otros (-)</v>
          </cell>
          <cell r="C39">
            <v>14.20399886</v>
          </cell>
          <cell r="D39">
            <v>-82.203907389999998</v>
          </cell>
          <cell r="E39">
            <v>-15.36466845</v>
          </cell>
          <cell r="F39">
            <v>19.490051390000001</v>
          </cell>
          <cell r="G39">
            <v>15.80867613</v>
          </cell>
          <cell r="H39">
            <v>22.073855099999999</v>
          </cell>
          <cell r="I39">
            <v>32.925448459999998</v>
          </cell>
          <cell r="J39">
            <v>19.768976949999999</v>
          </cell>
          <cell r="K39">
            <v>-126.39158567</v>
          </cell>
          <cell r="L39">
            <v>21.499828449999999</v>
          </cell>
          <cell r="M39">
            <v>-70.053102010000003</v>
          </cell>
          <cell r="N39">
            <v>52.6848356</v>
          </cell>
          <cell r="O39">
            <v>-95.557592579999991</v>
          </cell>
          <cell r="W39" t="str">
            <v xml:space="preserve"> Rezagos, transitorios y otros (-)</v>
          </cell>
          <cell r="Z39">
            <v>-83.364576979999995</v>
          </cell>
          <cell r="AB39">
            <v>57.372582620000003</v>
          </cell>
          <cell r="AD39">
            <v>-73.697160260000004</v>
          </cell>
          <cell r="AF39">
            <v>4.1315620399999915</v>
          </cell>
          <cell r="AI39">
            <v>-95.557592579999991</v>
          </cell>
        </row>
        <row r="40">
          <cell r="B40">
            <v>-95.55755615234375</v>
          </cell>
          <cell r="W40">
            <v>-95.55755615234375</v>
          </cell>
        </row>
        <row r="41">
          <cell r="B41" t="str">
            <v xml:space="preserve"> 3-COMERCIO EXTERIOR</v>
          </cell>
          <cell r="C41">
            <v>167.90002504000003</v>
          </cell>
          <cell r="D41">
            <v>157.08114383999998</v>
          </cell>
          <cell r="E41">
            <v>178.5092976</v>
          </cell>
          <cell r="F41">
            <v>152.98573995999999</v>
          </cell>
          <cell r="G41">
            <v>182.54417907000001</v>
          </cell>
          <cell r="H41">
            <v>172.77056703000002</v>
          </cell>
          <cell r="I41">
            <v>168.77128762999999</v>
          </cell>
          <cell r="J41">
            <v>174.42711451</v>
          </cell>
          <cell r="K41">
            <v>166.42289720000002</v>
          </cell>
          <cell r="L41">
            <v>172.99126876</v>
          </cell>
          <cell r="M41">
            <v>170.27139229000002</v>
          </cell>
          <cell r="N41">
            <v>143.64861069</v>
          </cell>
          <cell r="O41">
            <v>2008.3235236199998</v>
          </cell>
          <cell r="W41" t="str">
            <v xml:space="preserve"> 3-COMERCIO EXTERIOR</v>
          </cell>
          <cell r="Z41">
            <v>503.49046648000001</v>
          </cell>
          <cell r="AB41">
            <v>508.30048606000003</v>
          </cell>
          <cell r="AD41">
            <v>509.62129934000001</v>
          </cell>
          <cell r="AF41">
            <v>486.91127174000002</v>
          </cell>
          <cell r="AI41">
            <v>2008.3235236199998</v>
          </cell>
        </row>
        <row r="42">
          <cell r="B42">
            <v>2008.3232421875</v>
          </cell>
          <cell r="W42">
            <v>2008.3232421875</v>
          </cell>
        </row>
        <row r="43">
          <cell r="B43" t="str">
            <v xml:space="preserve"> Derechos de importación</v>
          </cell>
          <cell r="C43">
            <v>164.04822311000001</v>
          </cell>
          <cell r="D43">
            <v>153.88753858999999</v>
          </cell>
          <cell r="E43">
            <v>173.71322651</v>
          </cell>
          <cell r="F43">
            <v>145.65627751</v>
          </cell>
          <cell r="G43">
            <v>167.27808865</v>
          </cell>
          <cell r="H43">
            <v>164.00890289</v>
          </cell>
          <cell r="I43">
            <v>161.40122334</v>
          </cell>
          <cell r="J43">
            <v>169.35959456000001</v>
          </cell>
          <cell r="K43">
            <v>163.03259206000001</v>
          </cell>
          <cell r="L43">
            <v>169.16925681999999</v>
          </cell>
          <cell r="M43">
            <v>166.7072536</v>
          </cell>
          <cell r="N43">
            <v>139.57704742000001</v>
          </cell>
          <cell r="O43">
            <v>1937.8392250600002</v>
          </cell>
          <cell r="W43" t="str">
            <v xml:space="preserve"> Derechos de importación</v>
          </cell>
          <cell r="Z43">
            <v>491.64898820999997</v>
          </cell>
          <cell r="AB43">
            <v>476.94326904999997</v>
          </cell>
          <cell r="AD43">
            <v>493.79340996000002</v>
          </cell>
          <cell r="AF43">
            <v>475.45355784000003</v>
          </cell>
          <cell r="AI43">
            <v>1937.8392250600002</v>
          </cell>
        </row>
        <row r="44">
          <cell r="B44" t="str">
            <v xml:space="preserve"> Derechos de exportación</v>
          </cell>
          <cell r="C44">
            <v>0.58412629999999999</v>
          </cell>
          <cell r="D44">
            <v>0.17551207999999999</v>
          </cell>
          <cell r="E44">
            <v>1.3102489399999999</v>
          </cell>
          <cell r="F44">
            <v>4.4042125399999996</v>
          </cell>
          <cell r="G44">
            <v>11.96390373</v>
          </cell>
          <cell r="H44">
            <v>5.5603076299999996</v>
          </cell>
          <cell r="I44">
            <v>4.3200536400000003</v>
          </cell>
          <cell r="J44">
            <v>1.5947077000000001</v>
          </cell>
          <cell r="K44">
            <v>0.39302443999999997</v>
          </cell>
          <cell r="L44">
            <v>0.44535403000000001</v>
          </cell>
          <cell r="M44">
            <v>0.20640227</v>
          </cell>
          <cell r="N44">
            <v>1.1145900399999999</v>
          </cell>
          <cell r="O44">
            <v>32.072443340000007</v>
          </cell>
          <cell r="W44" t="str">
            <v xml:space="preserve"> Derechos de exportación</v>
          </cell>
          <cell r="Z44">
            <v>2.0698873199999999</v>
          </cell>
          <cell r="AB44">
            <v>21.928423900000002</v>
          </cell>
          <cell r="AD44">
            <v>6.3077857799999997</v>
          </cell>
          <cell r="AF44">
            <v>1.7663463399999999</v>
          </cell>
          <cell r="AI44">
            <v>32.072443340000007</v>
          </cell>
        </row>
        <row r="45">
          <cell r="B45" t="str">
            <v xml:space="preserve"> Tasa de estadística</v>
          </cell>
          <cell r="C45">
            <v>3.2676756299999998</v>
          </cell>
          <cell r="D45">
            <v>3.0180931700000002</v>
          </cell>
          <cell r="E45">
            <v>3.4858221500000002</v>
          </cell>
          <cell r="F45">
            <v>2.9252499099999998</v>
          </cell>
          <cell r="G45">
            <v>3.3021866900000001</v>
          </cell>
          <cell r="H45">
            <v>3.2013565100000001</v>
          </cell>
          <cell r="I45">
            <v>3.0500106499999999</v>
          </cell>
          <cell r="J45">
            <v>3.47281225</v>
          </cell>
          <cell r="K45">
            <v>2.9972807000000001</v>
          </cell>
          <cell r="L45">
            <v>3.37665791</v>
          </cell>
          <cell r="M45">
            <v>3.3577364200000002</v>
          </cell>
          <cell r="N45">
            <v>2.95697323</v>
          </cell>
          <cell r="O45">
            <v>38.411855220000007</v>
          </cell>
          <cell r="W45" t="str">
            <v xml:space="preserve"> Tasa de estadística</v>
          </cell>
          <cell r="Z45">
            <v>9.7715909500000002</v>
          </cell>
          <cell r="AB45">
            <v>9.4287931100000009</v>
          </cell>
          <cell r="AD45">
            <v>9.5201035999999988</v>
          </cell>
          <cell r="AF45">
            <v>9.6913675599999998</v>
          </cell>
          <cell r="AI45">
            <v>38.411855220000007</v>
          </cell>
        </row>
        <row r="46">
          <cell r="B46">
            <v>38.411834716796875</v>
          </cell>
          <cell r="W46">
            <v>38.411834716796875</v>
          </cell>
        </row>
        <row r="47">
          <cell r="B47">
            <v>38.411834716796875</v>
          </cell>
          <cell r="W47">
            <v>38.411834716796875</v>
          </cell>
        </row>
        <row r="48">
          <cell r="B48" t="str">
            <v xml:space="preserve"> TOTAL REC. TRIBUTARIOS</v>
          </cell>
          <cell r="C48">
            <v>4110.5801415099995</v>
          </cell>
          <cell r="D48">
            <v>3739.3391382899999</v>
          </cell>
          <cell r="E48">
            <v>3812.8970024599998</v>
          </cell>
          <cell r="F48">
            <v>3892.5721773100004</v>
          </cell>
          <cell r="G48">
            <v>4341.3225055700004</v>
          </cell>
          <cell r="H48">
            <v>4824.2751005199998</v>
          </cell>
          <cell r="I48">
            <v>4225.8837778500001</v>
          </cell>
          <cell r="J48">
            <v>4208.7101236499993</v>
          </cell>
          <cell r="K48">
            <v>4071.8653716900003</v>
          </cell>
          <cell r="L48">
            <v>4022.8843122599997</v>
          </cell>
          <cell r="M48">
            <v>3920.7999019700001</v>
          </cell>
          <cell r="N48">
            <v>3931.3003258799999</v>
          </cell>
          <cell r="O48">
            <v>49102.429878960007</v>
          </cell>
          <cell r="W48" t="str">
            <v xml:space="preserve"> TOTAL REC. TRIBUTARIOS</v>
          </cell>
          <cell r="Z48">
            <v>11662.816282259999</v>
          </cell>
          <cell r="AB48">
            <v>13058.169783400001</v>
          </cell>
          <cell r="AD48">
            <v>12506.459273190001</v>
          </cell>
          <cell r="AF48">
            <v>11874.984540109999</v>
          </cell>
          <cell r="AI48">
            <v>49102.429878960007</v>
          </cell>
        </row>
        <row r="49">
          <cell r="B49">
            <v>49102.40625</v>
          </cell>
          <cell r="W49">
            <v>49102.40625</v>
          </cell>
        </row>
        <row r="50">
          <cell r="B50">
            <v>49102.40625</v>
          </cell>
          <cell r="W50">
            <v>49102.40625</v>
          </cell>
        </row>
        <row r="51">
          <cell r="B51" t="str">
            <v xml:space="preserve"> TOTAL CON CAP.Y TRANSIT.</v>
          </cell>
          <cell r="C51">
            <v>4602.2511287399993</v>
          </cell>
          <cell r="D51">
            <v>4023.2485256899995</v>
          </cell>
          <cell r="E51">
            <v>4138.84656</v>
          </cell>
          <cell r="F51">
            <v>4245.2669188200007</v>
          </cell>
          <cell r="G51">
            <v>4689.5802920000006</v>
          </cell>
          <cell r="H51">
            <v>5177.2396703700006</v>
          </cell>
          <cell r="I51">
            <v>4720.4180834600002</v>
          </cell>
          <cell r="J51">
            <v>4564.4257739499999</v>
          </cell>
          <cell r="K51">
            <v>4268.3573692200007</v>
          </cell>
          <cell r="L51">
            <v>4372.0411939099995</v>
          </cell>
          <cell r="M51">
            <v>4215.2345584900004</v>
          </cell>
          <cell r="N51">
            <v>4298.1494658000001</v>
          </cell>
          <cell r="O51">
            <v>53315.059540450005</v>
          </cell>
          <cell r="W51" t="str">
            <v xml:space="preserve"> TOTAL CON CAP.Y TRANSIT.</v>
          </cell>
          <cell r="Z51">
            <v>12764.346214429999</v>
          </cell>
          <cell r="AB51">
            <v>14112.08688119</v>
          </cell>
          <cell r="AD51">
            <v>13553.201226630001</v>
          </cell>
          <cell r="AF51">
            <v>12885.425218200002</v>
          </cell>
          <cell r="AI51">
            <v>53315.059540450005</v>
          </cell>
        </row>
        <row r="52">
          <cell r="B52">
            <v>53315.03125</v>
          </cell>
          <cell r="W52">
            <v>53315.03125</v>
          </cell>
        </row>
        <row r="53">
          <cell r="B53">
            <v>53315.03125</v>
          </cell>
          <cell r="W53">
            <v>53315.03125</v>
          </cell>
        </row>
        <row r="54">
          <cell r="B54" t="str">
            <v xml:space="preserve"> COPARTICIPADO (Bruto)</v>
          </cell>
          <cell r="C54">
            <v>2186.9333390242928</v>
          </cell>
          <cell r="D54">
            <v>1835.0667244969541</v>
          </cell>
          <cell r="E54">
            <v>2072.3847796763857</v>
          </cell>
          <cell r="F54">
            <v>2117.6460262752198</v>
          </cell>
          <cell r="G54">
            <v>2341.9930914864435</v>
          </cell>
          <cell r="H54">
            <v>2592.1563533990097</v>
          </cell>
          <cell r="I54">
            <v>2164.2549772799412</v>
          </cell>
          <cell r="J54">
            <v>2242.9449233619603</v>
          </cell>
          <cell r="K54">
            <v>2147.6400799773378</v>
          </cell>
          <cell r="L54">
            <v>2107.450277295708</v>
          </cell>
          <cell r="M54">
            <v>2099.4755672794686</v>
          </cell>
          <cell r="N54">
            <v>2142.5264616279801</v>
          </cell>
          <cell r="O54">
            <v>26050.4726011807</v>
          </cell>
          <cell r="W54" t="str">
            <v xml:space="preserve"> COPARTICIPADO (Bruto)</v>
          </cell>
        </row>
        <row r="55">
          <cell r="B55" t="str">
            <v xml:space="preserve"> COPARTICIPADO (Neto) (4)</v>
          </cell>
          <cell r="C55">
            <v>1813.0933381706488</v>
          </cell>
          <cell r="D55">
            <v>1514.006715822411</v>
          </cell>
          <cell r="E55">
            <v>1715.7270627249279</v>
          </cell>
          <cell r="F55">
            <v>1754.1991223339369</v>
          </cell>
          <cell r="G55">
            <v>1944.8941277634769</v>
          </cell>
          <cell r="H55">
            <v>2157.5329003891579</v>
          </cell>
          <cell r="I55">
            <v>1793.81673068795</v>
          </cell>
          <cell r="J55">
            <v>1860.7031848576662</v>
          </cell>
          <cell r="K55">
            <v>1779.6940679807371</v>
          </cell>
          <cell r="L55">
            <v>1745.5327357013518</v>
          </cell>
          <cell r="M55">
            <v>1738.7542321875483</v>
          </cell>
          <cell r="N55">
            <v>1775.347492383783</v>
          </cell>
          <cell r="O55">
            <v>21593.301711003594</v>
          </cell>
          <cell r="W55" t="str">
            <v xml:space="preserve"> COPARTICIPADO (Neto) (4)</v>
          </cell>
        </row>
        <row r="56">
          <cell r="B56">
            <v>21593.296875</v>
          </cell>
          <cell r="W56">
            <v>21593.296875</v>
          </cell>
        </row>
        <row r="57">
          <cell r="B57">
            <v>21593.296875</v>
          </cell>
          <cell r="W57">
            <v>21593.296875</v>
          </cell>
        </row>
        <row r="58">
          <cell r="B58" t="str">
            <v xml:space="preserve"> CLASIF. PRESUPUEST.</v>
          </cell>
          <cell r="C58">
            <v>4110.5801415099995</v>
          </cell>
          <cell r="D58">
            <v>3739.3391382899995</v>
          </cell>
          <cell r="E58">
            <v>3812.8970024599998</v>
          </cell>
          <cell r="F58">
            <v>3892.5721773100004</v>
          </cell>
          <cell r="G58">
            <v>4341.3225055700013</v>
          </cell>
          <cell r="H58">
            <v>4824.2751005199989</v>
          </cell>
          <cell r="I58">
            <v>4225.8837778500001</v>
          </cell>
          <cell r="J58">
            <v>4208.7101236499993</v>
          </cell>
          <cell r="K58">
            <v>4071.8653716900003</v>
          </cell>
          <cell r="L58">
            <v>4022.8843122599997</v>
          </cell>
          <cell r="M58">
            <v>3920.7999019700005</v>
          </cell>
          <cell r="N58">
            <v>3931.3003258799999</v>
          </cell>
          <cell r="O58">
            <v>49102.429878960007</v>
          </cell>
          <cell r="W58" t="str">
            <v xml:space="preserve"> CLASIF. PRESUPUEST.</v>
          </cell>
          <cell r="Z58">
            <v>11662.816282259999</v>
          </cell>
          <cell r="AB58">
            <v>13058.169783400001</v>
          </cell>
          <cell r="AD58">
            <v>12506.459273190001</v>
          </cell>
          <cell r="AF58">
            <v>11874.984540109999</v>
          </cell>
          <cell r="AI58">
            <v>49102.429878960007</v>
          </cell>
        </row>
        <row r="59">
          <cell r="B59">
            <v>49102.40625</v>
          </cell>
          <cell r="W59">
            <v>49102.40625</v>
          </cell>
        </row>
        <row r="60">
          <cell r="B60" t="str">
            <v xml:space="preserve"> Administración Nacional</v>
          </cell>
          <cell r="C60">
            <v>2074.7556454999994</v>
          </cell>
          <cell r="D60">
            <v>1874.5538007899997</v>
          </cell>
          <cell r="E60">
            <v>1996.9638103299999</v>
          </cell>
          <cell r="F60">
            <v>2162.0027030600004</v>
          </cell>
          <cell r="G60">
            <v>2570.0063599800005</v>
          </cell>
          <cell r="H60">
            <v>2997.5952860099992</v>
          </cell>
          <cell r="I60">
            <v>2134.16187855</v>
          </cell>
          <cell r="J60">
            <v>2420.7602849199993</v>
          </cell>
          <cell r="K60">
            <v>2139.3381982700002</v>
          </cell>
          <cell r="L60">
            <v>2238.1442972599998</v>
          </cell>
          <cell r="M60">
            <v>2148.53545558</v>
          </cell>
          <cell r="N60">
            <v>2177.1647615700003</v>
          </cell>
          <cell r="O60">
            <v>26933.98248182</v>
          </cell>
          <cell r="W60" t="str">
            <v xml:space="preserve"> Administración Nacional</v>
          </cell>
          <cell r="Z60">
            <v>5946.2732566199993</v>
          </cell>
          <cell r="AB60">
            <v>7729.6043490499997</v>
          </cell>
          <cell r="AD60">
            <v>6694.2603617399991</v>
          </cell>
          <cell r="AF60">
            <v>6563.8445144100006</v>
          </cell>
          <cell r="AI60">
            <v>26933.98248182</v>
          </cell>
        </row>
        <row r="61">
          <cell r="B61" t="str">
            <v xml:space="preserve"> Contribuciones Seguridad Social (4)</v>
          </cell>
          <cell r="C61">
            <v>898.61449601000004</v>
          </cell>
          <cell r="D61">
            <v>747.74133749999999</v>
          </cell>
          <cell r="E61">
            <v>716.32819212999993</v>
          </cell>
          <cell r="F61">
            <v>603.92047424999998</v>
          </cell>
          <cell r="G61">
            <v>655.96214558999998</v>
          </cell>
          <cell r="H61">
            <v>707.39581451000015</v>
          </cell>
          <cell r="I61">
            <v>975.11889930000007</v>
          </cell>
          <cell r="J61">
            <v>662.96383873000002</v>
          </cell>
          <cell r="K61">
            <v>832.12717342000008</v>
          </cell>
          <cell r="L61">
            <v>666.09101499999986</v>
          </cell>
          <cell r="M61">
            <v>645.60044639000012</v>
          </cell>
          <cell r="N61">
            <v>643.94456430999981</v>
          </cell>
          <cell r="O61">
            <v>8755.808397140001</v>
          </cell>
          <cell r="W61" t="str">
            <v xml:space="preserve"> Contribuciones Seguridad Social (4)</v>
          </cell>
          <cell r="Z61">
            <v>2362.6840256400001</v>
          </cell>
          <cell r="AB61">
            <v>1967.2784343500002</v>
          </cell>
          <cell r="AD61">
            <v>2470.2099114500002</v>
          </cell>
          <cell r="AF61">
            <v>1955.6360256999997</v>
          </cell>
          <cell r="AI61">
            <v>8755.808397140001</v>
          </cell>
        </row>
        <row r="62">
          <cell r="B62" t="str">
            <v xml:space="preserve"> Provincias (5)</v>
          </cell>
          <cell r="C62">
            <v>1097.5</v>
          </cell>
          <cell r="D62">
            <v>1097.5</v>
          </cell>
          <cell r="E62">
            <v>1097.5</v>
          </cell>
          <cell r="F62">
            <v>1097.5</v>
          </cell>
          <cell r="G62">
            <v>1097.5</v>
          </cell>
          <cell r="H62">
            <v>1097.5</v>
          </cell>
          <cell r="I62">
            <v>1097.5</v>
          </cell>
          <cell r="J62">
            <v>1097.5</v>
          </cell>
          <cell r="K62">
            <v>1097.5</v>
          </cell>
          <cell r="L62">
            <v>1097.5</v>
          </cell>
          <cell r="M62">
            <v>1097.5</v>
          </cell>
          <cell r="N62">
            <v>1097.5</v>
          </cell>
          <cell r="O62">
            <v>13170</v>
          </cell>
          <cell r="W62" t="str">
            <v xml:space="preserve"> Provincias (5)</v>
          </cell>
          <cell r="Z62">
            <v>3292.5</v>
          </cell>
          <cell r="AB62">
            <v>3292.5</v>
          </cell>
          <cell r="AD62">
            <v>3292.5</v>
          </cell>
          <cell r="AF62">
            <v>3292.5</v>
          </cell>
          <cell r="AI62">
            <v>13170</v>
          </cell>
        </row>
        <row r="63">
          <cell r="B63" t="str">
            <v xml:space="preserve"> No presupuestarios (6)</v>
          </cell>
          <cell r="C63">
            <v>39.71</v>
          </cell>
          <cell r="D63">
            <v>19.544</v>
          </cell>
          <cell r="E63">
            <v>2.105</v>
          </cell>
          <cell r="F63">
            <v>29.149000000000001</v>
          </cell>
          <cell r="G63">
            <v>17.853999999999999</v>
          </cell>
          <cell r="H63">
            <v>21.783999999999999</v>
          </cell>
          <cell r="I63">
            <v>19.103000000000002</v>
          </cell>
          <cell r="J63">
            <v>27.486000000000001</v>
          </cell>
          <cell r="K63">
            <v>2.9</v>
          </cell>
          <cell r="L63">
            <v>21.149000000000001</v>
          </cell>
          <cell r="M63">
            <v>29.164000000000001</v>
          </cell>
          <cell r="N63">
            <v>12.691000000000001</v>
          </cell>
          <cell r="O63">
            <v>242.63900000000004</v>
          </cell>
          <cell r="W63" t="str">
            <v xml:space="preserve"> No presupuestarios (6)</v>
          </cell>
          <cell r="Z63">
            <v>61.359000000000002</v>
          </cell>
          <cell r="AB63">
            <v>68.787000000000006</v>
          </cell>
          <cell r="AD63">
            <v>49.488999999999997</v>
          </cell>
          <cell r="AF63">
            <v>63.004000000000005</v>
          </cell>
          <cell r="AI63">
            <v>242.63900000000004</v>
          </cell>
        </row>
        <row r="64">
          <cell r="B64">
            <v>242.638916015625</v>
          </cell>
          <cell r="W64">
            <v>242.638916015625</v>
          </cell>
        </row>
        <row r="65">
          <cell r="B65">
            <v>242.638916015625</v>
          </cell>
          <cell r="W65">
            <v>242.638916015625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1" refreshError="1">
        <row r="1">
          <cell r="B1" t="str">
            <v>(L:\Y\MENSUAL\RECIMP2000)</v>
          </cell>
          <cell r="D1" t="str">
            <v xml:space="preserve">              ***  Dirección Nacional de Investigaciones y Análisis Fiscal ***</v>
          </cell>
          <cell r="O1">
            <v>37075.568050925925</v>
          </cell>
          <cell r="W1" t="str">
            <v>(L:\Y\MENSUAL\RECIMP2000)</v>
          </cell>
          <cell r="Y1" t="str">
            <v xml:space="preserve">      *** Dirección Nacional de Investigaciones y Análisis Fiscal ***</v>
          </cell>
          <cell r="AI1">
            <v>37075.568050925925</v>
          </cell>
        </row>
        <row r="5">
          <cell r="B5" t="str">
            <v>RECURSOS TRIBUTARIOS AÑO 1999 (1)</v>
          </cell>
          <cell r="W5" t="str">
            <v>RECURSOS TRIBUTARIOS AÑO 1999 (1)</v>
          </cell>
        </row>
        <row r="6">
          <cell r="B6" t="str">
            <v>en millones de pesos</v>
          </cell>
          <cell r="W6" t="str">
            <v>en millones de pesos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2844.83418282</v>
          </cell>
          <cell r="D11">
            <v>2807.7018626700001</v>
          </cell>
          <cell r="E11">
            <v>2961.0663284399998</v>
          </cell>
          <cell r="F11">
            <v>2914.3124999200004</v>
          </cell>
          <cell r="G11">
            <v>3303.7276434000005</v>
          </cell>
          <cell r="H11">
            <v>3323.7120419700004</v>
          </cell>
          <cell r="I11">
            <v>2850.8760287599998</v>
          </cell>
          <cell r="J11">
            <v>3102.5560018699998</v>
          </cell>
          <cell r="K11">
            <v>2974.1215195300001</v>
          </cell>
          <cell r="L11">
            <v>3000.4908136899999</v>
          </cell>
          <cell r="M11">
            <v>3084.1640444400005</v>
          </cell>
          <cell r="N11">
            <v>3031.2476342000004</v>
          </cell>
          <cell r="O11">
            <v>36198.810601710007</v>
          </cell>
          <cell r="W11" t="str">
            <v xml:space="preserve"> 1- DGI (Excl. Sist. Seg. Social)</v>
          </cell>
          <cell r="Z11">
            <v>8613.6023739299999</v>
          </cell>
          <cell r="AB11">
            <v>9541.7521852900009</v>
          </cell>
          <cell r="AD11">
            <v>8927.5535501599988</v>
          </cell>
          <cell r="AF11">
            <v>9115.9024923300003</v>
          </cell>
          <cell r="AI11">
            <v>36198.810601710007</v>
          </cell>
        </row>
        <row r="12">
          <cell r="B12">
            <v>36198.78125</v>
          </cell>
          <cell r="W12">
            <v>36198.78125</v>
          </cell>
        </row>
        <row r="13">
          <cell r="B13" t="str">
            <v xml:space="preserve"> Ganancias</v>
          </cell>
          <cell r="C13">
            <v>721.09741006000002</v>
          </cell>
          <cell r="D13">
            <v>650.44939910000005</v>
          </cell>
          <cell r="E13">
            <v>650.74920055999996</v>
          </cell>
          <cell r="F13">
            <v>681.88997438000001</v>
          </cell>
          <cell r="G13">
            <v>1138.4506885200001</v>
          </cell>
          <cell r="H13">
            <v>801.35496326999998</v>
          </cell>
          <cell r="I13">
            <v>753.85612484000001</v>
          </cell>
          <cell r="J13">
            <v>795.20111195000004</v>
          </cell>
          <cell r="K13">
            <v>701.11780422000004</v>
          </cell>
          <cell r="L13">
            <v>764.77254070000004</v>
          </cell>
          <cell r="M13">
            <v>845.93648456000005</v>
          </cell>
          <cell r="N13">
            <v>735.09195791000002</v>
          </cell>
          <cell r="O13">
            <v>9239.9676600700004</v>
          </cell>
          <cell r="W13" t="str">
            <v xml:space="preserve"> Ganancias</v>
          </cell>
          <cell r="Z13">
            <v>2022.29600972</v>
          </cell>
          <cell r="AB13">
            <v>2621.6956261700002</v>
          </cell>
          <cell r="AD13">
            <v>2250.1750410099999</v>
          </cell>
          <cell r="AF13">
            <v>2345.8009831700001</v>
          </cell>
          <cell r="AI13">
            <v>9239.9676600700004</v>
          </cell>
        </row>
        <row r="14">
          <cell r="B14" t="str">
            <v xml:space="preserve"> IVA      </v>
          </cell>
          <cell r="C14">
            <v>1660.40595319</v>
          </cell>
          <cell r="D14">
            <v>1496.30420731</v>
          </cell>
          <cell r="E14">
            <v>1676.2396244399999</v>
          </cell>
          <cell r="F14">
            <v>1522.8833160900001</v>
          </cell>
          <cell r="G14">
            <v>1438.38371407</v>
          </cell>
          <cell r="H14">
            <v>1600.8952980700001</v>
          </cell>
          <cell r="I14">
            <v>1450.50091479</v>
          </cell>
          <cell r="J14">
            <v>1604.5988253</v>
          </cell>
          <cell r="K14">
            <v>1651.5352085500001</v>
          </cell>
          <cell r="L14">
            <v>1577.32375718</v>
          </cell>
          <cell r="M14">
            <v>1611.5785761699999</v>
          </cell>
          <cell r="N14">
            <v>1480.3867870199999</v>
          </cell>
          <cell r="O14">
            <v>18771.03618218</v>
          </cell>
          <cell r="W14" t="str">
            <v xml:space="preserve"> IVA      </v>
          </cell>
          <cell r="Z14">
            <v>4832.9497849399995</v>
          </cell>
          <cell r="AB14">
            <v>4562.1623282300006</v>
          </cell>
          <cell r="AD14">
            <v>4706.6349486400004</v>
          </cell>
          <cell r="AF14">
            <v>4669.2891203700001</v>
          </cell>
          <cell r="AI14">
            <v>18771.03618218</v>
          </cell>
        </row>
        <row r="15">
          <cell r="B15" t="str">
            <v xml:space="preserve"> Reintegros (-)         </v>
          </cell>
          <cell r="C15">
            <v>30.77860802</v>
          </cell>
          <cell r="D15">
            <v>30.48298432</v>
          </cell>
          <cell r="E15">
            <v>44.531958789999997</v>
          </cell>
          <cell r="F15">
            <v>53.905450039999998</v>
          </cell>
          <cell r="G15">
            <v>49.109405620000004</v>
          </cell>
          <cell r="H15">
            <v>48.469783739999997</v>
          </cell>
          <cell r="I15">
            <v>41.265229380000001</v>
          </cell>
          <cell r="J15">
            <v>50.955074259999996</v>
          </cell>
          <cell r="K15">
            <v>48.985256710000002</v>
          </cell>
          <cell r="L15">
            <v>69.159302249999996</v>
          </cell>
          <cell r="M15">
            <v>52.572533280000002</v>
          </cell>
          <cell r="N15">
            <v>53.89247554</v>
          </cell>
          <cell r="O15">
            <v>574.10806194999986</v>
          </cell>
          <cell r="W15" t="str">
            <v xml:space="preserve"> Reintegros (-)         </v>
          </cell>
          <cell r="Z15">
            <v>105.79355113</v>
          </cell>
          <cell r="AB15">
            <v>151.48463939999999</v>
          </cell>
          <cell r="AD15">
            <v>141.20556034999998</v>
          </cell>
          <cell r="AF15">
            <v>175.62431107</v>
          </cell>
          <cell r="AI15">
            <v>574.10806194999986</v>
          </cell>
        </row>
        <row r="16">
          <cell r="B16" t="str">
            <v xml:space="preserve"> Internos coparticipados</v>
          </cell>
          <cell r="C16">
            <v>149.40538841</v>
          </cell>
          <cell r="D16">
            <v>116.95517363</v>
          </cell>
          <cell r="E16">
            <v>121.32238877</v>
          </cell>
          <cell r="F16">
            <v>112.98443211</v>
          </cell>
          <cell r="G16">
            <v>116.22696786</v>
          </cell>
          <cell r="H16">
            <v>120.76387751999999</v>
          </cell>
          <cell r="I16">
            <v>114.08699202</v>
          </cell>
          <cell r="J16">
            <v>124.20076937</v>
          </cell>
          <cell r="K16">
            <v>122.12022656000001</v>
          </cell>
          <cell r="L16">
            <v>116.74033987999999</v>
          </cell>
          <cell r="M16">
            <v>130.12595268999999</v>
          </cell>
          <cell r="N16">
            <v>130.17136121999999</v>
          </cell>
          <cell r="O16">
            <v>1475.1038700399999</v>
          </cell>
          <cell r="W16" t="str">
            <v xml:space="preserve"> Internos coparticipados</v>
          </cell>
          <cell r="Z16">
            <v>387.68295080999997</v>
          </cell>
          <cell r="AB16">
            <v>349.97527749</v>
          </cell>
          <cell r="AD16">
            <v>360.40798795000001</v>
          </cell>
          <cell r="AF16">
            <v>377.03765378999998</v>
          </cell>
          <cell r="AI16">
            <v>1475.1038700399999</v>
          </cell>
        </row>
        <row r="17">
          <cell r="B17" t="str">
            <v xml:space="preserve"> Premios de juegos</v>
          </cell>
          <cell r="C17">
            <v>8.4833313500000003</v>
          </cell>
          <cell r="D17">
            <v>9.9496013100000003</v>
          </cell>
          <cell r="E17">
            <v>7.0829576400000001</v>
          </cell>
          <cell r="F17">
            <v>2.6098722200000002</v>
          </cell>
          <cell r="G17">
            <v>9.4416052199999996</v>
          </cell>
          <cell r="H17">
            <v>6.4331138599999997</v>
          </cell>
          <cell r="I17">
            <v>7.0799801799999997</v>
          </cell>
          <cell r="J17">
            <v>5.3964045799999996</v>
          </cell>
          <cell r="K17">
            <v>13.041440769999999</v>
          </cell>
          <cell r="L17">
            <v>4.3087636900000001</v>
          </cell>
          <cell r="M17">
            <v>5.2564243800000003</v>
          </cell>
          <cell r="N17">
            <v>9.1939266800000006</v>
          </cell>
          <cell r="O17">
            <v>88.277421880000006</v>
          </cell>
          <cell r="W17" t="str">
            <v xml:space="preserve"> Premios de juegos</v>
          </cell>
          <cell r="Z17">
            <v>25.515890299999999</v>
          </cell>
          <cell r="AB17">
            <v>18.484591299999998</v>
          </cell>
          <cell r="AD17">
            <v>25.517825529999996</v>
          </cell>
          <cell r="AF17">
            <v>18.759114750000002</v>
          </cell>
          <cell r="AI17">
            <v>88.277421880000006</v>
          </cell>
        </row>
        <row r="18">
          <cell r="B18" t="str">
            <v xml:space="preserve"> Transferencias de inmuebles</v>
          </cell>
          <cell r="C18">
            <v>6.4889934199999999</v>
          </cell>
          <cell r="D18">
            <v>3.4021337900000002</v>
          </cell>
          <cell r="E18">
            <v>4.6978262300000004</v>
          </cell>
          <cell r="F18">
            <v>4.9842295500000002</v>
          </cell>
          <cell r="G18">
            <v>7.9320830100000004</v>
          </cell>
          <cell r="H18">
            <v>5.1444766499999997</v>
          </cell>
          <cell r="I18">
            <v>5.1886377299999999</v>
          </cell>
          <cell r="J18">
            <v>5.03713955</v>
          </cell>
          <cell r="K18">
            <v>4.9488721499999997</v>
          </cell>
          <cell r="L18">
            <v>4.98566968</v>
          </cell>
          <cell r="M18">
            <v>5.1035553699999996</v>
          </cell>
          <cell r="N18">
            <v>5.3679932399999997</v>
          </cell>
          <cell r="O18">
            <v>63.281610370000003</v>
          </cell>
          <cell r="W18" t="str">
            <v xml:space="preserve"> Transferencias de inmuebles</v>
          </cell>
          <cell r="Z18">
            <v>14.588953440000001</v>
          </cell>
          <cell r="AB18">
            <v>18.060789210000003</v>
          </cell>
          <cell r="AD18">
            <v>15.174649429999999</v>
          </cell>
          <cell r="AF18">
            <v>15.45721829</v>
          </cell>
          <cell r="AI18">
            <v>63.281610370000003</v>
          </cell>
        </row>
        <row r="19">
          <cell r="B19" t="str">
            <v xml:space="preserve"> Ganancia mínima presunta</v>
          </cell>
          <cell r="C19">
            <v>63.281585693359375</v>
          </cell>
          <cell r="D19">
            <v>95.490163179999996</v>
          </cell>
          <cell r="E19">
            <v>100.97462728000001</v>
          </cell>
          <cell r="F19">
            <v>104.75293496</v>
          </cell>
          <cell r="G19">
            <v>82.268936940000003</v>
          </cell>
          <cell r="H19">
            <v>50.824376940000001</v>
          </cell>
          <cell r="I19">
            <v>49.985487470000002</v>
          </cell>
          <cell r="J19">
            <v>52.554010030000001</v>
          </cell>
          <cell r="K19">
            <v>50.905508449999999</v>
          </cell>
          <cell r="L19">
            <v>52.032050900000002</v>
          </cell>
          <cell r="M19">
            <v>50.170705769999998</v>
          </cell>
          <cell r="N19">
            <v>49.75889368</v>
          </cell>
          <cell r="O19">
            <v>739.71769560000007</v>
          </cell>
          <cell r="W19" t="str">
            <v xml:space="preserve"> Ganancia mínima presunta</v>
          </cell>
          <cell r="Z19">
            <v>196.46479046000002</v>
          </cell>
          <cell r="AB19">
            <v>237.84624884000002</v>
          </cell>
          <cell r="AD19">
            <v>153.44500595</v>
          </cell>
          <cell r="AF19">
            <v>151.96165035000001</v>
          </cell>
          <cell r="AI19">
            <v>739.71769560000007</v>
          </cell>
        </row>
        <row r="20">
          <cell r="B20" t="str">
            <v xml:space="preserve"> Intereses pagados</v>
          </cell>
          <cell r="C20">
            <v>739.71728515625</v>
          </cell>
          <cell r="D20">
            <v>44.877677650000003</v>
          </cell>
          <cell r="E20">
            <v>64.745904999999993</v>
          </cell>
          <cell r="F20">
            <v>69.199706359999993</v>
          </cell>
          <cell r="G20">
            <v>60.977345790000001</v>
          </cell>
          <cell r="H20">
            <v>66.216526169999995</v>
          </cell>
          <cell r="I20">
            <v>58.850524759999999</v>
          </cell>
          <cell r="J20">
            <v>69.295121539999997</v>
          </cell>
          <cell r="K20">
            <v>64.345249809999999</v>
          </cell>
          <cell r="L20">
            <v>60.843190559999996</v>
          </cell>
          <cell r="M20">
            <v>64.47875449</v>
          </cell>
          <cell r="N20">
            <v>70.961606739999993</v>
          </cell>
          <cell r="O20">
            <v>694.79160887</v>
          </cell>
          <cell r="W20" t="str">
            <v xml:space="preserve"> Intereses pagados</v>
          </cell>
          <cell r="Z20">
            <v>109.62358265</v>
          </cell>
          <cell r="AB20">
            <v>196.39357832000002</v>
          </cell>
          <cell r="AD20">
            <v>192.49089610999999</v>
          </cell>
          <cell r="AF20">
            <v>196.28355178999999</v>
          </cell>
          <cell r="AI20">
            <v>694.79160887</v>
          </cell>
        </row>
        <row r="21">
          <cell r="B21" t="str">
            <v xml:space="preserve"> Otros coparticipados</v>
          </cell>
          <cell r="C21">
            <v>1.926418025</v>
          </cell>
          <cell r="D21">
            <v>4.6687045100000004</v>
          </cell>
          <cell r="E21">
            <v>2.8728127450000001</v>
          </cell>
          <cell r="F21">
            <v>1.1954607499999998</v>
          </cell>
          <cell r="G21">
            <v>3.954583865</v>
          </cell>
          <cell r="H21">
            <v>1.2368110099999994</v>
          </cell>
          <cell r="I21">
            <v>3.1820436500000002</v>
          </cell>
          <cell r="J21">
            <v>3.2976929499999996</v>
          </cell>
          <cell r="K21">
            <v>2.4796560900000002</v>
          </cell>
          <cell r="L21">
            <v>3.1578649300000006</v>
          </cell>
          <cell r="M21">
            <v>4.1204278850000007</v>
          </cell>
          <cell r="N21">
            <v>3.3739141150000003</v>
          </cell>
          <cell r="O21">
            <v>35.466390524999994</v>
          </cell>
          <cell r="W21" t="str">
            <v xml:space="preserve"> Otros coparticipados</v>
          </cell>
          <cell r="Z21">
            <v>9.4679352800000007</v>
          </cell>
          <cell r="AB21">
            <v>6.386855624999999</v>
          </cell>
          <cell r="AD21">
            <v>8.9593926899999996</v>
          </cell>
          <cell r="AF21">
            <v>10.652206930000002</v>
          </cell>
          <cell r="AI21">
            <v>35.466390524999994</v>
          </cell>
        </row>
        <row r="22">
          <cell r="B22" t="str">
            <v xml:space="preserve"> Sellos</v>
          </cell>
          <cell r="C22">
            <v>5.3334077600000001</v>
          </cell>
          <cell r="D22">
            <v>3.1990789300000002</v>
          </cell>
          <cell r="E22">
            <v>3.14186692</v>
          </cell>
          <cell r="F22">
            <v>3.4348273499999999</v>
          </cell>
          <cell r="G22">
            <v>4.1801158000000003</v>
          </cell>
          <cell r="H22">
            <v>3.7844151400000001</v>
          </cell>
          <cell r="I22">
            <v>5.3346447000000001</v>
          </cell>
          <cell r="J22">
            <v>4.2715096800000003</v>
          </cell>
          <cell r="K22">
            <v>3.8240297399999998</v>
          </cell>
          <cell r="L22">
            <v>4.5830853300000003</v>
          </cell>
          <cell r="M22">
            <v>4.58297255</v>
          </cell>
          <cell r="N22">
            <v>4.4781256899999997</v>
          </cell>
          <cell r="O22">
            <v>50.148079590000002</v>
          </cell>
          <cell r="W22" t="str">
            <v xml:space="preserve"> Sellos</v>
          </cell>
          <cell r="Z22">
            <v>11.674353610000001</v>
          </cell>
          <cell r="AB22">
            <v>11.39935829</v>
          </cell>
          <cell r="AD22">
            <v>13.43018412</v>
          </cell>
          <cell r="AF22">
            <v>13.644183569999999</v>
          </cell>
          <cell r="AI22">
            <v>50.148079590000002</v>
          </cell>
        </row>
        <row r="23">
          <cell r="B23" t="str">
            <v xml:space="preserve"> Bienes personales</v>
          </cell>
          <cell r="C23">
            <v>8.3731950899999994</v>
          </cell>
          <cell r="D23">
            <v>4.1429105599999998</v>
          </cell>
          <cell r="E23">
            <v>5.4491122599999997</v>
          </cell>
          <cell r="F23">
            <v>57.378754610000001</v>
          </cell>
          <cell r="G23">
            <v>58.440684920000002</v>
          </cell>
          <cell r="H23">
            <v>89.83598843</v>
          </cell>
          <cell r="I23">
            <v>18.087029340000001</v>
          </cell>
          <cell r="J23">
            <v>88.539869749999994</v>
          </cell>
          <cell r="K23">
            <v>14.0448957</v>
          </cell>
          <cell r="L23">
            <v>96.809563929999996</v>
          </cell>
          <cell r="M23">
            <v>12.891826229999999</v>
          </cell>
          <cell r="N23">
            <v>91.538664449999999</v>
          </cell>
          <cell r="O23">
            <v>545.53249527000003</v>
          </cell>
          <cell r="W23" t="str">
            <v xml:space="preserve"> Bienes personales</v>
          </cell>
          <cell r="Z23">
            <v>17.96521791</v>
          </cell>
          <cell r="AB23">
            <v>205.65542796</v>
          </cell>
          <cell r="AD23">
            <v>120.67179478999999</v>
          </cell>
          <cell r="AF23">
            <v>201.24005460999999</v>
          </cell>
          <cell r="AI23">
            <v>545.53249527000003</v>
          </cell>
        </row>
        <row r="24">
          <cell r="B24" t="str">
            <v xml:space="preserve"> Combustibles - Naftas</v>
          </cell>
          <cell r="C24">
            <v>153.54764764000001</v>
          </cell>
          <cell r="D24">
            <v>208.52423831999999</v>
          </cell>
          <cell r="E24">
            <v>178.2431516</v>
          </cell>
          <cell r="F24">
            <v>170.98134275000001</v>
          </cell>
          <cell r="G24">
            <v>189.27952166</v>
          </cell>
          <cell r="H24">
            <v>168.50662316</v>
          </cell>
          <cell r="I24">
            <v>169.82151927999999</v>
          </cell>
          <cell r="J24">
            <v>178.93264692</v>
          </cell>
          <cell r="K24">
            <v>179.50032415000001</v>
          </cell>
          <cell r="L24">
            <v>175.73637421999999</v>
          </cell>
          <cell r="M24">
            <v>177.88181298999999</v>
          </cell>
          <cell r="N24">
            <v>225.55483599999999</v>
          </cell>
          <cell r="O24">
            <v>2176.5100386900003</v>
          </cell>
          <cell r="W24" t="str">
            <v xml:space="preserve"> Combustibles - Naftas</v>
          </cell>
          <cell r="Z24">
            <v>540.31503756000006</v>
          </cell>
          <cell r="AB24">
            <v>528.76748756999996</v>
          </cell>
          <cell r="AD24">
            <v>528.25449034999997</v>
          </cell>
          <cell r="AF24">
            <v>579.17302321</v>
          </cell>
          <cell r="AI24">
            <v>2176.5100386900003</v>
          </cell>
        </row>
        <row r="25">
          <cell r="B25" t="str">
            <v xml:space="preserve"> Combustibles - Otros</v>
          </cell>
          <cell r="C25">
            <v>63.294507930000002</v>
          </cell>
          <cell r="D25">
            <v>108.08562163000001</v>
          </cell>
          <cell r="E25">
            <v>78.816537729999993</v>
          </cell>
          <cell r="F25">
            <v>124.65286072000001</v>
          </cell>
          <cell r="G25">
            <v>138.00113934000001</v>
          </cell>
          <cell r="H25">
            <v>117.28596974</v>
          </cell>
          <cell r="I25">
            <v>124.39270974</v>
          </cell>
          <cell r="J25">
            <v>114.17654671</v>
          </cell>
          <cell r="K25">
            <v>116.98357872</v>
          </cell>
          <cell r="L25">
            <v>115.52614314</v>
          </cell>
          <cell r="M25">
            <v>117.06686829</v>
          </cell>
          <cell r="N25">
            <v>193.08228609</v>
          </cell>
          <cell r="O25">
            <v>1411.36476978</v>
          </cell>
          <cell r="W25" t="str">
            <v xml:space="preserve"> Combustibles - Otros</v>
          </cell>
          <cell r="Z25">
            <v>250.19666728999999</v>
          </cell>
          <cell r="AB25">
            <v>379.93996980000003</v>
          </cell>
          <cell r="AD25">
            <v>355.55283516999998</v>
          </cell>
          <cell r="AF25">
            <v>425.67529751999996</v>
          </cell>
          <cell r="AI25">
            <v>1411.36476978</v>
          </cell>
        </row>
        <row r="26">
          <cell r="B26" t="str">
            <v xml:space="preserve"> Internos seguros</v>
          </cell>
          <cell r="C26">
            <v>22.564476890000002</v>
          </cell>
          <cell r="D26">
            <v>21.370655639999999</v>
          </cell>
          <cell r="E26">
            <v>23.654253319999999</v>
          </cell>
          <cell r="F26">
            <v>25.959491199999999</v>
          </cell>
          <cell r="G26">
            <v>24.1244242</v>
          </cell>
          <cell r="H26">
            <v>23.11338099</v>
          </cell>
          <cell r="I26">
            <v>23.390021539999999</v>
          </cell>
          <cell r="J26">
            <v>17.591827819999999</v>
          </cell>
          <cell r="K26">
            <v>18.044989869999998</v>
          </cell>
          <cell r="L26">
            <v>17.90877244</v>
          </cell>
          <cell r="M26">
            <v>19.596516829999999</v>
          </cell>
          <cell r="N26">
            <v>18.001283560000001</v>
          </cell>
          <cell r="O26">
            <v>255.32009429999999</v>
          </cell>
          <cell r="W26" t="str">
            <v xml:space="preserve"> Internos seguros</v>
          </cell>
          <cell r="Z26">
            <v>67.589385849999999</v>
          </cell>
          <cell r="AB26">
            <v>73.197296389999991</v>
          </cell>
          <cell r="AD26">
            <v>59.026839229999993</v>
          </cell>
          <cell r="AF26">
            <v>55.506572829999996</v>
          </cell>
          <cell r="AI26">
            <v>255.32009429999999</v>
          </cell>
        </row>
        <row r="27">
          <cell r="B27" t="str">
            <v xml:space="preserve"> Internos automotores gasoleros</v>
          </cell>
          <cell r="C27">
            <v>12.526967580000001</v>
          </cell>
          <cell r="D27">
            <v>8.4568088400000008</v>
          </cell>
          <cell r="E27">
            <v>8.6977206099999993</v>
          </cell>
          <cell r="F27">
            <v>10.98024624</v>
          </cell>
          <cell r="G27">
            <v>8.3604681000000003</v>
          </cell>
          <cell r="H27">
            <v>6.5720830499999998</v>
          </cell>
          <cell r="I27">
            <v>12.41197391</v>
          </cell>
          <cell r="J27">
            <v>13.66535805</v>
          </cell>
          <cell r="K27">
            <v>4.7820535700000004</v>
          </cell>
          <cell r="L27">
            <v>5.7902974499999997</v>
          </cell>
          <cell r="M27">
            <v>5.9224450500000003</v>
          </cell>
          <cell r="N27">
            <v>1.58770674</v>
          </cell>
          <cell r="O27">
            <v>99.75412919</v>
          </cell>
          <cell r="W27" t="str">
            <v xml:space="preserve"> Internos automotores gasoleros</v>
          </cell>
          <cell r="Z27">
            <v>29.681497030000003</v>
          </cell>
          <cell r="AB27">
            <v>25.912797389999998</v>
          </cell>
          <cell r="AD27">
            <v>30.859385530000004</v>
          </cell>
          <cell r="AF27">
            <v>13.300449240000001</v>
          </cell>
          <cell r="AI27">
            <v>99.75412919</v>
          </cell>
        </row>
        <row r="28">
          <cell r="B28" t="str">
            <v xml:space="preserve"> Adicional s/cigarrillos</v>
          </cell>
          <cell r="C28">
            <v>14.583774999999999</v>
          </cell>
          <cell r="D28">
            <v>15.17854546</v>
          </cell>
          <cell r="E28">
            <v>19.947850809999998</v>
          </cell>
          <cell r="F28">
            <v>16.044148610000001</v>
          </cell>
          <cell r="G28">
            <v>16.336265999999998</v>
          </cell>
          <cell r="H28">
            <v>16.19096523</v>
          </cell>
          <cell r="I28">
            <v>15.288965060000001</v>
          </cell>
          <cell r="J28">
            <v>17.009517890000001</v>
          </cell>
          <cell r="K28">
            <v>15.595628939999999</v>
          </cell>
          <cell r="L28">
            <v>12.955415670000001</v>
          </cell>
          <cell r="M28">
            <v>20.7905753</v>
          </cell>
          <cell r="N28">
            <v>17.07081741</v>
          </cell>
          <cell r="O28">
            <v>196.99247138000001</v>
          </cell>
          <cell r="W28" t="str">
            <v xml:space="preserve"> Adicional s/cigarrillos</v>
          </cell>
          <cell r="Z28">
            <v>49.710171269999996</v>
          </cell>
          <cell r="AB28">
            <v>48.571379840000006</v>
          </cell>
          <cell r="AD28">
            <v>47.894111889999998</v>
          </cell>
          <cell r="AF28">
            <v>50.816808379999998</v>
          </cell>
          <cell r="AI28">
            <v>196.99247138000001</v>
          </cell>
        </row>
        <row r="29">
          <cell r="B29" t="str">
            <v xml:space="preserve"> Radiodifusión p/TV, AM y FM</v>
          </cell>
          <cell r="C29">
            <v>10.77572842</v>
          </cell>
          <cell r="D29">
            <v>9.0708328700000003</v>
          </cell>
          <cell r="E29">
            <v>9.7724049700000002</v>
          </cell>
          <cell r="F29">
            <v>11.043774750000001</v>
          </cell>
          <cell r="G29">
            <v>9.6312711600000007</v>
          </cell>
          <cell r="H29">
            <v>9.7930307699999997</v>
          </cell>
          <cell r="I29">
            <v>11.764573029999999</v>
          </cell>
          <cell r="J29">
            <v>11.8265972</v>
          </cell>
          <cell r="K29">
            <v>10.579588680000001</v>
          </cell>
          <cell r="L29">
            <v>10.689779379999999</v>
          </cell>
          <cell r="M29">
            <v>12.32252824</v>
          </cell>
          <cell r="N29">
            <v>6.8291977599999996</v>
          </cell>
          <cell r="O29">
            <v>124.09930722999999</v>
          </cell>
          <cell r="W29" t="str">
            <v xml:space="preserve"> Radiodifusión p/TV, AM y FM</v>
          </cell>
          <cell r="Z29">
            <v>29.618966260000001</v>
          </cell>
          <cell r="AB29">
            <v>30.468076680000003</v>
          </cell>
          <cell r="AD29">
            <v>34.170758910000004</v>
          </cell>
          <cell r="AF29">
            <v>29.841505380000001</v>
          </cell>
          <cell r="AI29">
            <v>124.09930722999999</v>
          </cell>
        </row>
        <row r="30">
          <cell r="B30" t="str">
            <v xml:space="preserve"> Otros impuestos (2)</v>
          </cell>
          <cell r="C30">
            <v>36.805590074999998</v>
          </cell>
          <cell r="D30">
            <v>38.059094259999995</v>
          </cell>
          <cell r="E30">
            <v>49.190046345000006</v>
          </cell>
          <cell r="F30">
            <v>47.242577310000001</v>
          </cell>
          <cell r="G30">
            <v>46.847232564999999</v>
          </cell>
          <cell r="H30">
            <v>284.22992570999997</v>
          </cell>
          <cell r="I30">
            <v>68.919116099999997</v>
          </cell>
          <cell r="J30">
            <v>47.916126840000004</v>
          </cell>
          <cell r="K30">
            <v>49.25772027</v>
          </cell>
          <cell r="L30">
            <v>45.486506859999992</v>
          </cell>
          <cell r="M30">
            <v>48.910150925000003</v>
          </cell>
          <cell r="N30">
            <v>42.690751435000003</v>
          </cell>
          <cell r="O30">
            <v>805.55483869500017</v>
          </cell>
          <cell r="W30" t="str">
            <v xml:space="preserve"> Otros impuestos (2)</v>
          </cell>
          <cell r="Z30">
            <v>124.05473068000001</v>
          </cell>
          <cell r="AB30">
            <v>378.31973558499999</v>
          </cell>
          <cell r="AD30">
            <v>166.09296320999999</v>
          </cell>
          <cell r="AF30">
            <v>137.08740922000001</v>
          </cell>
          <cell r="AI30">
            <v>805.55483869500017</v>
          </cell>
        </row>
        <row r="31">
          <cell r="B31">
            <v>805.5546875</v>
          </cell>
          <cell r="W31">
            <v>805.5546875</v>
          </cell>
        </row>
        <row r="32">
          <cell r="B32" t="str">
            <v xml:space="preserve"> 2-SISTEMA DE SEG. SOCIAL</v>
          </cell>
          <cell r="C32">
            <v>1145.1231064400004</v>
          </cell>
          <cell r="D32">
            <v>780.09458230000018</v>
          </cell>
          <cell r="E32">
            <v>737.90180076000001</v>
          </cell>
          <cell r="F32">
            <v>712.75665818999994</v>
          </cell>
          <cell r="G32">
            <v>690.7932015099999</v>
          </cell>
          <cell r="H32">
            <v>665.36254854000026</v>
          </cell>
          <cell r="I32">
            <v>1018.4695106799998</v>
          </cell>
          <cell r="J32">
            <v>690.7184242300001</v>
          </cell>
          <cell r="K32">
            <v>756.46287343999984</v>
          </cell>
          <cell r="L32">
            <v>605.0620234999999</v>
          </cell>
          <cell r="M32">
            <v>686.17800719999991</v>
          </cell>
          <cell r="N32">
            <v>652.47963787000003</v>
          </cell>
          <cell r="O32">
            <v>9141.4023746599996</v>
          </cell>
          <cell r="W32" t="str">
            <v xml:space="preserve"> 2-SISTEMA DE SEG. SOCIAL</v>
          </cell>
          <cell r="Z32">
            <v>2663.1194895000008</v>
          </cell>
          <cell r="AB32">
            <v>2068.9124082400003</v>
          </cell>
          <cell r="AD32">
            <v>2465.6508083499998</v>
          </cell>
          <cell r="AF32">
            <v>1943.7196685699998</v>
          </cell>
          <cell r="AI32">
            <v>9141.4023746599996</v>
          </cell>
        </row>
        <row r="33">
          <cell r="B33">
            <v>9141.3984375</v>
          </cell>
          <cell r="W33">
            <v>9141.3984375</v>
          </cell>
        </row>
        <row r="34">
          <cell r="B34" t="str">
            <v xml:space="preserve"> Aportes personales</v>
          </cell>
          <cell r="C34">
            <v>702.93974877000005</v>
          </cell>
          <cell r="D34">
            <v>496.03093596000002</v>
          </cell>
          <cell r="E34">
            <v>496.21269853000001</v>
          </cell>
          <cell r="F34">
            <v>471.32184842999999</v>
          </cell>
          <cell r="G34">
            <v>476.92492522999999</v>
          </cell>
          <cell r="H34">
            <v>471.05899232000002</v>
          </cell>
          <cell r="I34">
            <v>671.50123341999995</v>
          </cell>
          <cell r="J34">
            <v>479.62557004000001</v>
          </cell>
          <cell r="K34">
            <v>473.30772537000001</v>
          </cell>
          <cell r="L34">
            <v>466.05512693999998</v>
          </cell>
          <cell r="M34">
            <v>482.63714317</v>
          </cell>
          <cell r="N34">
            <v>464.32899264999998</v>
          </cell>
          <cell r="O34">
            <v>6151.9449408300006</v>
          </cell>
          <cell r="W34" t="str">
            <v xml:space="preserve"> Aportes personales</v>
          </cell>
          <cell r="Z34">
            <v>1695.18338326</v>
          </cell>
          <cell r="AB34">
            <v>1419.3057659799999</v>
          </cell>
          <cell r="AD34">
            <v>1624.4345288300001</v>
          </cell>
          <cell r="AF34">
            <v>1413.0212627599999</v>
          </cell>
          <cell r="AI34">
            <v>6151.9449408300006</v>
          </cell>
        </row>
        <row r="35">
          <cell r="B35" t="str">
            <v xml:space="preserve"> Contribuciones patronales</v>
          </cell>
          <cell r="C35">
            <v>916.14038773000004</v>
          </cell>
          <cell r="D35">
            <v>599.08962242000007</v>
          </cell>
          <cell r="E35">
            <v>576.61496289000013</v>
          </cell>
          <cell r="F35">
            <v>551.64160140000001</v>
          </cell>
          <cell r="G35">
            <v>523.64487922000001</v>
          </cell>
          <cell r="H35">
            <v>523.28511277000007</v>
          </cell>
          <cell r="I35">
            <v>775.72563639999987</v>
          </cell>
          <cell r="J35">
            <v>529.64469451000002</v>
          </cell>
          <cell r="K35">
            <v>523.41036569000005</v>
          </cell>
          <cell r="L35">
            <v>443.77686550999999</v>
          </cell>
          <cell r="M35">
            <v>525.11070902000006</v>
          </cell>
          <cell r="N35">
            <v>506.77891202000006</v>
          </cell>
          <cell r="O35">
            <v>6994.8637495800003</v>
          </cell>
          <cell r="W35" t="str">
            <v xml:space="preserve"> Contribuciones patronales</v>
          </cell>
          <cell r="Z35">
            <v>2091.8449730400002</v>
          </cell>
          <cell r="AB35">
            <v>1598.5715933900001</v>
          </cell>
          <cell r="AD35">
            <v>1828.7806965999998</v>
          </cell>
          <cell r="AF35">
            <v>1475.6664865500002</v>
          </cell>
          <cell r="AI35">
            <v>6994.8637495800003</v>
          </cell>
        </row>
        <row r="36">
          <cell r="B36" t="str">
            <v xml:space="preserve"> Facilidades de pago</v>
          </cell>
          <cell r="W36" t="str">
            <v xml:space="preserve"> Facilidades de pago</v>
          </cell>
        </row>
        <row r="37">
          <cell r="B37" t="str">
            <v xml:space="preserve"> Otros ingresos (3)</v>
          </cell>
          <cell r="C37">
            <v>38.343122699999995</v>
          </cell>
          <cell r="D37">
            <v>35.602095980000001</v>
          </cell>
          <cell r="E37">
            <v>40.112948500000002</v>
          </cell>
          <cell r="F37">
            <v>35.304697539999999</v>
          </cell>
          <cell r="G37">
            <v>34.406697000000001</v>
          </cell>
          <cell r="H37">
            <v>30.729828120000001</v>
          </cell>
          <cell r="I37">
            <v>31.547733270000002</v>
          </cell>
          <cell r="J37">
            <v>32.857277519999997</v>
          </cell>
          <cell r="K37">
            <v>29.30924109</v>
          </cell>
          <cell r="L37">
            <v>30.48014427</v>
          </cell>
          <cell r="M37">
            <v>34.581200080000002</v>
          </cell>
          <cell r="N37">
            <v>29.426185639999996</v>
          </cell>
          <cell r="O37">
            <v>402.70117171000004</v>
          </cell>
          <cell r="W37" t="str">
            <v xml:space="preserve"> Otros ingresos (3)</v>
          </cell>
          <cell r="Z37">
            <v>114.05816718</v>
          </cell>
          <cell r="AB37">
            <v>100.44122265999999</v>
          </cell>
          <cell r="AD37">
            <v>93.714251880000006</v>
          </cell>
          <cell r="AF37">
            <v>94.487529989999999</v>
          </cell>
          <cell r="AI37">
            <v>402.70117171000004</v>
          </cell>
        </row>
        <row r="38">
          <cell r="B38" t="str">
            <v xml:space="preserve"> Capitalización (-)</v>
          </cell>
          <cell r="C38">
            <v>480.51916040999998</v>
          </cell>
          <cell r="D38">
            <v>342.23095024999998</v>
          </cell>
          <cell r="E38">
            <v>351.33282702999998</v>
          </cell>
          <cell r="F38">
            <v>344.38214539000001</v>
          </cell>
          <cell r="G38">
            <v>336.44545319999997</v>
          </cell>
          <cell r="H38">
            <v>325.54368168000002</v>
          </cell>
          <cell r="I38">
            <v>478.13134377</v>
          </cell>
          <cell r="J38">
            <v>338.59473580999997</v>
          </cell>
          <cell r="K38">
            <v>352.15121536999999</v>
          </cell>
          <cell r="L38">
            <v>333.10977829000001</v>
          </cell>
          <cell r="M38">
            <v>339.69092423000001</v>
          </cell>
          <cell r="N38">
            <v>329.63636638000003</v>
          </cell>
          <cell r="O38">
            <v>4351.7685818100008</v>
          </cell>
          <cell r="W38" t="str">
            <v xml:space="preserve"> Capitalización (-)</v>
          </cell>
          <cell r="Z38">
            <v>1174.0829376900001</v>
          </cell>
          <cell r="AB38">
            <v>1006.3712802699999</v>
          </cell>
          <cell r="AD38">
            <v>1168.8772949500001</v>
          </cell>
          <cell r="AF38">
            <v>1002.4370689</v>
          </cell>
          <cell r="AI38">
            <v>4351.7685818100008</v>
          </cell>
        </row>
        <row r="39">
          <cell r="B39" t="str">
            <v xml:space="preserve"> Rezagos, transitorios y otros (-)</v>
          </cell>
          <cell r="C39">
            <v>31.780992349999998</v>
          </cell>
          <cell r="D39">
            <v>8.3971218099999998</v>
          </cell>
          <cell r="E39">
            <v>23.705982129999999</v>
          </cell>
          <cell r="F39">
            <v>1.1293437900000001</v>
          </cell>
          <cell r="G39">
            <v>7.7378467400000002</v>
          </cell>
          <cell r="H39">
            <v>34.167702990000002</v>
          </cell>
          <cell r="I39">
            <v>-17.826251360000001</v>
          </cell>
          <cell r="J39">
            <v>12.814382030000001</v>
          </cell>
          <cell r="K39">
            <v>-82.586756660000006</v>
          </cell>
          <cell r="L39">
            <v>2.1403349299999999</v>
          </cell>
          <cell r="M39">
            <v>16.460120839999998</v>
          </cell>
          <cell r="N39">
            <v>18.41808606</v>
          </cell>
          <cell r="O39">
            <v>56.338905649999994</v>
          </cell>
          <cell r="W39" t="str">
            <v xml:space="preserve"> Rezagos, transitorios y otros (-)</v>
          </cell>
          <cell r="Z39">
            <v>63.884096290000002</v>
          </cell>
          <cell r="AB39">
            <v>43.034893520000004</v>
          </cell>
          <cell r="AD39">
            <v>-87.598625990000002</v>
          </cell>
          <cell r="AF39">
            <v>37.018541829999997</v>
          </cell>
          <cell r="AI39">
            <v>56.338905649999994</v>
          </cell>
        </row>
        <row r="40">
          <cell r="B40">
            <v>56.338897705078125</v>
          </cell>
          <cell r="W40">
            <v>56.338897705078125</v>
          </cell>
        </row>
        <row r="41">
          <cell r="B41" t="str">
            <v xml:space="preserve"> 3-COMERCIO EXTERIOR</v>
          </cell>
          <cell r="C41">
            <v>189.75932001000001</v>
          </cell>
          <cell r="D41">
            <v>165.58271429000001</v>
          </cell>
          <cell r="E41">
            <v>205.82796614999998</v>
          </cell>
          <cell r="F41">
            <v>180.55259097000001</v>
          </cell>
          <cell r="G41">
            <v>171.98858965000002</v>
          </cell>
          <cell r="H41">
            <v>190.0073893</v>
          </cell>
          <cell r="I41">
            <v>205.18224969000002</v>
          </cell>
          <cell r="J41">
            <v>196.83126699000002</v>
          </cell>
          <cell r="K41">
            <v>190.89900495999998</v>
          </cell>
          <cell r="L41">
            <v>189.86650822000001</v>
          </cell>
          <cell r="M41">
            <v>213.82880664999999</v>
          </cell>
          <cell r="N41">
            <v>202.49717573000001</v>
          </cell>
          <cell r="O41">
            <v>2302.8235826099999</v>
          </cell>
          <cell r="W41" t="str">
            <v xml:space="preserve"> 3-COMERCIO EXTERIOR</v>
          </cell>
          <cell r="Z41">
            <v>561.17000044999997</v>
          </cell>
          <cell r="AB41">
            <v>542.54856992000009</v>
          </cell>
          <cell r="AD41">
            <v>592.91252164000002</v>
          </cell>
          <cell r="AF41">
            <v>606.19249060000004</v>
          </cell>
          <cell r="AI41">
            <v>2302.8235826099999</v>
          </cell>
        </row>
        <row r="42">
          <cell r="B42">
            <v>2302.822265625</v>
          </cell>
          <cell r="W42">
            <v>2302.822265625</v>
          </cell>
        </row>
        <row r="43">
          <cell r="B43" t="str">
            <v xml:space="preserve"> Derechos de importación</v>
          </cell>
          <cell r="C43">
            <v>185.26380351</v>
          </cell>
          <cell r="D43">
            <v>159.54815608000001</v>
          </cell>
          <cell r="E43">
            <v>198.29346391999999</v>
          </cell>
          <cell r="F43">
            <v>173.37091842999999</v>
          </cell>
          <cell r="G43">
            <v>162.50039065000001</v>
          </cell>
          <cell r="H43">
            <v>181.22875658000001</v>
          </cell>
          <cell r="I43">
            <v>198.60854763</v>
          </cell>
          <cell r="J43">
            <v>190.20533087000001</v>
          </cell>
          <cell r="K43">
            <v>184.97662462</v>
          </cell>
          <cell r="L43">
            <v>185.45563489</v>
          </cell>
          <cell r="M43">
            <v>209.33001809000001</v>
          </cell>
          <cell r="N43">
            <v>198.37549652000001</v>
          </cell>
          <cell r="O43">
            <v>2227.15714179</v>
          </cell>
          <cell r="W43" t="str">
            <v xml:space="preserve"> Derechos de importación</v>
          </cell>
          <cell r="Z43">
            <v>543.10542351000004</v>
          </cell>
          <cell r="AB43">
            <v>517.10006566000004</v>
          </cell>
          <cell r="AD43">
            <v>573.79050312000004</v>
          </cell>
          <cell r="AF43">
            <v>593.16114949999996</v>
          </cell>
          <cell r="AI43">
            <v>2227.15714179</v>
          </cell>
        </row>
        <row r="44">
          <cell r="B44" t="str">
            <v xml:space="preserve"> Derechos de exportación</v>
          </cell>
          <cell r="C44">
            <v>6.7394679999999998E-2</v>
          </cell>
          <cell r="D44">
            <v>0.21361881999999999</v>
          </cell>
          <cell r="E44">
            <v>2.6378600400000001</v>
          </cell>
          <cell r="F44">
            <v>2.9760081500000002</v>
          </cell>
          <cell r="G44">
            <v>5.4923151299999997</v>
          </cell>
          <cell r="H44">
            <v>5.2615034100000004</v>
          </cell>
          <cell r="I44">
            <v>2.8436313900000001</v>
          </cell>
          <cell r="J44">
            <v>2.7161349800000001</v>
          </cell>
          <cell r="K44">
            <v>2.3378180400000002</v>
          </cell>
          <cell r="L44">
            <v>0.25645896000000001</v>
          </cell>
          <cell r="M44">
            <v>0.13662688000000001</v>
          </cell>
          <cell r="N44">
            <v>0.13959566000000001</v>
          </cell>
          <cell r="O44">
            <v>25.078966139999999</v>
          </cell>
          <cell r="W44" t="str">
            <v xml:space="preserve"> Derechos de exportación</v>
          </cell>
          <cell r="Z44">
            <v>2.9188735399999999</v>
          </cell>
          <cell r="AB44">
            <v>13.729826689999999</v>
          </cell>
          <cell r="AD44">
            <v>7.8975844100000003</v>
          </cell>
          <cell r="AF44">
            <v>0.53268150000000003</v>
          </cell>
          <cell r="AI44">
            <v>25.078966139999999</v>
          </cell>
        </row>
        <row r="45">
          <cell r="B45" t="str">
            <v xml:space="preserve"> Tasa de estadística</v>
          </cell>
          <cell r="C45">
            <v>4.4281218200000003</v>
          </cell>
          <cell r="D45">
            <v>5.8209393900000004</v>
          </cell>
          <cell r="E45">
            <v>4.8966421899999997</v>
          </cell>
          <cell r="F45">
            <v>4.2056643899999999</v>
          </cell>
          <cell r="G45">
            <v>3.9958838700000001</v>
          </cell>
          <cell r="H45">
            <v>3.5171293100000001</v>
          </cell>
          <cell r="I45">
            <v>3.7300706699999999</v>
          </cell>
          <cell r="J45">
            <v>3.9098011399999999</v>
          </cell>
          <cell r="K45">
            <v>3.5845623</v>
          </cell>
          <cell r="L45">
            <v>4.1544143699999996</v>
          </cell>
          <cell r="M45">
            <v>4.3621616799999998</v>
          </cell>
          <cell r="N45">
            <v>3.98208355</v>
          </cell>
          <cell r="O45">
            <v>50.58747468</v>
          </cell>
          <cell r="W45" t="str">
            <v xml:space="preserve"> Tasa de estadística</v>
          </cell>
          <cell r="Z45">
            <v>15.1457034</v>
          </cell>
          <cell r="AB45">
            <v>11.718677569999999</v>
          </cell>
          <cell r="AD45">
            <v>11.224434110000001</v>
          </cell>
          <cell r="AF45">
            <v>12.4986596</v>
          </cell>
          <cell r="AI45">
            <v>50.58747468</v>
          </cell>
        </row>
        <row r="46">
          <cell r="B46">
            <v>50.58746337890625</v>
          </cell>
          <cell r="W46">
            <v>50.58746337890625</v>
          </cell>
        </row>
        <row r="47">
          <cell r="B47">
            <v>50.58746337890625</v>
          </cell>
          <cell r="W47">
            <v>50.58746337890625</v>
          </cell>
        </row>
        <row r="48">
          <cell r="B48" t="str">
            <v xml:space="preserve"> TOTAL REC. TRIBUTARIOS</v>
          </cell>
          <cell r="C48">
            <v>4179.7166092700008</v>
          </cell>
          <cell r="D48">
            <v>3753.3791592600001</v>
          </cell>
          <cell r="E48">
            <v>3904.7960953499996</v>
          </cell>
          <cell r="F48">
            <v>3807.6217490800004</v>
          </cell>
          <cell r="G48">
            <v>4166.50943456</v>
          </cell>
          <cell r="H48">
            <v>4179.081979810001</v>
          </cell>
          <cell r="I48">
            <v>4074.5277891299993</v>
          </cell>
          <cell r="J48">
            <v>3990.1056930899999</v>
          </cell>
          <cell r="K48">
            <v>3921.4833979300001</v>
          </cell>
          <cell r="L48">
            <v>3795.4193454099996</v>
          </cell>
          <cell r="M48">
            <v>3984.1708582900001</v>
          </cell>
          <cell r="N48">
            <v>3886.2244478000002</v>
          </cell>
          <cell r="O48">
            <v>47643.036558980006</v>
          </cell>
          <cell r="W48" t="str">
            <v xml:space="preserve"> TOTAL REC. TRIBUTARIOS</v>
          </cell>
          <cell r="Z48">
            <v>11837.891863880001</v>
          </cell>
          <cell r="AB48">
            <v>12153.21316345</v>
          </cell>
          <cell r="AD48">
            <v>11986.116880149999</v>
          </cell>
          <cell r="AF48">
            <v>11665.814651500001</v>
          </cell>
          <cell r="AI48">
            <v>47643.036558980006</v>
          </cell>
        </row>
        <row r="49">
          <cell r="B49">
            <v>47643.03125</v>
          </cell>
          <cell r="W49">
            <v>47643.03125</v>
          </cell>
        </row>
        <row r="50">
          <cell r="B50">
            <v>47643.03125</v>
          </cell>
          <cell r="W50">
            <v>47643.03125</v>
          </cell>
        </row>
        <row r="51">
          <cell r="B51" t="str">
            <v xml:space="preserve"> TOTAL CON CAP.Y TRANSIT.</v>
          </cell>
          <cell r="C51">
            <v>4692.0167620300008</v>
          </cell>
          <cell r="D51">
            <v>4104.0072313199998</v>
          </cell>
          <cell r="E51">
            <v>4279.8349045099994</v>
          </cell>
          <cell r="F51">
            <v>4153.1332382600012</v>
          </cell>
          <cell r="G51">
            <v>4510.6927345000004</v>
          </cell>
          <cell r="H51">
            <v>4538.7933644800014</v>
          </cell>
          <cell r="I51">
            <v>4534.8328815399991</v>
          </cell>
          <cell r="J51">
            <v>4341.5148109299998</v>
          </cell>
          <cell r="K51">
            <v>4191.0478566399997</v>
          </cell>
          <cell r="L51">
            <v>4130.6694586299991</v>
          </cell>
          <cell r="M51">
            <v>4340.3219033599999</v>
          </cell>
          <cell r="N51">
            <v>4234.2789002400004</v>
          </cell>
          <cell r="O51">
            <v>52051.14404644</v>
          </cell>
          <cell r="W51" t="str">
            <v xml:space="preserve"> TOTAL CON CAP.Y TRANSIT.</v>
          </cell>
          <cell r="Z51">
            <v>13075.858897860002</v>
          </cell>
          <cell r="AB51">
            <v>13202.619337240003</v>
          </cell>
          <cell r="AD51">
            <v>13067.395549109999</v>
          </cell>
          <cell r="AF51">
            <v>12705.27026223</v>
          </cell>
          <cell r="AI51">
            <v>52051.14404644</v>
          </cell>
        </row>
        <row r="52">
          <cell r="B52">
            <v>52051.125</v>
          </cell>
          <cell r="W52">
            <v>52051.125</v>
          </cell>
        </row>
        <row r="53">
          <cell r="B53">
            <v>52051.125</v>
          </cell>
          <cell r="W53">
            <v>52051.125</v>
          </cell>
        </row>
        <row r="54">
          <cell r="B54" t="str">
            <v xml:space="preserve"> COPARTICIPADO (Bruto)</v>
          </cell>
          <cell r="C54">
            <v>2045.5995287285741</v>
          </cell>
          <cell r="D54">
            <v>1963.3528792882164</v>
          </cell>
          <cell r="E54">
            <v>2138.0915886673442</v>
          </cell>
          <cell r="F54">
            <v>2008.0880462361858</v>
          </cell>
          <cell r="G54">
            <v>2213.1033418346356</v>
          </cell>
          <cell r="H54">
            <v>2112.9666038755636</v>
          </cell>
          <cell r="I54">
            <v>1942.7576822253279</v>
          </cell>
          <cell r="J54">
            <v>2119.4749806538075</v>
          </cell>
          <cell r="K54">
            <v>2099.3683014740336</v>
          </cell>
          <cell r="L54">
            <v>2042.0213760301669</v>
          </cell>
          <cell r="M54">
            <v>2156.2198346034174</v>
          </cell>
          <cell r="N54">
            <v>1976.1536681123523</v>
          </cell>
          <cell r="O54">
            <v>24817.197831729623</v>
          </cell>
          <cell r="W54" t="str">
            <v xml:space="preserve"> COPARTICIPADO (Bruto)</v>
          </cell>
          <cell r="Z54">
            <v>6147.043996684135</v>
          </cell>
          <cell r="AB54">
            <v>6334.1579919463857</v>
          </cell>
          <cell r="AD54">
            <v>6161.6009643531688</v>
          </cell>
          <cell r="AF54">
            <v>6174.3948787459367</v>
          </cell>
          <cell r="AI54">
            <v>24817.197831729623</v>
          </cell>
        </row>
        <row r="55">
          <cell r="B55" t="str">
            <v xml:space="preserve"> COPARTICIPADO (Neto) (4)</v>
          </cell>
          <cell r="C55">
            <v>1692.959599419288</v>
          </cell>
          <cell r="D55">
            <v>1623.049947394984</v>
          </cell>
          <cell r="E55">
            <v>1771.5778503672425</v>
          </cell>
          <cell r="F55">
            <v>1661.074839300758</v>
          </cell>
          <cell r="G55">
            <v>1835.3378405594401</v>
          </cell>
          <cell r="H55">
            <v>1750.221613294229</v>
          </cell>
          <cell r="I55">
            <v>1605.5440298915287</v>
          </cell>
          <cell r="J55">
            <v>1755.7537335557363</v>
          </cell>
          <cell r="K55">
            <v>1738.6630562529285</v>
          </cell>
          <cell r="L55">
            <v>1689.9181696256419</v>
          </cell>
          <cell r="M55">
            <v>1786.9868594129048</v>
          </cell>
          <cell r="N55">
            <v>1633.9306178954994</v>
          </cell>
          <cell r="O55">
            <v>20545.018156970182</v>
          </cell>
          <cell r="W55" t="str">
            <v xml:space="preserve"> COPARTICIPADO (Neto) (4)</v>
          </cell>
          <cell r="Z55">
            <v>5087.5873971815145</v>
          </cell>
          <cell r="AB55">
            <v>5246.6342931544277</v>
          </cell>
          <cell r="AD55">
            <v>5099.9608197001935</v>
          </cell>
          <cell r="AF55">
            <v>5110.8356469340461</v>
          </cell>
          <cell r="AI55">
            <v>20545.018156970182</v>
          </cell>
        </row>
        <row r="56">
          <cell r="B56">
            <v>20545.015625</v>
          </cell>
          <cell r="W56">
            <v>20545.015625</v>
          </cell>
        </row>
        <row r="57">
          <cell r="B57">
            <v>20545.015625</v>
          </cell>
          <cell r="W57">
            <v>20545.015625</v>
          </cell>
        </row>
        <row r="58">
          <cell r="B58" t="str">
            <v xml:space="preserve"> CLASIF. PRESUPUEST.</v>
          </cell>
          <cell r="C58">
            <v>4179.7166092700008</v>
          </cell>
          <cell r="D58">
            <v>3753.3791592599996</v>
          </cell>
          <cell r="E58">
            <v>3904.7960953499996</v>
          </cell>
          <cell r="F58">
            <v>3807.62174908</v>
          </cell>
          <cell r="G58">
            <v>4166.50943456</v>
          </cell>
          <cell r="H58">
            <v>4179.081979810001</v>
          </cell>
          <cell r="I58">
            <v>4074.5277891299993</v>
          </cell>
          <cell r="J58">
            <v>3990.1056930899999</v>
          </cell>
          <cell r="K58">
            <v>3921.4833979300001</v>
          </cell>
          <cell r="L58">
            <v>3795.4193454099996</v>
          </cell>
          <cell r="M58">
            <v>3984.1708582900001</v>
          </cell>
          <cell r="N58">
            <v>3886.2244478000002</v>
          </cell>
          <cell r="O58">
            <v>47643.036558980006</v>
          </cell>
          <cell r="W58" t="str">
            <v xml:space="preserve"> CLASIF. PRESUPUEST.</v>
          </cell>
          <cell r="Z58">
            <v>11837.891863879999</v>
          </cell>
          <cell r="AB58">
            <v>12153.21316345</v>
          </cell>
          <cell r="AD58">
            <v>11986.116880149999</v>
          </cell>
          <cell r="AF58">
            <v>11665.814651500001</v>
          </cell>
          <cell r="AI58">
            <v>47643.036558980006</v>
          </cell>
        </row>
        <row r="59">
          <cell r="B59">
            <v>47643.03125</v>
          </cell>
          <cell r="W59">
            <v>47643.03125</v>
          </cell>
        </row>
        <row r="60">
          <cell r="B60" t="str">
            <v xml:space="preserve"> Administración Nacional</v>
          </cell>
          <cell r="C60">
            <v>1978.4754774879634</v>
          </cell>
          <cell r="D60">
            <v>1959.2436329288701</v>
          </cell>
          <cell r="E60">
            <v>2067.0844753870456</v>
          </cell>
          <cell r="F60">
            <v>2031.1240998135975</v>
          </cell>
          <cell r="G60">
            <v>2312.7406813218277</v>
          </cell>
          <cell r="H60">
            <v>2382.8569699858722</v>
          </cell>
          <cell r="I60">
            <v>2044.4893922054164</v>
          </cell>
          <cell r="J60">
            <v>2165.5330926388651</v>
          </cell>
          <cell r="K60">
            <v>2080.2890400823608</v>
          </cell>
          <cell r="L60">
            <v>2089.8551366001616</v>
          </cell>
          <cell r="M60">
            <v>2186.5120623821813</v>
          </cell>
          <cell r="N60">
            <v>2167.6819947186641</v>
          </cell>
          <cell r="O60">
            <v>25465.886055552823</v>
          </cell>
          <cell r="W60" t="str">
            <v xml:space="preserve"> Administración Nacional</v>
          </cell>
          <cell r="Z60">
            <v>6004.8035858038784</v>
          </cell>
          <cell r="AB60">
            <v>6726.7217511212966</v>
          </cell>
          <cell r="AD60">
            <v>6290.3115249266421</v>
          </cell>
          <cell r="AF60">
            <v>6444.0491937010074</v>
          </cell>
          <cell r="AI60">
            <v>25465.886055552823</v>
          </cell>
        </row>
        <row r="61">
          <cell r="B61" t="str">
            <v xml:space="preserve"> Contribuciones Seguridad Social (4)</v>
          </cell>
          <cell r="C61">
            <v>1116.3889074100005</v>
          </cell>
          <cell r="D61">
            <v>761.9286471700002</v>
          </cell>
          <cell r="E61">
            <v>730.31683853000004</v>
          </cell>
          <cell r="F61">
            <v>696.97604476999993</v>
          </cell>
          <cell r="G61">
            <v>676.17135007999991</v>
          </cell>
          <cell r="H61">
            <v>651.11920243000031</v>
          </cell>
          <cell r="I61">
            <v>992.01386981999974</v>
          </cell>
          <cell r="J61">
            <v>675.50314681000009</v>
          </cell>
          <cell r="K61">
            <v>739.3105934099998</v>
          </cell>
          <cell r="L61">
            <v>589.80981522999991</v>
          </cell>
          <cell r="M61">
            <v>670.31682764999994</v>
          </cell>
          <cell r="N61">
            <v>636.84395827000003</v>
          </cell>
          <cell r="O61">
            <v>8936.6992015799988</v>
          </cell>
          <cell r="W61" t="str">
            <v xml:space="preserve"> Contribuciones Seguridad Social (4)</v>
          </cell>
          <cell r="Z61">
            <v>2608.6343931100009</v>
          </cell>
          <cell r="AB61">
            <v>2024.26659728</v>
          </cell>
          <cell r="AD61">
            <v>2406.8276100399999</v>
          </cell>
          <cell r="AF61">
            <v>1896.97060115</v>
          </cell>
          <cell r="AI61">
            <v>8936.6992015799988</v>
          </cell>
        </row>
        <row r="62">
          <cell r="B62" t="str">
            <v xml:space="preserve"> Provincias (5)</v>
          </cell>
          <cell r="C62">
            <v>1056.1180253420368</v>
          </cell>
          <cell r="D62">
            <v>1014.0409440311298</v>
          </cell>
          <cell r="E62">
            <v>1099.8098192029538</v>
          </cell>
          <cell r="F62">
            <v>1063.7409910764029</v>
          </cell>
          <cell r="G62">
            <v>1162.9755517281726</v>
          </cell>
          <cell r="H62">
            <v>1130.8624612841286</v>
          </cell>
          <cell r="I62">
            <v>1011.5688862445832</v>
          </cell>
          <cell r="J62">
            <v>1133.8541762211348</v>
          </cell>
          <cell r="K62">
            <v>1084.7314844076393</v>
          </cell>
          <cell r="L62">
            <v>1100.5021853098378</v>
          </cell>
          <cell r="M62">
            <v>1111.4807887078184</v>
          </cell>
          <cell r="N62">
            <v>1066.0628152113356</v>
          </cell>
          <cell r="O62">
            <v>13035.748128767174</v>
          </cell>
          <cell r="W62" t="str">
            <v xml:space="preserve"> Provincias (5)</v>
          </cell>
          <cell r="Z62">
            <v>3169.9687885761205</v>
          </cell>
          <cell r="AB62">
            <v>3357.5790040887041</v>
          </cell>
          <cell r="AD62">
            <v>3230.1545468733575</v>
          </cell>
          <cell r="AF62">
            <v>3278.0457892289924</v>
          </cell>
          <cell r="AI62">
            <v>13035.748128767174</v>
          </cell>
        </row>
        <row r="63">
          <cell r="B63" t="str">
            <v xml:space="preserve"> No presupuestarios (7)</v>
          </cell>
          <cell r="C63">
            <v>28.734199030000003</v>
          </cell>
          <cell r="D63">
            <v>18.165935129999998</v>
          </cell>
          <cell r="E63">
            <v>7.5849622299999986</v>
          </cell>
          <cell r="F63">
            <v>15.780613419999998</v>
          </cell>
          <cell r="G63">
            <v>14.62185143</v>
          </cell>
          <cell r="H63">
            <v>14.243346110000001</v>
          </cell>
          <cell r="I63">
            <v>26.455640859999999</v>
          </cell>
          <cell r="J63">
            <v>15.21527742</v>
          </cell>
          <cell r="K63">
            <v>17.15228003</v>
          </cell>
          <cell r="L63">
            <v>15.252208270000001</v>
          </cell>
          <cell r="M63">
            <v>15.861179549999999</v>
          </cell>
          <cell r="N63">
            <v>15.6356796</v>
          </cell>
          <cell r="O63">
            <v>204.70317308</v>
          </cell>
          <cell r="W63" t="str">
            <v xml:space="preserve"> No presupuestarios (7)</v>
          </cell>
          <cell r="Z63">
            <v>54.485096389999995</v>
          </cell>
          <cell r="AB63">
            <v>44.645810959999999</v>
          </cell>
          <cell r="AD63">
            <v>58.823198309999995</v>
          </cell>
          <cell r="AF63">
            <v>46.749067420000003</v>
          </cell>
          <cell r="AI63">
            <v>204.70317308</v>
          </cell>
        </row>
        <row r="64">
          <cell r="B64">
            <v>204.703125</v>
          </cell>
          <cell r="W64">
            <v>204.703125</v>
          </cell>
        </row>
        <row r="65">
          <cell r="B65">
            <v>204.703125</v>
          </cell>
          <cell r="W65">
            <v>204.703125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las cajas previsionales de las Fuerzas Armadas y de Seguridad y las Asignaciones Familiares Compensables.</v>
          </cell>
          <cell r="W67" t="str">
            <v xml:space="preserve">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 y otros menores.</v>
          </cell>
          <cell r="W68" t="str">
            <v>(2)  : Entradas de Cine, Monotributo Impositivo, Emerg. s/Automotores, Motos, Embarcaciones y Aeronaves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netos de Asignaciones Familiares Compensables.</v>
          </cell>
          <cell r="W71" t="str">
            <v>(4)  : Datos netos de Asignaciones Familiares Compensables.</v>
          </cell>
        </row>
        <row r="72">
          <cell r="B72" t="str">
            <v>(5)  : 56,66% de Coparticipados (neto), 56,66% del 93,73% de Bienes Personales, 30% de Monotributo impositivo, y sumas fijas por Pacto Fiscal y Ganancias.</v>
          </cell>
          <cell r="W72" t="str">
            <v>(5)  : 56,66% de Coparticipados (neto), 56,66% del 93,73% de Bienes Personales, 30% de Monotributo impositivo, y sumas fijas por Pacto Fiscal y Ganancias.</v>
          </cell>
        </row>
        <row r="73">
          <cell r="B73" t="str">
            <v>(6)  : Fondo Solidario de Redistribución.</v>
          </cell>
          <cell r="W73" t="str">
            <v>(6)  : Fondo Solidario de Redistribución.</v>
          </cell>
        </row>
        <row r="74">
          <cell r="W74">
            <v>204.703125</v>
          </cell>
        </row>
        <row r="274">
          <cell r="W274">
            <v>204.703125</v>
          </cell>
        </row>
      </sheetData>
      <sheetData sheetId="2" refreshError="1">
        <row r="1">
          <cell r="B1" t="str">
            <v>(L:\Y\MENSUAL\RECIMP2000)</v>
          </cell>
          <cell r="D1" t="str">
            <v xml:space="preserve">                      Dirección Nacional de Investigaciones y Análisis Fiscal</v>
          </cell>
          <cell r="O1">
            <v>37075.568050925925</v>
          </cell>
          <cell r="W1" t="str">
            <v>(L:\Y\MENSUAL\RECIMP2000)</v>
          </cell>
          <cell r="Y1" t="str">
            <v xml:space="preserve">                                    Dirección Nacional de Investigaciones y Análisis Fiscal</v>
          </cell>
          <cell r="AI1">
            <v>37075.568050925925</v>
          </cell>
        </row>
        <row r="5">
          <cell r="B5" t="str">
            <v>RECURSOS TRIBUTARIOS AÑO 2000 (1)</v>
          </cell>
          <cell r="W5" t="str">
            <v>RECURSOS TRIBUTARIOS AÑO 2000 (1)</v>
          </cell>
        </row>
        <row r="6">
          <cell r="B6" t="str">
            <v>en millones de pesos de julio de 1999</v>
          </cell>
          <cell r="W6" t="str">
            <v>en millones de pesos de julio de 1999</v>
          </cell>
        </row>
        <row r="9">
          <cell r="C9" t="str">
            <v>Enero</v>
          </cell>
          <cell r="D9" t="str">
            <v>Febrero</v>
          </cell>
          <cell r="E9" t="str">
            <v>Marzo</v>
          </cell>
          <cell r="F9" t="str">
            <v>Abril</v>
          </cell>
          <cell r="G9" t="str">
            <v>Mayo</v>
          </cell>
          <cell r="H9" t="str">
            <v>Junio</v>
          </cell>
          <cell r="I9" t="str">
            <v>Julio</v>
          </cell>
          <cell r="J9" t="str">
            <v>Agosto</v>
          </cell>
          <cell r="K9" t="str">
            <v>Septiem.</v>
          </cell>
          <cell r="L9" t="str">
            <v>Octubre</v>
          </cell>
          <cell r="M9" t="str">
            <v>Noviem.</v>
          </cell>
          <cell r="N9" t="str">
            <v>Diciembre</v>
          </cell>
          <cell r="O9" t="str">
            <v>Total</v>
          </cell>
          <cell r="Z9" t="str">
            <v>I TRIM</v>
          </cell>
          <cell r="AB9" t="str">
            <v>II TRIM</v>
          </cell>
          <cell r="AD9" t="str">
            <v>III TRIM</v>
          </cell>
          <cell r="AF9" t="str">
            <v>IV TRIM</v>
          </cell>
          <cell r="AI9" t="str">
            <v>TOTAL</v>
          </cell>
        </row>
        <row r="11">
          <cell r="B11" t="str">
            <v xml:space="preserve"> 1- DGI (Excl. Sist. Seg. Social)</v>
          </cell>
          <cell r="C11">
            <v>2957.6760339860011</v>
          </cell>
          <cell r="D11">
            <v>2771.1221759304572</v>
          </cell>
          <cell r="E11">
            <v>2885.7778859465839</v>
          </cell>
          <cell r="F11">
            <v>3077.8289044969442</v>
          </cell>
          <cell r="G11">
            <v>3466.2527440903182</v>
          </cell>
          <cell r="H11">
            <v>3908.4934524540809</v>
          </cell>
          <cell r="I11">
            <v>3038.8917503237763</v>
          </cell>
          <cell r="J11">
            <v>3324.7859140529786</v>
          </cell>
          <cell r="K11">
            <v>3057.6212758320112</v>
          </cell>
          <cell r="L11">
            <v>3143.6928939258387</v>
          </cell>
          <cell r="M11">
            <v>3072.6882992267101</v>
          </cell>
          <cell r="N11">
            <v>3131.0161508800002</v>
          </cell>
          <cell r="O11">
            <v>37835.847481145705</v>
          </cell>
          <cell r="W11" t="str">
            <v xml:space="preserve"> 1- DGI (Excl. Sist. Seg. Social)</v>
          </cell>
          <cell r="Z11">
            <v>8614.5760958630417</v>
          </cell>
          <cell r="AB11">
            <v>10452.575101041342</v>
          </cell>
          <cell r="AD11">
            <v>9421.298940208766</v>
          </cell>
          <cell r="AF11">
            <v>9347.3973440325499</v>
          </cell>
          <cell r="AI11">
            <v>37835.847481145705</v>
          </cell>
        </row>
        <row r="12">
          <cell r="B12">
            <v>37835.84375</v>
          </cell>
          <cell r="W12">
            <v>37835.84375</v>
          </cell>
        </row>
        <row r="13">
          <cell r="B13" t="str">
            <v xml:space="preserve"> Ganancias</v>
          </cell>
          <cell r="C13">
            <v>728.09214022685444</v>
          </cell>
          <cell r="D13">
            <v>695.74000832114984</v>
          </cell>
          <cell r="E13">
            <v>688.37035961558115</v>
          </cell>
          <cell r="F13">
            <v>766.86139237126349</v>
          </cell>
          <cell r="G13">
            <v>1182.8214198426192</v>
          </cell>
          <cell r="H13">
            <v>1356.760955072619</v>
          </cell>
          <cell r="I13">
            <v>796.00853439602668</v>
          </cell>
          <cell r="J13">
            <v>895.2280369973862</v>
          </cell>
          <cell r="K13">
            <v>728.92158713784954</v>
          </cell>
          <cell r="L13">
            <v>855.34616112593187</v>
          </cell>
          <cell r="M13">
            <v>816.76865581793993</v>
          </cell>
          <cell r="N13">
            <v>875.75183126000002</v>
          </cell>
          <cell r="O13">
            <v>10386.671082185221</v>
          </cell>
          <cell r="W13" t="str">
            <v xml:space="preserve"> Ganancias</v>
          </cell>
          <cell r="Z13">
            <v>2112.2025081635852</v>
          </cell>
          <cell r="AB13">
            <v>3306.4437672865015</v>
          </cell>
          <cell r="AD13">
            <v>2420.1581585312624</v>
          </cell>
          <cell r="AF13">
            <v>2547.8666482038716</v>
          </cell>
          <cell r="AI13">
            <v>10386.671082185221</v>
          </cell>
        </row>
        <row r="14">
          <cell r="B14" t="str">
            <v xml:space="preserve"> IVA      </v>
          </cell>
          <cell r="C14">
            <v>1624.9819272046288</v>
          </cell>
          <cell r="D14">
            <v>1357.4253563320028</v>
          </cell>
          <cell r="E14">
            <v>1598.6246185491545</v>
          </cell>
          <cell r="F14">
            <v>1545.2002340319605</v>
          </cell>
          <cell r="G14">
            <v>1539.4687180112048</v>
          </cell>
          <cell r="H14">
            <v>1703.9170801965399</v>
          </cell>
          <cell r="I14">
            <v>1617.549658782983</v>
          </cell>
          <cell r="J14">
            <v>1630.7127290446222</v>
          </cell>
          <cell r="K14">
            <v>1659.9836193339631</v>
          </cell>
          <cell r="L14">
            <v>1499.3301358134197</v>
          </cell>
          <cell r="M14">
            <v>1556.3516433471</v>
          </cell>
          <cell r="N14">
            <v>1542.7499218400001</v>
          </cell>
          <cell r="O14">
            <v>18876.295642487581</v>
          </cell>
          <cell r="W14" t="str">
            <v xml:space="preserve"> IVA      </v>
          </cell>
          <cell r="Z14">
            <v>4581.031902085786</v>
          </cell>
          <cell r="AB14">
            <v>4788.5860322397057</v>
          </cell>
          <cell r="AD14">
            <v>4908.2460071615687</v>
          </cell>
          <cell r="AF14">
            <v>4598.4317010005198</v>
          </cell>
          <cell r="AI14">
            <v>18876.295642487581</v>
          </cell>
        </row>
        <row r="15">
          <cell r="B15" t="str">
            <v xml:space="preserve"> Reintegros (-)         </v>
          </cell>
          <cell r="C15">
            <v>33.841380760516302</v>
          </cell>
          <cell r="D15">
            <v>41.73003606927255</v>
          </cell>
          <cell r="E15">
            <v>64.587816303363198</v>
          </cell>
          <cell r="F15">
            <v>42.902602968978435</v>
          </cell>
          <cell r="G15">
            <v>52.096490657172559</v>
          </cell>
          <cell r="H15">
            <v>50.187947963558585</v>
          </cell>
          <cell r="I15">
            <v>45.092816000394066</v>
          </cell>
          <cell r="J15">
            <v>52.664251934191832</v>
          </cell>
          <cell r="K15">
            <v>53.79124170609289</v>
          </cell>
          <cell r="L15">
            <v>49.155109968306355</v>
          </cell>
          <cell r="M15">
            <v>48.224671006049995</v>
          </cell>
          <cell r="N15">
            <v>44.427730930000003</v>
          </cell>
          <cell r="O15">
            <v>578.70209626789676</v>
          </cell>
          <cell r="W15" t="str">
            <v xml:space="preserve"> Reintegros (-)         </v>
          </cell>
          <cell r="Z15">
            <v>140.15923313315204</v>
          </cell>
          <cell r="AB15">
            <v>145.18704158970957</v>
          </cell>
          <cell r="AD15">
            <v>151.54830964067878</v>
          </cell>
          <cell r="AF15">
            <v>141.80751190435635</v>
          </cell>
          <cell r="AI15">
            <v>578.70209626789676</v>
          </cell>
        </row>
        <row r="16">
          <cell r="B16" t="str">
            <v xml:space="preserve"> Internos coparticipados</v>
          </cell>
          <cell r="C16">
            <v>176.28976202825183</v>
          </cell>
          <cell r="D16">
            <v>88.631606228295922</v>
          </cell>
          <cell r="E16">
            <v>117.96108956760649</v>
          </cell>
          <cell r="F16">
            <v>129.55936548448929</v>
          </cell>
          <cell r="G16">
            <v>110.76704980929063</v>
          </cell>
          <cell r="H16">
            <v>114.63455389995427</v>
          </cell>
          <cell r="I16">
            <v>124.5349779131879</v>
          </cell>
          <cell r="J16">
            <v>128.29155403769067</v>
          </cell>
          <cell r="K16">
            <v>124.0155080767256</v>
          </cell>
          <cell r="L16">
            <v>148.23830747864181</v>
          </cell>
          <cell r="M16">
            <v>116.26920191249999</v>
          </cell>
          <cell r="N16">
            <v>138.36836915999999</v>
          </cell>
          <cell r="O16">
            <v>1517.5613455966345</v>
          </cell>
          <cell r="W16" t="str">
            <v xml:space="preserve"> Internos coparticipados</v>
          </cell>
          <cell r="Z16">
            <v>382.88245782415424</v>
          </cell>
          <cell r="AB16">
            <v>354.96096919373417</v>
          </cell>
          <cell r="AD16">
            <v>376.84204002760418</v>
          </cell>
          <cell r="AF16">
            <v>402.8758785511418</v>
          </cell>
          <cell r="AI16">
            <v>1517.5613455966345</v>
          </cell>
        </row>
        <row r="17">
          <cell r="B17" t="str">
            <v xml:space="preserve"> Premios de juegos</v>
          </cell>
          <cell r="C17">
            <v>8.1783764750212544</v>
          </cell>
          <cell r="D17">
            <v>7.2640901486440947</v>
          </cell>
          <cell r="E17">
            <v>13.28232442518024</v>
          </cell>
          <cell r="F17">
            <v>3.9241545854841409</v>
          </cell>
          <cell r="G17">
            <v>5.8364855706244478</v>
          </cell>
          <cell r="H17">
            <v>3.9566217583808587</v>
          </cell>
          <cell r="I17">
            <v>2.9150529534159744</v>
          </cell>
          <cell r="J17">
            <v>9.0524378175759264</v>
          </cell>
          <cell r="K17">
            <v>3.2262918752401957</v>
          </cell>
          <cell r="L17">
            <v>11.660217559049151</v>
          </cell>
          <cell r="M17">
            <v>7.3676060889299988</v>
          </cell>
          <cell r="N17">
            <v>5.0310916299999997</v>
          </cell>
          <cell r="O17">
            <v>81.694750887546292</v>
          </cell>
          <cell r="W17" t="str">
            <v xml:space="preserve"> Premios de juegos</v>
          </cell>
          <cell r="Z17">
            <v>28.724791048845589</v>
          </cell>
          <cell r="AB17">
            <v>13.717261914489448</v>
          </cell>
          <cell r="AD17">
            <v>15.193782646232098</v>
          </cell>
          <cell r="AF17">
            <v>24.05891527797915</v>
          </cell>
          <cell r="AI17">
            <v>81.694750887546292</v>
          </cell>
        </row>
        <row r="18">
          <cell r="B18" t="str">
            <v xml:space="preserve"> Transferencias de inmuebles</v>
          </cell>
          <cell r="C18">
            <v>5.7343453692204003</v>
          </cell>
          <cell r="D18">
            <v>2.723570185853418</v>
          </cell>
          <cell r="E18">
            <v>3.8789245719973886</v>
          </cell>
          <cell r="F18">
            <v>4.4675938460464213</v>
          </cell>
          <cell r="G18">
            <v>3.907036917668453</v>
          </cell>
          <cell r="H18">
            <v>4.6328955298093959</v>
          </cell>
          <cell r="I18">
            <v>4.8653365962600006</v>
          </cell>
          <cell r="J18">
            <v>4.5321103723765361</v>
          </cell>
          <cell r="K18">
            <v>5.1279746910631543</v>
          </cell>
          <cell r="L18">
            <v>4.7063004891895845</v>
          </cell>
          <cell r="M18">
            <v>4.5349535469599997</v>
          </cell>
          <cell r="N18">
            <v>4.9120901300000002</v>
          </cell>
          <cell r="O18">
            <v>54.023132246444746</v>
          </cell>
          <cell r="W18" t="str">
            <v xml:space="preserve"> Transferencias de inmuebles</v>
          </cell>
          <cell r="Z18">
            <v>12.336840127071206</v>
          </cell>
          <cell r="AB18">
            <v>13.00752629352427</v>
          </cell>
          <cell r="AD18">
            <v>14.525421659699692</v>
          </cell>
          <cell r="AF18">
            <v>14.153344166149584</v>
          </cell>
          <cell r="AI18">
            <v>54.023132246444746</v>
          </cell>
        </row>
        <row r="19">
          <cell r="B19" t="str">
            <v xml:space="preserve"> Ganancia mínima presunta</v>
          </cell>
          <cell r="C19">
            <v>47.577764268395192</v>
          </cell>
          <cell r="D19">
            <v>49.674379509997564</v>
          </cell>
          <cell r="E19">
            <v>46.439178427914179</v>
          </cell>
          <cell r="F19">
            <v>47.742197215775867</v>
          </cell>
          <cell r="G19">
            <v>54.981786263094797</v>
          </cell>
          <cell r="H19">
            <v>48.240587338480779</v>
          </cell>
          <cell r="I19">
            <v>44.587984770966507</v>
          </cell>
          <cell r="J19">
            <v>47.289659519399343</v>
          </cell>
          <cell r="K19">
            <v>45.487853379628902</v>
          </cell>
          <cell r="L19">
            <v>48.906616165748943</v>
          </cell>
          <cell r="M19">
            <v>51.144640044119996</v>
          </cell>
          <cell r="N19">
            <v>63.967491780000003</v>
          </cell>
          <cell r="O19">
            <v>596.04013868352217</v>
          </cell>
          <cell r="W19" t="str">
            <v xml:space="preserve"> Ganancia mínima presunta</v>
          </cell>
          <cell r="Z19">
            <v>143.69132220630695</v>
          </cell>
          <cell r="AB19">
            <v>150.96457081735144</v>
          </cell>
          <cell r="AD19">
            <v>137.36549766999474</v>
          </cell>
          <cell r="AF19">
            <v>164.01874798986893</v>
          </cell>
          <cell r="AI19">
            <v>596.04013868352217</v>
          </cell>
        </row>
        <row r="20">
          <cell r="B20" t="str">
            <v xml:space="preserve"> Intereses pagados</v>
          </cell>
          <cell r="C20">
            <v>60.712505547857887</v>
          </cell>
          <cell r="D20">
            <v>68.405201869687005</v>
          </cell>
          <cell r="E20">
            <v>89.321297998759846</v>
          </cell>
          <cell r="F20">
            <v>72.886478343497572</v>
          </cell>
          <cell r="G20">
            <v>74.215963219450629</v>
          </cell>
          <cell r="H20">
            <v>73.516835643021423</v>
          </cell>
          <cell r="I20">
            <v>65.613608759042933</v>
          </cell>
          <cell r="J20">
            <v>70.546171624303156</v>
          </cell>
          <cell r="K20">
            <v>72.038570117281608</v>
          </cell>
          <cell r="L20">
            <v>61.078962182910885</v>
          </cell>
          <cell r="M20">
            <v>79.185554001179995</v>
          </cell>
          <cell r="N20">
            <v>61.60634718</v>
          </cell>
          <cell r="O20">
            <v>849.12749648699287</v>
          </cell>
          <cell r="W20" t="str">
            <v xml:space="preserve"> Intereses pagados</v>
          </cell>
          <cell r="Z20">
            <v>218.43900541630472</v>
          </cell>
          <cell r="AB20">
            <v>220.61927720596964</v>
          </cell>
          <cell r="AD20">
            <v>208.1983505006277</v>
          </cell>
          <cell r="AF20">
            <v>201.87086336409089</v>
          </cell>
          <cell r="AI20">
            <v>849.12749648699287</v>
          </cell>
        </row>
        <row r="21">
          <cell r="B21" t="str">
            <v xml:space="preserve"> Otros coparticipados</v>
          </cell>
          <cell r="C21">
            <v>4.4031187277064578</v>
          </cell>
          <cell r="D21">
            <v>5.396956229979005</v>
          </cell>
          <cell r="E21">
            <v>7.389491634525549</v>
          </cell>
          <cell r="F21">
            <v>43.081209757422648</v>
          </cell>
          <cell r="G21">
            <v>30.841424089341235</v>
          </cell>
          <cell r="H21">
            <v>29.478274751721905</v>
          </cell>
          <cell r="I21">
            <v>27.103422389211332</v>
          </cell>
          <cell r="J21">
            <v>25.556791609523092</v>
          </cell>
          <cell r="K21">
            <v>24.202797188191017</v>
          </cell>
          <cell r="L21">
            <v>15.153095933777966</v>
          </cell>
          <cell r="M21">
            <v>6.2375911699949977</v>
          </cell>
          <cell r="N21">
            <v>6.5602509500000004</v>
          </cell>
          <cell r="O21">
            <v>225.40442443139523</v>
          </cell>
          <cell r="W21" t="str">
            <v xml:space="preserve"> Otros coparticipados</v>
          </cell>
          <cell r="Z21">
            <v>17.189566592211012</v>
          </cell>
          <cell r="AB21">
            <v>103.40090859848578</v>
          </cell>
          <cell r="AD21">
            <v>76.863011186925434</v>
          </cell>
          <cell r="AF21">
            <v>27.950938053772962</v>
          </cell>
          <cell r="AI21">
            <v>225.40442443139523</v>
          </cell>
        </row>
        <row r="22">
          <cell r="B22" t="str">
            <v xml:space="preserve"> Sellos</v>
          </cell>
          <cell r="C22">
            <v>4.172685066979577</v>
          </cell>
          <cell r="D22">
            <v>3.0317648956610954</v>
          </cell>
          <cell r="E22">
            <v>3.1706447061952292</v>
          </cell>
          <cell r="F22">
            <v>4.9654379632422989</v>
          </cell>
          <cell r="G22">
            <v>3.0389559989832557</v>
          </cell>
          <cell r="H22">
            <v>3.7145110329955089</v>
          </cell>
          <cell r="I22">
            <v>3.7275774470002565</v>
          </cell>
          <cell r="J22">
            <v>3.6335677734337501</v>
          </cell>
          <cell r="K22">
            <v>3.6501756256168938</v>
          </cell>
          <cell r="L22">
            <v>4.0718224716141105</v>
          </cell>
          <cell r="M22">
            <v>3.7536772053599998</v>
          </cell>
          <cell r="N22">
            <v>4.6633258499999997</v>
          </cell>
          <cell r="O22">
            <v>45.594146037081977</v>
          </cell>
          <cell r="W22" t="str">
            <v xml:space="preserve"> Sellos</v>
          </cell>
          <cell r="Z22">
            <v>10.375094668835901</v>
          </cell>
          <cell r="AB22">
            <v>11.718904995221063</v>
          </cell>
          <cell r="AD22">
            <v>11.0113208460509</v>
          </cell>
          <cell r="AF22">
            <v>12.488825526974111</v>
          </cell>
          <cell r="AI22">
            <v>45.594146037081977</v>
          </cell>
        </row>
        <row r="23">
          <cell r="B23" t="str">
            <v xml:space="preserve"> Bienes personales</v>
          </cell>
          <cell r="C23">
            <v>9.7399851520382974</v>
          </cell>
          <cell r="D23">
            <v>87.211560368862195</v>
          </cell>
          <cell r="E23">
            <v>10.503712911448048</v>
          </cell>
          <cell r="F23">
            <v>78.229445801496581</v>
          </cell>
          <cell r="G23">
            <v>89.156296147196599</v>
          </cell>
          <cell r="H23">
            <v>180.7971152516653</v>
          </cell>
          <cell r="I23">
            <v>42.460853743380248</v>
          </cell>
          <cell r="J23">
            <v>167.9602903029492</v>
          </cell>
          <cell r="K23">
            <v>36.39793904920522</v>
          </cell>
          <cell r="L23">
            <v>158.91028118071682</v>
          </cell>
          <cell r="M23">
            <v>12.382416678509999</v>
          </cell>
          <cell r="N23">
            <v>144.56633934999999</v>
          </cell>
          <cell r="O23">
            <v>1018.3162359374686</v>
          </cell>
          <cell r="W23" t="str">
            <v xml:space="preserve"> Bienes personales</v>
          </cell>
          <cell r="Z23">
            <v>107.45525843234854</v>
          </cell>
          <cell r="AB23">
            <v>348.18285720035851</v>
          </cell>
          <cell r="AD23">
            <v>246.81908309553467</v>
          </cell>
          <cell r="AF23">
            <v>315.85903720922681</v>
          </cell>
          <cell r="AI23">
            <v>1018.3162359374686</v>
          </cell>
        </row>
        <row r="24">
          <cell r="B24" t="str">
            <v xml:space="preserve"> Combustibles - Naftas</v>
          </cell>
          <cell r="C24">
            <v>158.58335528856244</v>
          </cell>
          <cell r="D24">
            <v>195.81856405110136</v>
          </cell>
          <cell r="E24">
            <v>179.31908743543474</v>
          </cell>
          <cell r="F24">
            <v>197.17368161316426</v>
          </cell>
          <cell r="G24">
            <v>161.39773069746983</v>
          </cell>
          <cell r="H24">
            <v>177.43059167047824</v>
          </cell>
          <cell r="I24">
            <v>169.81189425998556</v>
          </cell>
          <cell r="J24">
            <v>171.25191455534187</v>
          </cell>
          <cell r="K24">
            <v>197.87718617105571</v>
          </cell>
          <cell r="L24">
            <v>171.15883399203162</v>
          </cell>
          <cell r="M24">
            <v>161.73018055736998</v>
          </cell>
          <cell r="N24">
            <v>196.91746465</v>
          </cell>
          <cell r="O24">
            <v>2138.4704849419954</v>
          </cell>
          <cell r="W24" t="str">
            <v xml:space="preserve"> Combustibles - Naftas</v>
          </cell>
          <cell r="Z24">
            <v>533.72100677509854</v>
          </cell>
          <cell r="AB24">
            <v>536.00200398111224</v>
          </cell>
          <cell r="AD24">
            <v>538.9409949863832</v>
          </cell>
          <cell r="AF24">
            <v>529.80647919940156</v>
          </cell>
          <cell r="AI24">
            <v>2138.4704849419954</v>
          </cell>
        </row>
        <row r="25">
          <cell r="B25" t="str">
            <v xml:space="preserve"> Combustibles - Otros</v>
          </cell>
          <cell r="C25">
            <v>57.043692667116261</v>
          </cell>
          <cell r="D25">
            <v>106.45538832291001</v>
          </cell>
          <cell r="E25">
            <v>77.690576593653262</v>
          </cell>
          <cell r="F25">
            <v>113.88025881841035</v>
          </cell>
          <cell r="G25">
            <v>103.03523961792243</v>
          </cell>
          <cell r="H25">
            <v>120.08589616351819</v>
          </cell>
          <cell r="I25">
            <v>116.78168975745028</v>
          </cell>
          <cell r="J25">
            <v>124.94764027494911</v>
          </cell>
          <cell r="K25">
            <v>123.76778353220085</v>
          </cell>
          <cell r="L25">
            <v>105.13453437151394</v>
          </cell>
          <cell r="M25">
            <v>89.672004084149989</v>
          </cell>
          <cell r="N25">
            <v>177.77194155000001</v>
          </cell>
          <cell r="O25">
            <v>1316.2666457537948</v>
          </cell>
          <cell r="W25" t="str">
            <v xml:space="preserve"> Combustibles - Otros</v>
          </cell>
          <cell r="Z25">
            <v>241.18965758367955</v>
          </cell>
          <cell r="AB25">
            <v>337.00139459985098</v>
          </cell>
          <cell r="AD25">
            <v>365.49711356460023</v>
          </cell>
          <cell r="AF25">
            <v>372.57848000566395</v>
          </cell>
          <cell r="AI25">
            <v>1316.2666457537948</v>
          </cell>
        </row>
        <row r="26">
          <cell r="B26" t="str">
            <v xml:space="preserve"> Internos seguros</v>
          </cell>
          <cell r="C26">
            <v>19.90319379018225</v>
          </cell>
          <cell r="D26">
            <v>15.831234532472921</v>
          </cell>
          <cell r="E26">
            <v>19.148025235400276</v>
          </cell>
          <cell r="F26">
            <v>18.682984426845387</v>
          </cell>
          <cell r="G26">
            <v>17.651830873468057</v>
          </cell>
          <cell r="H26">
            <v>19.135048907965505</v>
          </cell>
          <cell r="I26">
            <v>19.831051745136847</v>
          </cell>
          <cell r="J26">
            <v>13.358418158829007</v>
          </cell>
          <cell r="K26">
            <v>13.485177331929991</v>
          </cell>
          <cell r="L26">
            <v>11.981292244234739</v>
          </cell>
          <cell r="M26">
            <v>12.203767406609998</v>
          </cell>
          <cell r="N26">
            <v>11.41717427</v>
          </cell>
          <cell r="O26">
            <v>192.62919892307499</v>
          </cell>
          <cell r="W26" t="str">
            <v xml:space="preserve"> Internos seguros</v>
          </cell>
          <cell r="Z26">
            <v>54.882453558055445</v>
          </cell>
          <cell r="AB26">
            <v>55.469864208278949</v>
          </cell>
          <cell r="AD26">
            <v>46.674647235895847</v>
          </cell>
          <cell r="AF26">
            <v>35.602233920844739</v>
          </cell>
          <cell r="AI26">
            <v>192.62919892307499</v>
          </cell>
        </row>
        <row r="27">
          <cell r="B27" t="str">
            <v xml:space="preserve"> Internos automotores gasoleros</v>
          </cell>
          <cell r="C27">
            <v>0.47891532839089096</v>
          </cell>
          <cell r="D27">
            <v>1.4969511434558944</v>
          </cell>
          <cell r="E27">
            <v>1.7563795006937406</v>
          </cell>
          <cell r="F27">
            <v>1.4237368963044548</v>
          </cell>
          <cell r="G27">
            <v>1.5789427626403145</v>
          </cell>
          <cell r="H27">
            <v>1.6402975412687131</v>
          </cell>
          <cell r="I27">
            <v>1.7535470478579556</v>
          </cell>
          <cell r="J27">
            <v>1.2698427994710857</v>
          </cell>
          <cell r="K27">
            <v>1.0453558604529953</v>
          </cell>
          <cell r="L27">
            <v>1.0492339555482539</v>
          </cell>
          <cell r="M27">
            <v>0.99051618230999994</v>
          </cell>
          <cell r="N27">
            <v>1.0104833499999999</v>
          </cell>
          <cell r="O27">
            <v>15.494202368394296</v>
          </cell>
          <cell r="W27" t="str">
            <v xml:space="preserve"> Internos automotores gasoleros</v>
          </cell>
          <cell r="Z27">
            <v>3.7322459725405261</v>
          </cell>
          <cell r="AB27">
            <v>4.6429772002134824</v>
          </cell>
          <cell r="AD27">
            <v>4.0687457077820373</v>
          </cell>
          <cell r="AF27">
            <v>3.0502334878582538</v>
          </cell>
          <cell r="AI27">
            <v>15.494202368394296</v>
          </cell>
        </row>
        <row r="28">
          <cell r="B28" t="str">
            <v xml:space="preserve"> Adicional s/cigarrillos</v>
          </cell>
          <cell r="C28">
            <v>30.564454923957989</v>
          </cell>
          <cell r="D28">
            <v>48.502575519399628</v>
          </cell>
          <cell r="E28">
            <v>39.781967393121612</v>
          </cell>
          <cell r="F28">
            <v>50.362285103984789</v>
          </cell>
          <cell r="G28">
            <v>56.869829137772214</v>
          </cell>
          <cell r="H28">
            <v>47.404176236526389</v>
          </cell>
          <cell r="I28">
            <v>41.123500654256809</v>
          </cell>
          <cell r="J28">
            <v>39.171683076874515</v>
          </cell>
          <cell r="K28">
            <v>28.72994212024966</v>
          </cell>
          <cell r="L28">
            <v>55.862068436556321</v>
          </cell>
          <cell r="M28">
            <v>18.645365390579997</v>
          </cell>
          <cell r="N28">
            <v>26.601916150000001</v>
          </cell>
          <cell r="O28">
            <v>483.61976414327995</v>
          </cell>
          <cell r="W28" t="str">
            <v xml:space="preserve"> Adicional s/cigarrillos</v>
          </cell>
          <cell r="Z28">
            <v>118.84899783647924</v>
          </cell>
          <cell r="AB28">
            <v>154.6362904782834</v>
          </cell>
          <cell r="AD28">
            <v>109.02512585138098</v>
          </cell>
          <cell r="AF28">
            <v>101.1093499771363</v>
          </cell>
          <cell r="AI28">
            <v>483.61976414327995</v>
          </cell>
        </row>
        <row r="29">
          <cell r="B29" t="str">
            <v xml:space="preserve"> Radiodifusión p/TV, AM y FM</v>
          </cell>
          <cell r="C29">
            <v>12.515375887265186</v>
          </cell>
          <cell r="D29">
            <v>10.993691459499608</v>
          </cell>
          <cell r="E29">
            <v>10.384469551225752</v>
          </cell>
          <cell r="F29">
            <v>9.724914100922982</v>
          </cell>
          <cell r="G29">
            <v>11.275998101896317</v>
          </cell>
          <cell r="H29">
            <v>12.346927421059613</v>
          </cell>
          <cell r="I29">
            <v>10.635564166355158</v>
          </cell>
          <cell r="J29">
            <v>12.393593331955534</v>
          </cell>
          <cell r="K29">
            <v>13.939094154720102</v>
          </cell>
          <cell r="L29">
            <v>12.678713331689645</v>
          </cell>
          <cell r="M29">
            <v>11.004402042539999</v>
          </cell>
          <cell r="N29">
            <v>9.6467378799999999</v>
          </cell>
          <cell r="O29">
            <v>137.53948142912989</v>
          </cell>
          <cell r="W29" t="str">
            <v xml:space="preserve"> Radiodifusión p/TV, AM y FM</v>
          </cell>
          <cell r="Z29">
            <v>33.893536897990543</v>
          </cell>
          <cell r="AB29">
            <v>33.347839623878912</v>
          </cell>
          <cell r="AD29">
            <v>36.968251653030791</v>
          </cell>
          <cell r="AF29">
            <v>33.329853254229647</v>
          </cell>
          <cell r="AI29">
            <v>137.53948142912989</v>
          </cell>
        </row>
        <row r="30">
          <cell r="B30" t="str">
            <v xml:space="preserve"> Otros impuestos (2)</v>
          </cell>
          <cell r="C30">
            <v>42.54581679408836</v>
          </cell>
          <cell r="D30">
            <v>68.249312880757557</v>
          </cell>
          <cell r="E30">
            <v>43.34355413205504</v>
          </cell>
          <cell r="F30">
            <v>32.566137105611652</v>
          </cell>
          <cell r="G30">
            <v>71.504527686847652</v>
          </cell>
          <cell r="H30">
            <v>60.989032001634953</v>
          </cell>
          <cell r="I30">
            <v>-5.3196890583475902</v>
          </cell>
          <cell r="J30">
            <v>32.253724690489719</v>
          </cell>
          <cell r="K30">
            <v>29.515661892729149</v>
          </cell>
          <cell r="L30">
            <v>27.581427161569568</v>
          </cell>
          <cell r="M30">
            <v>172.67079475660501</v>
          </cell>
          <cell r="N30">
            <v>-96.098895170000006</v>
          </cell>
          <cell r="O30">
            <v>479.80140487404117</v>
          </cell>
          <cell r="W30" t="str">
            <v xml:space="preserve"> Otros impuestos (2)</v>
          </cell>
          <cell r="Z30">
            <v>154.13868380690096</v>
          </cell>
          <cell r="AB30">
            <v>165.05969679409424</v>
          </cell>
          <cell r="AD30">
            <v>56.449697524871276</v>
          </cell>
          <cell r="AF30">
            <v>104.15332674817456</v>
          </cell>
          <cell r="AI30">
            <v>479.80140487404117</v>
          </cell>
        </row>
        <row r="31">
          <cell r="B31">
            <v>479.80126953125</v>
          </cell>
          <cell r="W31">
            <v>479.80126953125</v>
          </cell>
        </row>
        <row r="32">
          <cell r="B32" t="str">
            <v xml:space="preserve"> 2-SISTEMA DE SEG. SOCIAL</v>
          </cell>
          <cell r="C32">
            <v>923.7454631039476</v>
          </cell>
          <cell r="D32">
            <v>755.33288352303236</v>
          </cell>
          <cell r="E32">
            <v>710.99827151890031</v>
          </cell>
          <cell r="F32">
            <v>627.22320513484078</v>
          </cell>
          <cell r="G32">
            <v>670.19868291764885</v>
          </cell>
          <cell r="H32">
            <v>726.60851277381175</v>
          </cell>
          <cell r="I32">
            <v>986.43181598807564</v>
          </cell>
          <cell r="J32">
            <v>686.51687485000423</v>
          </cell>
          <cell r="K32">
            <v>831.54772269963041</v>
          </cell>
          <cell r="L32">
            <v>683.12000466319455</v>
          </cell>
          <cell r="M32">
            <v>674.08968194361</v>
          </cell>
          <cell r="N32">
            <v>656.63556430999984</v>
          </cell>
          <cell r="O32">
            <v>8932.4486834266972</v>
          </cell>
          <cell r="W32" t="str">
            <v xml:space="preserve"> 2-SISTEMA DE SEG. SOCIAL</v>
          </cell>
          <cell r="Z32">
            <v>2390.0766181458803</v>
          </cell>
          <cell r="AB32">
            <v>2024.0304008263013</v>
          </cell>
          <cell r="AD32">
            <v>2504.4964135377104</v>
          </cell>
          <cell r="AF32">
            <v>2013.8452509168044</v>
          </cell>
          <cell r="AI32">
            <v>8932.4486834266972</v>
          </cell>
        </row>
        <row r="33">
          <cell r="B33">
            <v>8932.4453125</v>
          </cell>
          <cell r="W33">
            <v>8932.4453125</v>
          </cell>
        </row>
        <row r="34">
          <cell r="B34" t="str">
            <v xml:space="preserve"> Aportes personales</v>
          </cell>
          <cell r="C34">
            <v>671.93544071099495</v>
          </cell>
          <cell r="D34">
            <v>490.76820361515752</v>
          </cell>
          <cell r="E34">
            <v>501.71802337344599</v>
          </cell>
          <cell r="F34">
            <v>483.79250154938194</v>
          </cell>
          <cell r="G34">
            <v>485.76308665359852</v>
          </cell>
          <cell r="H34">
            <v>496.78024237276423</v>
          </cell>
          <cell r="I34">
            <v>684.71740317063109</v>
          </cell>
          <cell r="J34">
            <v>492.65198548020203</v>
          </cell>
          <cell r="K34">
            <v>474.9962487664385</v>
          </cell>
          <cell r="L34">
            <v>479.50313390797982</v>
          </cell>
          <cell r="M34">
            <v>464.37029969516999</v>
          </cell>
          <cell r="N34">
            <v>487.21864364999999</v>
          </cell>
          <cell r="O34">
            <v>6214.2152129457636</v>
          </cell>
          <cell r="W34" t="str">
            <v xml:space="preserve"> Aportes personales</v>
          </cell>
          <cell r="Z34">
            <v>1664.4216676995984</v>
          </cell>
          <cell r="AB34">
            <v>1466.3358305757447</v>
          </cell>
          <cell r="AD34">
            <v>1652.3656374172715</v>
          </cell>
          <cell r="AF34">
            <v>1431.0920772531499</v>
          </cell>
          <cell r="AI34">
            <v>6214.2152129457636</v>
          </cell>
        </row>
        <row r="35">
          <cell r="B35" t="str">
            <v xml:space="preserve"> Contribuciones patronales</v>
          </cell>
          <cell r="C35">
            <v>708.47889163033346</v>
          </cell>
          <cell r="D35">
            <v>519.81165599052986</v>
          </cell>
          <cell r="E35">
            <v>490.335942015282</v>
          </cell>
          <cell r="F35">
            <v>461.75191726126656</v>
          </cell>
          <cell r="G35">
            <v>495.94432191456514</v>
          </cell>
          <cell r="H35">
            <v>536.53886761975446</v>
          </cell>
          <cell r="I35">
            <v>751.99167626409553</v>
          </cell>
          <cell r="J35">
            <v>507.98570980270426</v>
          </cell>
          <cell r="K35">
            <v>515.95960736994346</v>
          </cell>
          <cell r="L35">
            <v>515.25648766642178</v>
          </cell>
          <cell r="M35">
            <v>472.26046631048996</v>
          </cell>
          <cell r="N35">
            <v>502.50508524999998</v>
          </cell>
          <cell r="O35">
            <v>6478.8206290953867</v>
          </cell>
          <cell r="W35" t="str">
            <v xml:space="preserve"> Contribuciones patronales</v>
          </cell>
          <cell r="Z35">
            <v>1718.6264896361454</v>
          </cell>
          <cell r="AB35">
            <v>1494.235106795586</v>
          </cell>
          <cell r="AD35">
            <v>1775.9369934367433</v>
          </cell>
          <cell r="AF35">
            <v>1490.0220392269116</v>
          </cell>
          <cell r="AI35">
            <v>6478.8206290953867</v>
          </cell>
        </row>
        <row r="36">
          <cell r="B36" t="str">
            <v xml:space="preserve"> Facilidades de pago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W36" t="str">
            <v xml:space="preserve"> Facilidades de pago</v>
          </cell>
          <cell r="Z36">
            <v>0</v>
          </cell>
          <cell r="AB36">
            <v>0</v>
          </cell>
          <cell r="AD36">
            <v>0</v>
          </cell>
          <cell r="AF36">
            <v>0</v>
          </cell>
          <cell r="AI36">
            <v>0</v>
          </cell>
        </row>
        <row r="37">
          <cell r="B37" t="str">
            <v xml:space="preserve"> Otros ingresos (3)</v>
          </cell>
          <cell r="C37">
            <v>27.362876416535276</v>
          </cell>
          <cell r="D37">
            <v>24.239788180059378</v>
          </cell>
          <cell r="E37">
            <v>41.52067725551349</v>
          </cell>
          <cell r="F37">
            <v>31.116462917562334</v>
          </cell>
          <cell r="G37">
            <v>34.879397146443139</v>
          </cell>
          <cell r="H37">
            <v>45.009316110077812</v>
          </cell>
          <cell r="I37">
            <v>40.382189432767419</v>
          </cell>
          <cell r="J37">
            <v>39.568590268356971</v>
          </cell>
          <cell r="K37">
            <v>36.265107238243864</v>
          </cell>
          <cell r="L37">
            <v>35.424065957920682</v>
          </cell>
          <cell r="M37">
            <v>31.59913780143</v>
          </cell>
          <cell r="N37">
            <v>33.760975330000001</v>
          </cell>
          <cell r="O37">
            <v>421.12858405491033</v>
          </cell>
          <cell r="W37" t="str">
            <v xml:space="preserve"> Otros ingresos (3)</v>
          </cell>
          <cell r="Z37">
            <v>93.12334185210814</v>
          </cell>
          <cell r="AB37">
            <v>111.00517617408329</v>
          </cell>
          <cell r="AD37">
            <v>116.21588693936826</v>
          </cell>
          <cell r="AF37">
            <v>100.78417908935069</v>
          </cell>
          <cell r="AI37">
            <v>421.12858405491033</v>
          </cell>
        </row>
        <row r="38">
          <cell r="B38" t="str">
            <v xml:space="preserve"> Capitalización (-)</v>
          </cell>
          <cell r="C38">
            <v>470.04843864162774</v>
          </cell>
          <cell r="D38">
            <v>360.41013314665184</v>
          </cell>
          <cell r="E38">
            <v>337.78203371175766</v>
          </cell>
          <cell r="F38">
            <v>330.12761190329627</v>
          </cell>
          <cell r="G38">
            <v>330.66431743797438</v>
          </cell>
          <cell r="H38">
            <v>329.72389711133974</v>
          </cell>
          <cell r="I38">
            <v>457.99198705565539</v>
          </cell>
          <cell r="J38">
            <v>334.03304247086101</v>
          </cell>
          <cell r="K38">
            <v>321.53816888065575</v>
          </cell>
          <cell r="L38">
            <v>325.69274609237158</v>
          </cell>
          <cell r="M38">
            <v>364.12327077146995</v>
          </cell>
          <cell r="N38">
            <v>314.16430431999999</v>
          </cell>
          <cell r="O38">
            <v>4276.2999515436613</v>
          </cell>
          <cell r="W38" t="str">
            <v xml:space="preserve"> Capitalización (-)</v>
          </cell>
          <cell r="Z38">
            <v>1168.2406055000374</v>
          </cell>
          <cell r="AB38">
            <v>990.51582645261033</v>
          </cell>
          <cell r="AD38">
            <v>1113.5631984071722</v>
          </cell>
          <cell r="AF38">
            <v>1003.9803211838414</v>
          </cell>
          <cell r="AI38">
            <v>4276.2999515436613</v>
          </cell>
        </row>
        <row r="39">
          <cell r="B39" t="str">
            <v xml:space="preserve"> Rezagos, transitorios y otros (-)</v>
          </cell>
          <cell r="C39">
            <v>13.983307012288433</v>
          </cell>
          <cell r="D39">
            <v>-80.923368883937542</v>
          </cell>
          <cell r="E39">
            <v>-15.205662586416588</v>
          </cell>
          <cell r="F39">
            <v>19.310064690073876</v>
          </cell>
          <cell r="G39">
            <v>15.723805358983538</v>
          </cell>
          <cell r="H39">
            <v>21.996016217445163</v>
          </cell>
          <cell r="I39">
            <v>32.667465823763102</v>
          </cell>
          <cell r="J39">
            <v>19.656368230397963</v>
          </cell>
          <cell r="K39">
            <v>-125.86492820566026</v>
          </cell>
          <cell r="L39">
            <v>21.370936776756057</v>
          </cell>
          <cell r="M39">
            <v>-69.983048907989996</v>
          </cell>
          <cell r="N39">
            <v>52.6848356</v>
          </cell>
          <cell r="O39">
            <v>-94.584208874296266</v>
          </cell>
          <cell r="W39" t="str">
            <v xml:space="preserve"> Rezagos, transitorios y otros (-)</v>
          </cell>
          <cell r="Z39">
            <v>-82.1457244580657</v>
          </cell>
          <cell r="AB39">
            <v>57.029886266502572</v>
          </cell>
          <cell r="AD39">
            <v>-73.541094151499195</v>
          </cell>
          <cell r="AF39">
            <v>4.072723468766057</v>
          </cell>
          <cell r="AI39">
            <v>-94.584208874296266</v>
          </cell>
        </row>
        <row r="40">
          <cell r="B40">
            <v>-94.58416748046875</v>
          </cell>
          <cell r="W40">
            <v>-94.58416748046875</v>
          </cell>
        </row>
        <row r="41">
          <cell r="B41" t="str">
            <v xml:space="preserve"> 3-COMERCIO EXTERIOR</v>
          </cell>
          <cell r="C41">
            <v>165.29131131634264</v>
          </cell>
          <cell r="D41">
            <v>154.63419868070059</v>
          </cell>
          <cell r="E41">
            <v>176.66194078166552</v>
          </cell>
          <cell r="F41">
            <v>151.57294745780658</v>
          </cell>
          <cell r="G41">
            <v>181.56416878357015</v>
          </cell>
          <cell r="H41">
            <v>172.16132737453177</v>
          </cell>
          <cell r="I41">
            <v>167.44890437509068</v>
          </cell>
          <cell r="J41">
            <v>173.4335368413868</v>
          </cell>
          <cell r="K41">
            <v>165.72943441461913</v>
          </cell>
          <cell r="L41">
            <v>171.95418448098246</v>
          </cell>
          <cell r="M41">
            <v>170.10112089771002</v>
          </cell>
          <cell r="N41">
            <v>143.64861069</v>
          </cell>
          <cell r="O41">
            <v>1994.2016860944063</v>
          </cell>
          <cell r="W41" t="str">
            <v xml:space="preserve"> 3-COMERCIO EXTERIOR</v>
          </cell>
          <cell r="Z41">
            <v>496.58745077870879</v>
          </cell>
          <cell r="AB41">
            <v>505.29844361590847</v>
          </cell>
          <cell r="AD41">
            <v>506.61187563109661</v>
          </cell>
          <cell r="AF41">
            <v>485.70391606869248</v>
          </cell>
          <cell r="AI41">
            <v>1994.2016860944063</v>
          </cell>
        </row>
        <row r="42">
          <cell r="B42">
            <v>1994.201171875</v>
          </cell>
          <cell r="W42">
            <v>1994.201171875</v>
          </cell>
        </row>
        <row r="43">
          <cell r="B43" t="str">
            <v xml:space="preserve"> Derechos de importación</v>
          </cell>
          <cell r="C43">
            <v>161.49935600371629</v>
          </cell>
          <cell r="D43">
            <v>151.49034209381932</v>
          </cell>
          <cell r="E43">
            <v>171.91550326677029</v>
          </cell>
          <cell r="F43">
            <v>144.3111711176177</v>
          </cell>
          <cell r="G43">
            <v>166.38003619822359</v>
          </cell>
          <cell r="H43">
            <v>163.43055943018442</v>
          </cell>
          <cell r="I43">
            <v>160.13658716838646</v>
          </cell>
          <cell r="J43">
            <v>168.39488267106628</v>
          </cell>
          <cell r="K43">
            <v>162.35325623962956</v>
          </cell>
          <cell r="L43">
            <v>168.15508553841639</v>
          </cell>
          <cell r="M43">
            <v>166.54054634639999</v>
          </cell>
          <cell r="N43">
            <v>139.57704742000001</v>
          </cell>
          <cell r="O43">
            <v>1924.1843734942306</v>
          </cell>
          <cell r="W43" t="str">
            <v xml:space="preserve"> Derechos de importación</v>
          </cell>
          <cell r="Z43">
            <v>484.90520136430587</v>
          </cell>
          <cell r="AB43">
            <v>474.12176674602574</v>
          </cell>
          <cell r="AD43">
            <v>490.88472607908227</v>
          </cell>
          <cell r="AF43">
            <v>474.27267930481639</v>
          </cell>
          <cell r="AI43">
            <v>1924.1843734942306</v>
          </cell>
        </row>
        <row r="44">
          <cell r="B44" t="str">
            <v xml:space="preserve"> Derechos de exportación</v>
          </cell>
          <cell r="C44">
            <v>0.57505055212684641</v>
          </cell>
          <cell r="D44">
            <v>0.17277802533210163</v>
          </cell>
          <cell r="E44">
            <v>1.2966894372426236</v>
          </cell>
          <cell r="F44">
            <v>4.3635405240578269</v>
          </cell>
          <cell r="G44">
            <v>11.89967408005449</v>
          </cell>
          <cell r="H44">
            <v>5.5407003556648373</v>
          </cell>
          <cell r="I44">
            <v>4.286204478367897</v>
          </cell>
          <cell r="J44">
            <v>1.5856238717022231</v>
          </cell>
          <cell r="K44">
            <v>0.39138675776113341</v>
          </cell>
          <cell r="L44">
            <v>0.44268412841236049</v>
          </cell>
          <cell r="M44">
            <v>0.20619586772999998</v>
          </cell>
          <cell r="N44">
            <v>1.1145900399999999</v>
          </cell>
          <cell r="O44">
            <v>31.875118118452335</v>
          </cell>
          <cell r="W44" t="str">
            <v xml:space="preserve"> Derechos de exportación</v>
          </cell>
          <cell r="Z44">
            <v>2.0445180147015716</v>
          </cell>
          <cell r="AB44">
            <v>21.803914959777153</v>
          </cell>
          <cell r="AD44">
            <v>6.2632151078312539</v>
          </cell>
          <cell r="AF44">
            <v>1.7634700361423605</v>
          </cell>
          <cell r="AI44">
            <v>31.875118118452335</v>
          </cell>
        </row>
        <row r="45">
          <cell r="B45" t="str">
            <v xml:space="preserve"> Tasa de estadística</v>
          </cell>
          <cell r="C45">
            <v>3.2169047604994683</v>
          </cell>
          <cell r="D45">
            <v>2.9710785615491706</v>
          </cell>
          <cell r="E45">
            <v>3.4497480776526119</v>
          </cell>
          <cell r="F45">
            <v>2.8982358161310513</v>
          </cell>
          <cell r="G45">
            <v>3.2844585052920627</v>
          </cell>
          <cell r="H45">
            <v>3.190067588682489</v>
          </cell>
          <cell r="I45">
            <v>3.0261127283363503</v>
          </cell>
          <cell r="J45">
            <v>3.4530302986183039</v>
          </cell>
          <cell r="K45">
            <v>2.9847914172284566</v>
          </cell>
          <cell r="L45">
            <v>3.3564148141537031</v>
          </cell>
          <cell r="M45">
            <v>3.3543786835799998</v>
          </cell>
          <cell r="N45">
            <v>2.95697323</v>
          </cell>
          <cell r="O45">
            <v>38.142194481723678</v>
          </cell>
          <cell r="W45" t="str">
            <v xml:space="preserve"> Tasa de estadística</v>
          </cell>
          <cell r="Z45">
            <v>9.6377313997012521</v>
          </cell>
          <cell r="AB45">
            <v>9.3727619101056021</v>
          </cell>
          <cell r="AD45">
            <v>9.4639344441831099</v>
          </cell>
          <cell r="AF45">
            <v>9.6677667277337029</v>
          </cell>
          <cell r="AI45">
            <v>38.142194481723678</v>
          </cell>
        </row>
        <row r="46">
          <cell r="B46">
            <v>38.142181396484375</v>
          </cell>
          <cell r="W46">
            <v>38.142181396484375</v>
          </cell>
        </row>
        <row r="47">
          <cell r="B47">
            <v>38.142181396484375</v>
          </cell>
          <cell r="W47">
            <v>38.142181396484375</v>
          </cell>
        </row>
        <row r="48">
          <cell r="B48" t="str">
            <v xml:space="preserve"> TOTAL REC. TRIBUTARIOS</v>
          </cell>
          <cell r="C48">
            <v>4046.7128084062906</v>
          </cell>
          <cell r="D48">
            <v>3681.0892581341905</v>
          </cell>
          <cell r="E48">
            <v>3773.4380982471498</v>
          </cell>
          <cell r="F48">
            <v>3856.6250570895918</v>
          </cell>
          <cell r="G48">
            <v>4318.0155957915376</v>
          </cell>
          <cell r="H48">
            <v>4807.2632926024244</v>
          </cell>
          <cell r="I48">
            <v>4192.7724706869421</v>
          </cell>
          <cell r="J48">
            <v>4184.7363257443694</v>
          </cell>
          <cell r="K48">
            <v>4054.8984329462605</v>
          </cell>
          <cell r="L48">
            <v>3998.7670830700154</v>
          </cell>
          <cell r="M48">
            <v>3916.8791020680296</v>
          </cell>
          <cell r="N48">
            <v>3931.3003258799999</v>
          </cell>
          <cell r="O48">
            <v>48762.497850666805</v>
          </cell>
          <cell r="W48" t="str">
            <v xml:space="preserve"> TOTAL REC. TRIBUTARIOS</v>
          </cell>
          <cell r="Z48">
            <v>11501.24016478763</v>
          </cell>
          <cell r="AB48">
            <v>12981.903945483555</v>
          </cell>
          <cell r="AD48">
            <v>12432.407229377572</v>
          </cell>
          <cell r="AF48">
            <v>11846.946511018044</v>
          </cell>
          <cell r="AI48">
            <v>48762.497850666805</v>
          </cell>
        </row>
        <row r="49">
          <cell r="B49">
            <v>48762.46875</v>
          </cell>
          <cell r="W49">
            <v>48762.46875</v>
          </cell>
        </row>
        <row r="50">
          <cell r="B50">
            <v>48762.46875</v>
          </cell>
          <cell r="W50">
            <v>48762.46875</v>
          </cell>
        </row>
        <row r="51">
          <cell r="B51" t="str">
            <v xml:space="preserve"> TOTAL CON CAP.Y TRANSIT.</v>
          </cell>
          <cell r="C51">
            <v>4530.7445540602066</v>
          </cell>
          <cell r="D51">
            <v>3960.5760223969041</v>
          </cell>
          <cell r="E51">
            <v>4096.0144693724906</v>
          </cell>
          <cell r="F51">
            <v>4206.0627336829621</v>
          </cell>
          <cell r="G51">
            <v>4664.4037185884954</v>
          </cell>
          <cell r="H51">
            <v>5158.9832059312103</v>
          </cell>
          <cell r="I51">
            <v>4683.4319235663606</v>
          </cell>
          <cell r="J51">
            <v>4538.4257364456289</v>
          </cell>
          <cell r="K51">
            <v>4250.5716736212562</v>
          </cell>
          <cell r="L51">
            <v>4345.830765939143</v>
          </cell>
          <cell r="M51">
            <v>4211.0193239315104</v>
          </cell>
          <cell r="N51">
            <v>4298.1494658000001</v>
          </cell>
          <cell r="O51">
            <v>52944.213593336171</v>
          </cell>
          <cell r="W51" t="str">
            <v xml:space="preserve"> TOTAL CON CAP.Y TRANSIT.</v>
          </cell>
          <cell r="Z51">
            <v>12587.335045829601</v>
          </cell>
          <cell r="AB51">
            <v>14029.449658202668</v>
          </cell>
          <cell r="AD51">
            <v>13472.429333633245</v>
          </cell>
          <cell r="AF51">
            <v>12854.999555670653</v>
          </cell>
          <cell r="AI51">
            <v>52944.213593336171</v>
          </cell>
        </row>
        <row r="52">
          <cell r="B52">
            <v>52944.1875</v>
          </cell>
          <cell r="W52">
            <v>52944.1875</v>
          </cell>
        </row>
        <row r="53">
          <cell r="B53">
            <v>52944.1875</v>
          </cell>
          <cell r="W53">
            <v>52944.1875</v>
          </cell>
        </row>
        <row r="54">
          <cell r="B54" t="str">
            <v xml:space="preserve"> COPARTICIPADO (Bruto)</v>
          </cell>
          <cell r="C54">
            <v>2152.9542909992706</v>
          </cell>
          <cell r="D54">
            <v>1806.4808132365104</v>
          </cell>
          <cell r="E54">
            <v>2050.9380863981091</v>
          </cell>
          <cell r="F54">
            <v>2098.0899916473941</v>
          </cell>
          <cell r="G54">
            <v>2329.4198211028165</v>
          </cell>
          <cell r="H54">
            <v>2583.0156503798985</v>
          </cell>
          <cell r="I54">
            <v>2147.2972673430268</v>
          </cell>
          <cell r="J54">
            <v>2230.1685841211138</v>
          </cell>
          <cell r="K54">
            <v>2138.6911402766491</v>
          </cell>
          <cell r="L54">
            <v>2094.8160931136917</v>
          </cell>
          <cell r="M54">
            <v>2097.376091712189</v>
          </cell>
          <cell r="N54">
            <v>2142.5264616279801</v>
          </cell>
          <cell r="O54">
            <v>25871.774291958653</v>
          </cell>
          <cell r="W54" t="str">
            <v xml:space="preserve"> COPARTICIPADO (Bruto)</v>
          </cell>
          <cell r="Z54">
            <v>6010.3731906338908</v>
          </cell>
          <cell r="AB54">
            <v>7010.5254631301086</v>
          </cell>
          <cell r="AD54">
            <v>6516.1569917407896</v>
          </cell>
          <cell r="AF54">
            <v>6334.7186464538609</v>
          </cell>
          <cell r="AI54">
            <v>25871.774291958653</v>
          </cell>
        </row>
        <row r="55">
          <cell r="B55" t="str">
            <v xml:space="preserve"> COPARTICIPADO (Neto) (4)</v>
          </cell>
          <cell r="C55">
            <v>1784.9227558706714</v>
          </cell>
          <cell r="D55">
            <v>1490.4221447283658</v>
          </cell>
          <cell r="E55">
            <v>1697.9713484269075</v>
          </cell>
          <cell r="F55">
            <v>1737.9994466776591</v>
          </cell>
          <cell r="G55">
            <v>1934.4527307223018</v>
          </cell>
          <cell r="H55">
            <v>2149.9248070461158</v>
          </cell>
          <cell r="I55">
            <v>1779.7615365826687</v>
          </cell>
          <cell r="J55">
            <v>1850.1041840223572</v>
          </cell>
          <cell r="K55">
            <v>1772.2783119383184</v>
          </cell>
          <cell r="L55">
            <v>1735.06825057628</v>
          </cell>
          <cell r="M55">
            <v>1737.0154779553607</v>
          </cell>
          <cell r="N55">
            <v>1775.347492383783</v>
          </cell>
          <cell r="O55">
            <v>21445.268486930789</v>
          </cell>
          <cell r="W55" t="str">
            <v xml:space="preserve"> COPARTICIPADO (Neto) (4)</v>
          </cell>
          <cell r="Z55">
            <v>4973.3162490259447</v>
          </cell>
          <cell r="AB55">
            <v>5822.3769844460767</v>
          </cell>
          <cell r="AD55">
            <v>5402.1440325433441</v>
          </cell>
          <cell r="AF55">
            <v>5247.4312209154232</v>
          </cell>
          <cell r="AI55">
            <v>21445.268486930789</v>
          </cell>
        </row>
        <row r="56">
          <cell r="B56">
            <v>21445.265625</v>
          </cell>
          <cell r="W56">
            <v>21445.265625</v>
          </cell>
        </row>
        <row r="57">
          <cell r="B57">
            <v>21445.265625</v>
          </cell>
          <cell r="W57">
            <v>21445.265625</v>
          </cell>
        </row>
        <row r="58">
          <cell r="B58" t="str">
            <v xml:space="preserve"> CLASIF. PRESUPUEST.</v>
          </cell>
          <cell r="C58">
            <v>4046.7128084062906</v>
          </cell>
          <cell r="D58">
            <v>3681.08925813419</v>
          </cell>
          <cell r="E58">
            <v>3773.4380982471498</v>
          </cell>
          <cell r="F58">
            <v>3856.6250570895918</v>
          </cell>
          <cell r="G58">
            <v>4318.0155957915385</v>
          </cell>
          <cell r="H58">
            <v>4807.2632926024235</v>
          </cell>
          <cell r="I58">
            <v>4192.7724706869421</v>
          </cell>
          <cell r="J58">
            <v>4184.7363257443694</v>
          </cell>
          <cell r="K58">
            <v>4054.8984329462605</v>
          </cell>
          <cell r="L58">
            <v>3998.7670830700154</v>
          </cell>
          <cell r="M58">
            <v>3916.8791020680301</v>
          </cell>
          <cell r="N58">
            <v>3931.3003258799999</v>
          </cell>
          <cell r="O58">
            <v>48762.497850666805</v>
          </cell>
          <cell r="W58" t="str">
            <v xml:space="preserve"> CLASIF. PRESUPUEST.</v>
          </cell>
          <cell r="Z58">
            <v>11501.24016478763</v>
          </cell>
          <cell r="AB58">
            <v>12981.903945483555</v>
          </cell>
          <cell r="AD58">
            <v>12432.407229377572</v>
          </cell>
          <cell r="AF58">
            <v>11846.946511018046</v>
          </cell>
          <cell r="AI58">
            <v>48762.497850666805</v>
          </cell>
        </row>
        <row r="59">
          <cell r="B59">
            <v>48762.46875</v>
          </cell>
          <cell r="W59">
            <v>48762.46875</v>
          </cell>
        </row>
        <row r="60">
          <cell r="B60" t="str">
            <v xml:space="preserve"> Administración Nacional</v>
          </cell>
          <cell r="C60">
            <v>2042.5195363966084</v>
          </cell>
          <cell r="D60">
            <v>1845.352776169492</v>
          </cell>
          <cell r="E60">
            <v>1976.2976334945122</v>
          </cell>
          <cell r="F60">
            <v>2142.0370434540546</v>
          </cell>
          <cell r="G60">
            <v>2556.2089730580942</v>
          </cell>
          <cell r="H60">
            <v>2987.0248864872328</v>
          </cell>
          <cell r="I60">
            <v>2117.4399587786261</v>
          </cell>
          <cell r="J60">
            <v>2406.9710677623402</v>
          </cell>
          <cell r="K60">
            <v>2130.4238514415038</v>
          </cell>
          <cell r="L60">
            <v>2224.7266012022797</v>
          </cell>
          <cell r="M60">
            <v>2146.3869201244197</v>
          </cell>
          <cell r="N60">
            <v>2177.1647615700003</v>
          </cell>
          <cell r="O60">
            <v>26752.554009939166</v>
          </cell>
          <cell r="W60" t="str">
            <v xml:space="preserve"> Administración Nacional</v>
          </cell>
          <cell r="Z60">
            <v>5864.1699460606123</v>
          </cell>
          <cell r="AB60">
            <v>7685.2709029993812</v>
          </cell>
          <cell r="AD60">
            <v>6654.8348779824701</v>
          </cell>
          <cell r="AF60">
            <v>6548.2782828966992</v>
          </cell>
          <cell r="AI60">
            <v>26752.554009939166</v>
          </cell>
        </row>
        <row r="61">
          <cell r="B61" t="str">
            <v xml:space="preserve"> Contribuciones Seguridad Social (4)</v>
          </cell>
          <cell r="C61">
            <v>884.6524494441328</v>
          </cell>
          <cell r="D61">
            <v>736.09333188025892</v>
          </cell>
          <cell r="E61">
            <v>708.91505574053394</v>
          </cell>
          <cell r="F61">
            <v>598.34339028018303</v>
          </cell>
          <cell r="G61">
            <v>652.4405342548049</v>
          </cell>
          <cell r="H61">
            <v>704.90132954233241</v>
          </cell>
          <cell r="I61">
            <v>967.47849480888272</v>
          </cell>
          <cell r="J61">
            <v>659.18744153905504</v>
          </cell>
          <cell r="K61">
            <v>828.65980662625009</v>
          </cell>
          <cell r="L61">
            <v>662.09779311658963</v>
          </cell>
          <cell r="M61">
            <v>644.95484594361005</v>
          </cell>
          <cell r="N61">
            <v>643.94456430999981</v>
          </cell>
          <cell r="O61">
            <v>8691.6690374866339</v>
          </cell>
          <cell r="W61" t="str">
            <v xml:space="preserve"> Contribuciones Seguridad Social (4)</v>
          </cell>
          <cell r="Z61">
            <v>2329.6608370649255</v>
          </cell>
          <cell r="AB61">
            <v>1955.6852540773202</v>
          </cell>
          <cell r="AD61">
            <v>2455.325742974188</v>
          </cell>
          <cell r="AF61">
            <v>1950.9972033701995</v>
          </cell>
          <cell r="AI61">
            <v>8691.6690374866339</v>
          </cell>
        </row>
        <row r="62">
          <cell r="B62" t="str">
            <v xml:space="preserve"> Provincias (5)</v>
          </cell>
          <cell r="C62">
            <v>1080.4478089057347</v>
          </cell>
          <cell r="D62">
            <v>1080.403598441666</v>
          </cell>
          <cell r="E62">
            <v>1086.1421932337373</v>
          </cell>
          <cell r="F62">
            <v>1087.3648085006962</v>
          </cell>
          <cell r="G62">
            <v>1091.6079398157949</v>
          </cell>
          <cell r="H62">
            <v>1093.6298933413796</v>
          </cell>
          <cell r="I62">
            <v>1088.9006959202402</v>
          </cell>
          <cell r="J62">
            <v>1091.2483831320246</v>
          </cell>
          <cell r="K62">
            <v>1092.9268588051266</v>
          </cell>
          <cell r="L62">
            <v>1090.9204772045414</v>
          </cell>
          <cell r="M62">
            <v>1096.4024999999999</v>
          </cell>
          <cell r="N62">
            <v>1097.5</v>
          </cell>
          <cell r="O62">
            <v>13077.495157300942</v>
          </cell>
          <cell r="W62" t="str">
            <v xml:space="preserve"> Provincias (5)</v>
          </cell>
          <cell r="Z62">
            <v>3246.9936005811378</v>
          </cell>
          <cell r="AB62">
            <v>3272.6026416578707</v>
          </cell>
          <cell r="AD62">
            <v>3273.0759378573912</v>
          </cell>
          <cell r="AF62">
            <v>3284.8229772045415</v>
          </cell>
          <cell r="AI62">
            <v>13077.495157300942</v>
          </cell>
        </row>
        <row r="63">
          <cell r="B63" t="str">
            <v xml:space="preserve"> No presupuestarios (6)</v>
          </cell>
          <cell r="C63">
            <v>39.093013659814787</v>
          </cell>
          <cell r="D63">
            <v>19.239551642773502</v>
          </cell>
          <cell r="E63">
            <v>2.0832157783663026</v>
          </cell>
          <cell r="F63">
            <v>28.879814854657674</v>
          </cell>
          <cell r="G63">
            <v>17.758148662843919</v>
          </cell>
          <cell r="H63">
            <v>21.707183231479373</v>
          </cell>
          <cell r="I63">
            <v>18.953321179193033</v>
          </cell>
          <cell r="J63">
            <v>27.329433310949277</v>
          </cell>
          <cell r="K63">
            <v>2.8879160733802887</v>
          </cell>
          <cell r="L63">
            <v>21.022211546604872</v>
          </cell>
          <cell r="M63">
            <v>29.134836</v>
          </cell>
          <cell r="N63">
            <v>12.691000000000001</v>
          </cell>
          <cell r="O63">
            <v>240.77964594006303</v>
          </cell>
          <cell r="W63" t="str">
            <v xml:space="preserve"> No presupuestarios (6)</v>
          </cell>
          <cell r="Z63">
            <v>60.415781080954595</v>
          </cell>
          <cell r="AB63">
            <v>68.345146748980966</v>
          </cell>
          <cell r="AD63">
            <v>49.170670563522599</v>
          </cell>
          <cell r="AF63">
            <v>62.848047546604874</v>
          </cell>
          <cell r="AI63">
            <v>240.77964594006303</v>
          </cell>
        </row>
        <row r="64">
          <cell r="B64">
            <v>240.779541015625</v>
          </cell>
          <cell r="W64">
            <v>240.779541015625</v>
          </cell>
        </row>
        <row r="65">
          <cell r="B65">
            <v>240.779541015625</v>
          </cell>
          <cell r="W65">
            <v>240.779541015625</v>
          </cell>
        </row>
        <row r="66">
          <cell r="B66" t="str">
            <v>(1)  : No se contabilizan, por no ser recaudados por la AFIP, el Fondo Especial del Tabaco, los fondos de energía eléctrica, el Impuesto sobre Pasajes Aéreos,</v>
          </cell>
          <cell r="W66" t="str">
            <v>(1)  : No se contabilizan, por no ser recaudados por la AFIP, el Fondo Especial del Tabaco, los fondos de energía eléctrica, el Impuesto sobre Pasajes Aéreos,</v>
          </cell>
        </row>
        <row r="67">
          <cell r="B67" t="str">
            <v xml:space="preserve">         las cajas previsionales de las Fuerzas Armadas y de Seguridad y las Asignaciones Familiares Compensables.</v>
          </cell>
          <cell r="W67" t="str">
            <v xml:space="preserve">         las cajas previsionales de las Fuerzas Armadas y de Seguridad y las Asignaciones Familiares Compensables.</v>
          </cell>
        </row>
        <row r="68">
          <cell r="B68" t="str">
            <v>(2)  : Entradas de Cine, Monotributo Impositivo, Emerg. s/Automotores, Motos, Embarcaciones y Aeronaves, Fac. Pago Dto. 93/2000 Pend. de Distribución y otros menores.</v>
          </cell>
          <cell r="W68" t="str">
            <v>(2)  : Entradas de Cine, Monotributo Impositivo, Emerg. s/Automotores, Motos, Embarcaciones y Aeronaves, Fac. Pago Dto. 93/2000 Pend. de Distribución y otros menores.</v>
          </cell>
        </row>
        <row r="69">
          <cell r="B69" t="str">
            <v>(3)  : Incluye Monotributo previsional.</v>
          </cell>
          <cell r="W69" t="str">
            <v>(3)  : Incluye Monotributo previsional.</v>
          </cell>
        </row>
        <row r="70">
          <cell r="B70" t="str">
            <v>(4)  : Bruto menos 15% y suma fija para provincias.</v>
          </cell>
          <cell r="W70" t="str">
            <v>(4)  : Bruto menos 15% y suma fija para provincias.</v>
          </cell>
        </row>
        <row r="71">
          <cell r="B71" t="str">
            <v>(4)  : Datos provisorios (a partir de abril de 1999), netos de Asignaciones Familiares Compensables.</v>
          </cell>
          <cell r="W71" t="str">
            <v>(4)  : Datos provisorios (a partir de abril de 1999), netos de Asignaciones Familiares Compensables.</v>
          </cell>
        </row>
        <row r="72">
          <cell r="B72" t="str">
            <v>(5)  : 56,66% de Coparticipados (neto), 56,66% del 93, 73% de Bienes Personales, 30% de Monotributo impositivo, y sumas fijas por Pacto Fiscal y Ganancias.</v>
          </cell>
          <cell r="W72" t="str">
            <v>(5)  : 56,66% de Coparticipados (neto), 56,66% del 93, 73% de Bienes Personales, 30% de Monotributo impositivo, y sumas fijas por Pacto Fiscal y Ganancias.</v>
          </cell>
        </row>
        <row r="73">
          <cell r="B73" t="str">
            <v xml:space="preserve">         Durante el año 2000, la distribución mensual por estos conceptos es de $ 1097,5 millones.</v>
          </cell>
          <cell r="W73" t="str">
            <v xml:space="preserve">         Durante el año 2000, la distribución mensual por estos conceptos es de $ 1097,5 millones.</v>
          </cell>
        </row>
        <row r="74">
          <cell r="B74" t="str">
            <v>(6)  : Fondo Solidario de Redistribución.</v>
          </cell>
          <cell r="W74" t="str">
            <v>(6)  : Fondo Solidario de Redistribución.</v>
          </cell>
        </row>
      </sheetData>
      <sheetData sheetId="3" refreshError="1">
        <row r="1">
          <cell r="A1" t="str">
            <v>MACROS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ENERA CUADRO 16"/>
    </sheetNames>
    <definedNames>
      <definedName name="BORRA_CUADROS"/>
      <definedName name="TRANSFERENCIA"/>
    </definedNames>
    <sheetDataSet>
      <sheetData sheetId="0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2"/>
      <sheetName val="Hoja4"/>
      <sheetName val="Hoja5"/>
      <sheetName val="Hoja3"/>
      <sheetName val="Codigos"/>
      <sheetName val="Consolidado"/>
      <sheetName val="Base Datos"/>
      <sheetName val="bop1actual"/>
      <sheetName val="Serie Precios"/>
      <sheetName val="Precios Niquel"/>
    </sheetNames>
    <sheetDataSet>
      <sheetData sheetId="0" refreshError="1">
        <row r="2">
          <cell r="B2" t="str">
            <v>Sistema de Análisis y Calificación de Riesgo Bancario</v>
          </cell>
        </row>
        <row r="3">
          <cell r="B3" t="str">
            <v>MDBC-97</v>
          </cell>
        </row>
        <row r="4">
          <cell r="B4" t="str">
            <v>Banco Del Caribe, C.A.</v>
          </cell>
        </row>
        <row r="5">
          <cell r="B5" t="str">
            <v>Módulo de Rentabilidad y Beneficios</v>
          </cell>
        </row>
        <row r="9">
          <cell r="B9" t="str">
            <v>Descomposición de la Rentabilidad Patrimonial</v>
          </cell>
          <cell r="F9" t="str">
            <v xml:space="preserve">Estrato de </v>
          </cell>
        </row>
        <row r="10">
          <cell r="B10" t="str">
            <v>Módulo I</v>
          </cell>
          <cell r="F10" t="str">
            <v>Comparación</v>
          </cell>
        </row>
        <row r="11">
          <cell r="F11" t="str">
            <v>Medianos</v>
          </cell>
          <cell r="G11" t="str">
            <v>Privada</v>
          </cell>
        </row>
        <row r="12">
          <cell r="C12" t="str">
            <v>Dic-97</v>
          </cell>
          <cell r="D12">
            <v>35796</v>
          </cell>
          <cell r="E12">
            <v>35827</v>
          </cell>
          <cell r="F12">
            <v>35765</v>
          </cell>
        </row>
        <row r="14">
          <cell r="B14" t="str">
            <v>1.- Margen de Beneficio Neto s/</v>
          </cell>
        </row>
        <row r="15">
          <cell r="B15" t="str">
            <v xml:space="preserve">    Ingresos Ordinarios</v>
          </cell>
          <cell r="C15">
            <v>0.25336624760865417</v>
          </cell>
          <cell r="D15">
            <v>0.22026846883764847</v>
          </cell>
          <cell r="E15">
            <v>0.23861228584459271</v>
          </cell>
          <cell r="F15">
            <v>0.27354807841473588</v>
          </cell>
          <cell r="G15">
            <v>0.23491598804769567</v>
          </cell>
        </row>
        <row r="16">
          <cell r="B16" t="str">
            <v>2.- Ingresos Ordinario s/</v>
          </cell>
        </row>
        <row r="17">
          <cell r="B17" t="str">
            <v xml:space="preserve">    Activo Total Promedio</v>
          </cell>
          <cell r="C17">
            <v>0.22606305209805885</v>
          </cell>
          <cell r="D17">
            <v>0.22377335463277703</v>
          </cell>
          <cell r="E17">
            <v>0.2306517182511115</v>
          </cell>
          <cell r="F17">
            <v>0.22732543438318489</v>
          </cell>
          <cell r="G17">
            <v>0.21705756787147382</v>
          </cell>
        </row>
        <row r="18">
          <cell r="B18" t="str">
            <v>3.-Margen de Beneficio Neto s/</v>
          </cell>
        </row>
        <row r="19">
          <cell r="B19" t="str">
            <v xml:space="preserve">    Activo Total Promedio (1)*(2)</v>
          </cell>
          <cell r="C19">
            <v>5.7276747233044864E-2</v>
          </cell>
          <cell r="D19">
            <v>4.9290214191625908E-2</v>
          </cell>
          <cell r="E19">
            <v>5.5036333725880675E-2</v>
          </cell>
          <cell r="F19">
            <v>6.2184435750315362E-2</v>
          </cell>
          <cell r="G19">
            <v>5.0990293019757035E-2</v>
          </cell>
        </row>
        <row r="20">
          <cell r="B20" t="str">
            <v>4.-Apalancamiento Financiero</v>
          </cell>
          <cell r="C20">
            <v>8.8364482614785675</v>
          </cell>
          <cell r="D20">
            <v>9.5538651306099158</v>
          </cell>
          <cell r="E20">
            <v>9.3155947868143514</v>
          </cell>
          <cell r="F20">
            <v>8.1990483341031286</v>
          </cell>
          <cell r="G20">
            <v>10.53043398836321</v>
          </cell>
        </row>
        <row r="21">
          <cell r="B21" t="str">
            <v xml:space="preserve">5.-Utilidad Líquida s/ </v>
          </cell>
        </row>
        <row r="22">
          <cell r="B22" t="str">
            <v xml:space="preserve">   Margen de Beneficio</v>
          </cell>
          <cell r="C22">
            <v>0.9699012308891628</v>
          </cell>
          <cell r="D22">
            <v>1</v>
          </cell>
          <cell r="E22">
            <v>1</v>
          </cell>
          <cell r="F22">
            <v>0.98397773916135867</v>
          </cell>
          <cell r="G22">
            <v>0.94256048625898037</v>
          </cell>
        </row>
        <row r="23">
          <cell r="B23" t="str">
            <v xml:space="preserve">6.-Rentabilidad </v>
          </cell>
        </row>
        <row r="24">
          <cell r="B24" t="str">
            <v xml:space="preserve">    Patrimonial (ROE)</v>
          </cell>
          <cell r="C24">
            <v>0.49088933378525035</v>
          </cell>
          <cell r="D24">
            <v>0.47091205864566876</v>
          </cell>
          <cell r="E24">
            <v>0.51269618354218893</v>
          </cell>
          <cell r="F24">
            <v>0.5016841934765438</v>
          </cell>
          <cell r="G24">
            <v>0.50610777268866702</v>
          </cell>
        </row>
        <row r="26">
          <cell r="F26" t="str">
            <v xml:space="preserve">Estrato de </v>
          </cell>
        </row>
        <row r="27">
          <cell r="F27" t="str">
            <v>Comparación</v>
          </cell>
        </row>
        <row r="28">
          <cell r="F28" t="str">
            <v>Medianos</v>
          </cell>
          <cell r="G28" t="str">
            <v>Privada</v>
          </cell>
        </row>
        <row r="29">
          <cell r="C29" t="str">
            <v>Dic-97</v>
          </cell>
          <cell r="D29">
            <v>35796</v>
          </cell>
          <cell r="E29">
            <v>35827</v>
          </cell>
          <cell r="F29">
            <v>35765</v>
          </cell>
        </row>
        <row r="31">
          <cell r="B31" t="str">
            <v>1.- Margen de Utilidad Neta</v>
          </cell>
          <cell r="C31">
            <v>0.24574023542140205</v>
          </cell>
          <cell r="D31">
            <v>0.22026846883764847</v>
          </cell>
          <cell r="E31">
            <v>0.23861228584459271</v>
          </cell>
          <cell r="F31">
            <v>0.26916521975046587</v>
          </cell>
          <cell r="G31">
            <v>0.22142252792424486</v>
          </cell>
        </row>
        <row r="32">
          <cell r="B32" t="str">
            <v>2.- Intensidad del Activo</v>
          </cell>
          <cell r="C32">
            <v>0.22606305209805885</v>
          </cell>
          <cell r="D32">
            <v>0.22377335463277703</v>
          </cell>
          <cell r="E32">
            <v>0.2306517182511115</v>
          </cell>
          <cell r="F32">
            <v>0.22732543438318489</v>
          </cell>
          <cell r="G32">
            <v>0.21705756787147382</v>
          </cell>
        </row>
        <row r="33">
          <cell r="B33" t="str">
            <v>3.- Retorno de la Inversión (1)*(2)</v>
          </cell>
          <cell r="C33">
            <v>5.5552787642657663E-2</v>
          </cell>
          <cell r="D33">
            <v>4.9290214191625908E-2</v>
          </cell>
          <cell r="E33">
            <v>5.5036333725880675E-2</v>
          </cell>
          <cell r="F33">
            <v>6.1188100500620068E-2</v>
          </cell>
          <cell r="G33">
            <v>4.8061435383190083E-2</v>
          </cell>
        </row>
        <row r="34">
          <cell r="B34" t="str">
            <v>4.- Apalancamiento Financiero</v>
          </cell>
          <cell r="C34">
            <v>8.8364482614785675</v>
          </cell>
          <cell r="D34">
            <v>9.5538651306099158</v>
          </cell>
          <cell r="E34">
            <v>9.3155947868143514</v>
          </cell>
          <cell r="F34">
            <v>8.1990483341031286</v>
          </cell>
          <cell r="G34">
            <v>10.53043398836321</v>
          </cell>
        </row>
        <row r="35">
          <cell r="B35" t="str">
            <v>5.- Rentabilidad Patrimonial (3)*(4)</v>
          </cell>
          <cell r="C35">
            <v>0.49088933378525035</v>
          </cell>
          <cell r="D35">
            <v>0.47091205864566876</v>
          </cell>
          <cell r="E35">
            <v>0.51269618354218893</v>
          </cell>
          <cell r="F35">
            <v>0.5016841934765438</v>
          </cell>
          <cell r="G35">
            <v>0.50610777268866702</v>
          </cell>
        </row>
        <row r="37">
          <cell r="B37" t="str">
            <v xml:space="preserve">Descomposición de la Rentabilidad </v>
          </cell>
        </row>
        <row r="38">
          <cell r="B38" t="str">
            <v>Sin Ingresos Extraordinarios</v>
          </cell>
          <cell r="F38" t="str">
            <v xml:space="preserve">Estrato de </v>
          </cell>
        </row>
        <row r="39">
          <cell r="F39" t="str">
            <v>Comparación</v>
          </cell>
        </row>
        <row r="40">
          <cell r="F40" t="str">
            <v>Medianos</v>
          </cell>
          <cell r="G40" t="str">
            <v>Privada</v>
          </cell>
        </row>
        <row r="41">
          <cell r="C41" t="str">
            <v>Dic-97</v>
          </cell>
          <cell r="D41">
            <v>35796</v>
          </cell>
          <cell r="E41">
            <v>35827</v>
          </cell>
          <cell r="F41">
            <v>35765</v>
          </cell>
        </row>
        <row r="42">
          <cell r="B42" t="str">
            <v>1.- Margen Total del Negocio s/</v>
          </cell>
        </row>
        <row r="43">
          <cell r="B43" t="str">
            <v xml:space="preserve">    Ingresos Ordinarios</v>
          </cell>
          <cell r="C43">
            <v>0.25669571877353525</v>
          </cell>
          <cell r="D43">
            <v>0.22167728835383735</v>
          </cell>
          <cell r="E43">
            <v>0.2400365828427104</v>
          </cell>
          <cell r="F43">
            <v>0.27394727869890678</v>
          </cell>
          <cell r="G43">
            <v>0.23361163628922754</v>
          </cell>
        </row>
        <row r="44">
          <cell r="B44" t="str">
            <v>2.- Ingresos Ordinarios s/</v>
          </cell>
        </row>
        <row r="45">
          <cell r="B45" t="str">
            <v xml:space="preserve">    Activo Total Promedio</v>
          </cell>
          <cell r="C45">
            <v>0.22606305209805885</v>
          </cell>
          <cell r="D45">
            <v>0.22377335463277703</v>
          </cell>
          <cell r="E45">
            <v>0.2306517182511115</v>
          </cell>
          <cell r="F45">
            <v>0.22732543438318489</v>
          </cell>
          <cell r="G45">
            <v>0.21705756787147382</v>
          </cell>
        </row>
        <row r="46">
          <cell r="B46" t="str">
            <v>3.- Margen Total del Negocio s/</v>
          </cell>
        </row>
        <row r="47">
          <cell r="B47" t="str">
            <v xml:space="preserve">    Activo Total Promedio (1)*(2)</v>
          </cell>
          <cell r="C47">
            <v>5.8029417646450365E-2</v>
          </cell>
          <cell r="D47">
            <v>4.9605470460835618E-2</v>
          </cell>
          <cell r="E47">
            <v>5.5364850275796421E-2</v>
          </cell>
          <cell r="F47">
            <v>6.22751841283204E-2</v>
          </cell>
          <cell r="G47">
            <v>5.070717359941506E-2</v>
          </cell>
        </row>
        <row r="49">
          <cell r="B49" t="str">
            <v>4.-Apalancamiento Financiero</v>
          </cell>
          <cell r="C49">
            <v>8.8364482614785675</v>
          </cell>
          <cell r="D49">
            <v>9.5538651306099158</v>
          </cell>
          <cell r="E49">
            <v>9.3155947868143514</v>
          </cell>
          <cell r="F49">
            <v>8.1990483341031286</v>
          </cell>
          <cell r="G49">
            <v>10.53043398836321</v>
          </cell>
        </row>
        <row r="50">
          <cell r="B50" t="str">
            <v>5.- Utilidad Líquida sin Ing. Ext.</v>
          </cell>
        </row>
        <row r="51">
          <cell r="B51" t="str">
            <v xml:space="preserve">    Margen Total del Negocio</v>
          </cell>
          <cell r="C51">
            <v>0.9569797802435992</v>
          </cell>
          <cell r="D51">
            <v>0.9936447277632694</v>
          </cell>
          <cell r="E51">
            <v>0.99406633363444019</v>
          </cell>
          <cell r="F51">
            <v>0.96849927388329471</v>
          </cell>
          <cell r="G51">
            <v>0.92269812979195165</v>
          </cell>
        </row>
        <row r="52">
          <cell r="B52" t="str">
            <v>6.- Rentabilidad Patrimonial</v>
          </cell>
        </row>
        <row r="53">
          <cell r="B53" t="str">
            <v xml:space="preserve">    Sin Ing. Extraord. (3*4*5)</v>
          </cell>
          <cell r="C53">
            <v>0.49071429880520617</v>
          </cell>
          <cell r="D53">
            <v>0.47091205864566882</v>
          </cell>
          <cell r="E53">
            <v>0.51269618354218893</v>
          </cell>
          <cell r="F53">
            <v>0.49451306072255885</v>
          </cell>
          <cell r="G53">
            <v>0.49269177721651353</v>
          </cell>
        </row>
        <row r="55">
          <cell r="B55" t="str">
            <v>Evolución de la Cuenta de Resultados</v>
          </cell>
        </row>
        <row r="56">
          <cell r="B56" t="str">
            <v>( % ATP)</v>
          </cell>
          <cell r="F56" t="str">
            <v xml:space="preserve">Estrato de </v>
          </cell>
        </row>
        <row r="57">
          <cell r="F57" t="str">
            <v>Comparación</v>
          </cell>
        </row>
        <row r="58">
          <cell r="F58" t="str">
            <v>Medianos</v>
          </cell>
          <cell r="G58" t="str">
            <v>Privada</v>
          </cell>
        </row>
        <row r="59">
          <cell r="C59" t="str">
            <v>Dic-97</v>
          </cell>
          <cell r="D59">
            <v>35796</v>
          </cell>
          <cell r="E59">
            <v>35827</v>
          </cell>
          <cell r="F59">
            <v>35765</v>
          </cell>
        </row>
        <row r="61">
          <cell r="B61" t="str">
            <v>1.-Margen Financiero Bruto</v>
          </cell>
          <cell r="C61">
            <v>0.17427387856428647</v>
          </cell>
          <cell r="D61">
            <v>0.15627607687336273</v>
          </cell>
          <cell r="E61">
            <v>0.16379779248655468</v>
          </cell>
          <cell r="F61">
            <v>0.14931109387022176</v>
          </cell>
          <cell r="G61">
            <v>0.1498012439973079</v>
          </cell>
        </row>
        <row r="62">
          <cell r="B62" t="str">
            <v>2.-Ingresos por Op. Acc. y Conexas</v>
          </cell>
          <cell r="C62">
            <v>1.3234403337585767E-2</v>
          </cell>
          <cell r="D62">
            <v>8.6240876875336089E-3</v>
          </cell>
          <cell r="E62">
            <v>1.0122991729181113E-2</v>
          </cell>
          <cell r="F62">
            <v>3.0169037002136873E-2</v>
          </cell>
          <cell r="G62">
            <v>2.0195818639643866E-2</v>
          </cell>
        </row>
        <row r="63">
          <cell r="B63" t="str">
            <v>3.-Ingresos Extraordinarios</v>
          </cell>
          <cell r="C63">
            <v>-8.2750060338585669E-4</v>
          </cell>
          <cell r="D63">
            <v>-3.1525626920970708E-4</v>
          </cell>
          <cell r="E63">
            <v>-3.2851654991572146E-4</v>
          </cell>
          <cell r="F63">
            <v>-9.0748378005016901E-5</v>
          </cell>
          <cell r="G63">
            <v>2.8312942376642036E-4</v>
          </cell>
        </row>
        <row r="64">
          <cell r="B64" t="str">
            <v>4.-Transferencias y Apartados</v>
          </cell>
          <cell r="C64">
            <v>1.3961590180326172E-2</v>
          </cell>
          <cell r="D64">
            <v>1.4609989225296872E-2</v>
          </cell>
          <cell r="E64">
            <v>1.3335604657719807E-2</v>
          </cell>
          <cell r="F64">
            <v>1.435583984163437E-2</v>
          </cell>
          <cell r="G64">
            <v>1.8443299449311303E-2</v>
          </cell>
        </row>
        <row r="65">
          <cell r="B65" t="str">
            <v>5.-ISLR</v>
          </cell>
          <cell r="C65">
            <v>1.7239595903872013E-3</v>
          </cell>
          <cell r="D65">
            <v>0</v>
          </cell>
          <cell r="E65">
            <v>0</v>
          </cell>
          <cell r="F65">
            <v>1.1580660795612631E-3</v>
          </cell>
          <cell r="G65">
            <v>2.8618296908735339E-3</v>
          </cell>
        </row>
        <row r="66">
          <cell r="B66" t="str">
            <v xml:space="preserve">6.-Productos Totales </v>
          </cell>
          <cell r="C66">
            <v>0.17099523152777302</v>
          </cell>
          <cell r="D66">
            <v>0.14997491906638977</v>
          </cell>
          <cell r="E66">
            <v>0.16025666300810026</v>
          </cell>
          <cell r="F66">
            <v>0.16387547657315799</v>
          </cell>
          <cell r="G66">
            <v>0.14897506292053336</v>
          </cell>
        </row>
        <row r="67">
          <cell r="B67" t="str">
            <v>7.-Costos de Transformación</v>
          </cell>
          <cell r="C67">
            <v>0.11544244388511532</v>
          </cell>
          <cell r="D67">
            <v>0.10068470487476382</v>
          </cell>
          <cell r="E67">
            <v>0.10522032928221957</v>
          </cell>
          <cell r="F67">
            <v>0.1026873429295294</v>
          </cell>
          <cell r="G67">
            <v>0.10091364829444906</v>
          </cell>
        </row>
        <row r="68">
          <cell r="B68" t="str">
            <v xml:space="preserve">8.-R.O.A. </v>
          </cell>
          <cell r="C68">
            <v>5.5552787642657697E-2</v>
          </cell>
          <cell r="D68">
            <v>4.929021419162595E-2</v>
          </cell>
          <cell r="E68">
            <v>5.5036333725880696E-2</v>
          </cell>
          <cell r="F68">
            <v>6.1188133643628587E-2</v>
          </cell>
          <cell r="G68">
            <v>4.8061414626084306E-2</v>
          </cell>
        </row>
        <row r="69">
          <cell r="B69" t="str">
            <v xml:space="preserve">9.-Apalancamiento (veces) </v>
          </cell>
          <cell r="C69">
            <v>8.8364482614785675</v>
          </cell>
          <cell r="D69">
            <v>9.5538651306099158</v>
          </cell>
          <cell r="E69">
            <v>9.3155947868143514</v>
          </cell>
          <cell r="F69">
            <v>8.1990483341031286</v>
          </cell>
          <cell r="G69">
            <v>10.53043398836321</v>
          </cell>
        </row>
        <row r="70">
          <cell r="B70" t="str">
            <v xml:space="preserve">10.-R.O.E. ( % sobre Patrimonio ) </v>
          </cell>
          <cell r="C70">
            <v>0.49088933378525068</v>
          </cell>
          <cell r="D70">
            <v>0.47091205864566921</v>
          </cell>
          <cell r="E70">
            <v>0.51269618354218904</v>
          </cell>
          <cell r="F70">
            <v>0.50168446521767252</v>
          </cell>
          <cell r="G70">
            <v>0.50610755410733488</v>
          </cell>
        </row>
        <row r="71">
          <cell r="B71" t="str">
            <v>11.- Inflación ( Variación IPC )</v>
          </cell>
          <cell r="C71">
            <v>0.376</v>
          </cell>
          <cell r="D71">
            <v>0.36799999999999999</v>
          </cell>
          <cell r="E71">
            <v>0.36699999999999999</v>
          </cell>
          <cell r="F71">
            <v>0.376</v>
          </cell>
          <cell r="G71">
            <v>0.376</v>
          </cell>
        </row>
        <row r="72">
          <cell r="B72" t="str">
            <v xml:space="preserve">12.- R.O.E.  Real </v>
          </cell>
          <cell r="C72">
            <v>0.11488933378525068</v>
          </cell>
          <cell r="D72">
            <v>0.10291205864566921</v>
          </cell>
          <cell r="E72">
            <v>0.14569618354218905</v>
          </cell>
          <cell r="F72">
            <v>0.12568446521767251</v>
          </cell>
          <cell r="G72">
            <v>0.13010755410733488</v>
          </cell>
        </row>
        <row r="73">
          <cell r="B73" t="str">
            <v>13.- Rentabilidad Operativa</v>
          </cell>
          <cell r="C73">
            <v>0.62949388278700613</v>
          </cell>
          <cell r="D73">
            <v>0.61049392526381918</v>
          </cell>
          <cell r="E73">
            <v>0.63692527277066069</v>
          </cell>
          <cell r="F73">
            <v>0.62827005730333274</v>
          </cell>
          <cell r="G73">
            <v>0.72817531918827771</v>
          </cell>
        </row>
        <row r="74">
          <cell r="B74" t="str">
            <v xml:space="preserve">14.- Eficiencia Media </v>
          </cell>
          <cell r="C74">
            <v>0.67512083731039707</v>
          </cell>
          <cell r="D74">
            <v>0.67134361866328773</v>
          </cell>
          <cell r="E74">
            <v>0.6565738191921614</v>
          </cell>
          <cell r="F74">
            <v>0.62661811929918187</v>
          </cell>
          <cell r="G74">
            <v>0.67738617669373735</v>
          </cell>
        </row>
      </sheetData>
      <sheetData sheetId="1" refreshError="1">
        <row r="2">
          <cell r="B2" t="str">
            <v>Sistema de Análisis y Calificación de Riesgo Bancario</v>
          </cell>
        </row>
        <row r="3">
          <cell r="B3" t="str">
            <v>MDBC-98</v>
          </cell>
        </row>
        <row r="4">
          <cell r="B4" t="str">
            <v>Banco Del Caribe, C.A.</v>
          </cell>
        </row>
        <row r="6">
          <cell r="B6" t="str">
            <v>Módulo de Gestión Administrativa</v>
          </cell>
        </row>
        <row r="8">
          <cell r="F8" t="str">
            <v>Estrato de Comparación</v>
          </cell>
        </row>
        <row r="9">
          <cell r="F9" t="str">
            <v>Medianos</v>
          </cell>
          <cell r="G9" t="str">
            <v>Privada</v>
          </cell>
        </row>
        <row r="10">
          <cell r="C10" t="str">
            <v>Dic-97</v>
          </cell>
          <cell r="D10">
            <v>35796</v>
          </cell>
          <cell r="E10">
            <v>35827</v>
          </cell>
          <cell r="F10">
            <v>35765</v>
          </cell>
        </row>
        <row r="12">
          <cell r="B12" t="str">
            <v>1.- Costo Medio de Pasivo Oneroso</v>
          </cell>
          <cell r="C12">
            <v>7.9428936068693709E-2</v>
          </cell>
          <cell r="D12">
            <v>0.111187753056771</v>
          </cell>
          <cell r="E12">
            <v>0.10775144596507111</v>
          </cell>
          <cell r="F12">
            <v>8.9756297980370631E-2</v>
          </cell>
          <cell r="G12">
            <v>8.7147674832039973E-2</v>
          </cell>
        </row>
        <row r="13">
          <cell r="B13" t="str">
            <v>2.- Grado de Absorción del</v>
          </cell>
        </row>
        <row r="14">
          <cell r="B14" t="str">
            <v xml:space="preserve">     Margen Financiero</v>
          </cell>
          <cell r="C14">
            <v>0.65718625219207105</v>
          </cell>
          <cell r="D14">
            <v>0.64427458693087747</v>
          </cell>
          <cell r="E14">
            <v>0.64063559569085426</v>
          </cell>
          <cell r="F14">
            <v>0.71665754540581927</v>
          </cell>
          <cell r="G14">
            <v>0.66273768477185169</v>
          </cell>
        </row>
        <row r="15">
          <cell r="B15" t="str">
            <v>3.- Gastos de Personal como %</v>
          </cell>
        </row>
        <row r="16">
          <cell r="B16" t="str">
            <v xml:space="preserve">     Activo Total Promedio</v>
          </cell>
          <cell r="C16">
            <v>5.198822880391684E-2</v>
          </cell>
          <cell r="D16">
            <v>4.7094148063365517E-2</v>
          </cell>
          <cell r="E16">
            <v>4.650481795607754E-2</v>
          </cell>
          <cell r="F16">
            <v>3.9516345591179697E-2</v>
          </cell>
          <cell r="G16">
            <v>3.9281054593239169E-2</v>
          </cell>
        </row>
        <row r="17">
          <cell r="B17" t="str">
            <v>4.- Gastos Operativos como %</v>
          </cell>
        </row>
        <row r="18">
          <cell r="B18" t="str">
            <v xml:space="preserve">     Activo Total Promedio</v>
          </cell>
          <cell r="C18">
            <v>5.3443254146122818E-2</v>
          </cell>
          <cell r="D18">
            <v>4.2717110573910817E-2</v>
          </cell>
          <cell r="E18">
            <v>4.7632756970602375E-2</v>
          </cell>
          <cell r="F18">
            <v>5.1599680050457702E-2</v>
          </cell>
          <cell r="G18">
            <v>5.0993076472617145E-2</v>
          </cell>
        </row>
        <row r="19">
          <cell r="B19" t="str">
            <v xml:space="preserve">5.- Gastos por Aporte a FOGADE </v>
          </cell>
        </row>
        <row r="20">
          <cell r="B20" t="str">
            <v xml:space="preserve">     como % Activo Total Promedio</v>
          </cell>
          <cell r="C20">
            <v>9.7990380305485649E-3</v>
          </cell>
          <cell r="D20">
            <v>1.0721822454205046E-2</v>
          </cell>
          <cell r="E20">
            <v>1.0837483204315778E-2</v>
          </cell>
          <cell r="F20">
            <v>1.1315608399616473E-2</v>
          </cell>
          <cell r="G20">
            <v>1.0423413249663612E-2</v>
          </cell>
        </row>
        <row r="21">
          <cell r="B21" t="str">
            <v>6.- Gastos por Aporte a SUDEBAN</v>
          </cell>
        </row>
        <row r="22">
          <cell r="B22" t="str">
            <v xml:space="preserve">     como % Activo Total Promedio</v>
          </cell>
          <cell r="C22">
            <v>2.1192290452711789E-4</v>
          </cell>
          <cell r="D22">
            <v>1.5162378328243634E-4</v>
          </cell>
          <cell r="E22">
            <v>2.4527115122387276E-4</v>
          </cell>
          <cell r="F22">
            <v>2.557582502031204E-4</v>
          </cell>
          <cell r="G22">
            <v>2.161314883464385E-4</v>
          </cell>
        </row>
        <row r="23">
          <cell r="B23" t="str">
            <v xml:space="preserve">7.- Gastos de Transformación </v>
          </cell>
        </row>
        <row r="24">
          <cell r="B24" t="str">
            <v xml:space="preserve">     como % Activo Total Promedio</v>
          </cell>
          <cell r="C24">
            <v>0.11544244388511532</v>
          </cell>
          <cell r="D24">
            <v>0.10068470487476382</v>
          </cell>
          <cell r="E24">
            <v>0.10522032928221957</v>
          </cell>
          <cell r="F24">
            <v>0.1026873429295294</v>
          </cell>
          <cell r="G24">
            <v>0.10091364829444906</v>
          </cell>
        </row>
        <row r="25">
          <cell r="B25" t="str">
            <v xml:space="preserve">8.- Ingresos Ordinario s/ </v>
          </cell>
        </row>
        <row r="26">
          <cell r="B26" t="str">
            <v xml:space="preserve">     Gastos de Transformación </v>
          </cell>
          <cell r="C26">
            <v>1.9582316909630713</v>
          </cell>
          <cell r="D26">
            <v>2.2225158718110802</v>
          </cell>
          <cell r="E26">
            <v>2.1920832202726026</v>
          </cell>
          <cell r="F26">
            <v>2.2137629419352112</v>
          </cell>
          <cell r="G26">
            <v>2.1509238001002235</v>
          </cell>
        </row>
        <row r="27">
          <cell r="B27" t="str">
            <v>9.- Intensidad de los Activos</v>
          </cell>
        </row>
        <row r="28">
          <cell r="B28" t="str">
            <v xml:space="preserve">      Fijos</v>
          </cell>
          <cell r="C28">
            <v>5.5549846330464705</v>
          </cell>
          <cell r="D28">
            <v>6.1783544327629691</v>
          </cell>
          <cell r="E28">
            <v>6.2549821841765629</v>
          </cell>
          <cell r="F28">
            <v>3.6845232074339318</v>
          </cell>
          <cell r="G28">
            <v>5.0877955706736993</v>
          </cell>
        </row>
        <row r="31">
          <cell r="B31" t="str">
            <v>Módulo de Intermediación</v>
          </cell>
        </row>
        <row r="32">
          <cell r="F32" t="str">
            <v>Estrato de Comparación</v>
          </cell>
        </row>
        <row r="33">
          <cell r="F33" t="str">
            <v>Medianos</v>
          </cell>
          <cell r="G33" t="str">
            <v>Privada</v>
          </cell>
        </row>
        <row r="34">
          <cell r="C34" t="str">
            <v>Dic-97</v>
          </cell>
          <cell r="D34">
            <v>35796</v>
          </cell>
          <cell r="E34">
            <v>35827</v>
          </cell>
          <cell r="F34">
            <v>35827</v>
          </cell>
        </row>
        <row r="35">
          <cell r="B35" t="str">
            <v>1.- Coeficiente de Intermediación</v>
          </cell>
        </row>
        <row r="36">
          <cell r="B36" t="str">
            <v xml:space="preserve">    en Operaciones Activas</v>
          </cell>
          <cell r="C36">
            <v>0.86993364506930981</v>
          </cell>
          <cell r="D36">
            <v>0.84723479834144344</v>
          </cell>
          <cell r="E36">
            <v>0.88385736866363851</v>
          </cell>
          <cell r="F36">
            <v>0.84912183910558947</v>
          </cell>
          <cell r="G36">
            <v>0.8478424030231807</v>
          </cell>
        </row>
        <row r="37">
          <cell r="B37" t="str">
            <v>2.- Coeficiente de Intermediación</v>
          </cell>
        </row>
        <row r="38">
          <cell r="B38" t="str">
            <v xml:space="preserve">     en Créditos</v>
          </cell>
          <cell r="C38">
            <v>0.80304878838584481</v>
          </cell>
          <cell r="D38">
            <v>0.7768716280300918</v>
          </cell>
          <cell r="E38">
            <v>0.80436226775265995</v>
          </cell>
          <cell r="F38">
            <v>0.65204901466779508</v>
          </cell>
          <cell r="G38">
            <v>0.67855475985163582</v>
          </cell>
        </row>
        <row r="39">
          <cell r="B39" t="str">
            <v>3.- Coeficiente de Intermediación</v>
          </cell>
        </row>
        <row r="40">
          <cell r="B40" t="str">
            <v xml:space="preserve">     Inversiones</v>
          </cell>
          <cell r="C40">
            <v>6.6884856683465055E-2</v>
          </cell>
          <cell r="D40">
            <v>7.0363170311351531E-2</v>
          </cell>
          <cell r="E40">
            <v>7.9495100910978569E-2</v>
          </cell>
          <cell r="F40">
            <v>0.19707282443779436</v>
          </cell>
          <cell r="G40">
            <v>0.16928764317154493</v>
          </cell>
        </row>
        <row r="41">
          <cell r="B41" t="str">
            <v>4.- Coeficiente de Intermediación</v>
          </cell>
        </row>
        <row r="42">
          <cell r="B42" t="str">
            <v xml:space="preserve">     Inversiones Temporales</v>
          </cell>
          <cell r="C42">
            <v>0</v>
          </cell>
          <cell r="D42">
            <v>1.5600599349475912E-7</v>
          </cell>
          <cell r="E42">
            <v>2.7694675546169078E-3</v>
          </cell>
          <cell r="F42">
            <v>7.8742415426164253E-2</v>
          </cell>
          <cell r="G42">
            <v>9.092026033060549E-2</v>
          </cell>
        </row>
        <row r="43">
          <cell r="B43" t="str">
            <v>5.- Coeficiente de Intermediación</v>
          </cell>
        </row>
        <row r="44">
          <cell r="B44" t="str">
            <v xml:space="preserve">     Inversiones Permanentes</v>
          </cell>
          <cell r="C44">
            <v>6.6884856683465055E-2</v>
          </cell>
          <cell r="D44">
            <v>7.0363014305358032E-2</v>
          </cell>
          <cell r="E44">
            <v>7.6725633356361678E-2</v>
          </cell>
          <cell r="F44">
            <v>0.11833040901163011</v>
          </cell>
          <cell r="G44">
            <v>7.8367382840939442E-2</v>
          </cell>
        </row>
        <row r="45">
          <cell r="B45" t="str">
            <v>6.- Coeficiente de Intermediación</v>
          </cell>
        </row>
        <row r="46">
          <cell r="B46" t="str">
            <v xml:space="preserve">     Valores de la Nación</v>
          </cell>
          <cell r="C46">
            <v>5.0251416929769935E-2</v>
          </cell>
          <cell r="D46">
            <v>5.3285865368166055E-2</v>
          </cell>
          <cell r="E46">
            <v>5.7864346783589343E-2</v>
          </cell>
          <cell r="F46">
            <v>9.9338589287740503E-2</v>
          </cell>
          <cell r="G46">
            <v>8.9372943361617302E-2</v>
          </cell>
        </row>
        <row r="47">
          <cell r="B47" t="str">
            <v>7.- Coeficiente de Intermediación</v>
          </cell>
        </row>
        <row r="48">
          <cell r="B48" t="str">
            <v xml:space="preserve">     Valores Privados</v>
          </cell>
          <cell r="C48">
            <v>1.663343975369512E-2</v>
          </cell>
          <cell r="D48">
            <v>1.7077304943185476E-2</v>
          </cell>
          <cell r="E48">
            <v>2.1630754127389226E-2</v>
          </cell>
          <cell r="F48">
            <v>9.7734235150053861E-2</v>
          </cell>
          <cell r="G48">
            <v>7.9914699809927631E-2</v>
          </cell>
        </row>
        <row r="50">
          <cell r="B50" t="str">
            <v>Módulo de Liquidez</v>
          </cell>
        </row>
        <row r="51">
          <cell r="F51" t="str">
            <v>Estrato de Comparación</v>
          </cell>
        </row>
        <row r="52">
          <cell r="F52" t="str">
            <v>Medianos</v>
          </cell>
          <cell r="G52" t="str">
            <v>Privada</v>
          </cell>
        </row>
        <row r="53">
          <cell r="C53" t="str">
            <v>Dic-97</v>
          </cell>
          <cell r="D53">
            <v>35796</v>
          </cell>
          <cell r="E53">
            <v>35827</v>
          </cell>
          <cell r="F53">
            <v>35827</v>
          </cell>
        </row>
        <row r="55">
          <cell r="B55" t="str">
            <v>1.- Coef. de Liquidez Total</v>
          </cell>
          <cell r="C55">
            <v>0.47292209026773974</v>
          </cell>
          <cell r="D55">
            <v>0.47322517172380946</v>
          </cell>
          <cell r="E55">
            <v>0.48418152608480997</v>
          </cell>
          <cell r="F55">
            <v>0.49640275158053537</v>
          </cell>
          <cell r="G55">
            <v>0.46170845672495192</v>
          </cell>
        </row>
        <row r="57">
          <cell r="B57" t="str">
            <v>2.- Coef. de Liquidez Mínima</v>
          </cell>
          <cell r="C57">
            <v>0.23747090288715408</v>
          </cell>
          <cell r="D57">
            <v>0.22477854220492283</v>
          </cell>
          <cell r="E57">
            <v>0.21319286014622202</v>
          </cell>
          <cell r="F57">
            <v>0.21228938371399977</v>
          </cell>
          <cell r="G57">
            <v>0.19238826400006445</v>
          </cell>
        </row>
        <row r="59">
          <cell r="B59" t="str">
            <v xml:space="preserve">3.- Coef. de Liquidez Adicional </v>
          </cell>
          <cell r="C59">
            <v>0.23545118738058565</v>
          </cell>
          <cell r="D59">
            <v>0.24844662951888663</v>
          </cell>
          <cell r="E59">
            <v>0.27098866593858795</v>
          </cell>
          <cell r="F59">
            <v>0.28411336786653563</v>
          </cell>
          <cell r="G59">
            <v>0.2693201927248875</v>
          </cell>
        </row>
        <row r="61">
          <cell r="B61" t="str">
            <v>4.- Coef. de Liquidez Restringida</v>
          </cell>
          <cell r="C61">
            <v>0.28672448867265143</v>
          </cell>
          <cell r="D61">
            <v>0.31078414300572776</v>
          </cell>
          <cell r="E61">
            <v>0.29852400119681644</v>
          </cell>
          <cell r="F61">
            <v>0.34834265647052032</v>
          </cell>
          <cell r="G61">
            <v>0.31670788775722186</v>
          </cell>
        </row>
        <row r="63">
          <cell r="B63" t="str">
            <v>5.- Prueba Acida de Liquidez</v>
          </cell>
          <cell r="C63">
            <v>0.21652890426282037</v>
          </cell>
          <cell r="D63">
            <v>0.24032814807876218</v>
          </cell>
          <cell r="E63">
            <v>0.22595773301277966</v>
          </cell>
          <cell r="F63">
            <v>0.22429249235926987</v>
          </cell>
          <cell r="G63">
            <v>0.21556491468711805</v>
          </cell>
        </row>
        <row r="65">
          <cell r="B65" t="str">
            <v>Mezcla de Depósitos</v>
          </cell>
        </row>
        <row r="66">
          <cell r="B66" t="str">
            <v>Cifras como % del Total de los Depósitos</v>
          </cell>
        </row>
        <row r="67">
          <cell r="F67" t="str">
            <v>Estrato de Comparación</v>
          </cell>
        </row>
        <row r="68">
          <cell r="F68" t="str">
            <v>Medianos</v>
          </cell>
          <cell r="G68" t="str">
            <v>Privada</v>
          </cell>
        </row>
        <row r="69">
          <cell r="C69" t="str">
            <v>Dic-97</v>
          </cell>
          <cell r="D69">
            <v>35796</v>
          </cell>
          <cell r="E69">
            <v>35827</v>
          </cell>
          <cell r="F69">
            <v>35827</v>
          </cell>
        </row>
        <row r="71">
          <cell r="B71" t="str">
            <v>% Dep. a la Vista</v>
          </cell>
          <cell r="C71">
            <v>0.42187434337929214</v>
          </cell>
          <cell r="D71">
            <v>0.45724441372906482</v>
          </cell>
          <cell r="E71">
            <v>0.46672827992052834</v>
          </cell>
          <cell r="F71">
            <v>0.5265056708142728</v>
          </cell>
          <cell r="G71">
            <v>0.55519116757222697</v>
          </cell>
        </row>
        <row r="73">
          <cell r="B73" t="str">
            <v>% Dep. de Ahorro</v>
          </cell>
          <cell r="C73">
            <v>0.27075333024959136</v>
          </cell>
          <cell r="D73">
            <v>0.27843514601342567</v>
          </cell>
          <cell r="E73">
            <v>0.28700782428683086</v>
          </cell>
          <cell r="F73">
            <v>0.23989577391546918</v>
          </cell>
          <cell r="G73">
            <v>0.26865041837366826</v>
          </cell>
        </row>
        <row r="75">
          <cell r="B75" t="str">
            <v>% Dep. a Plazo</v>
          </cell>
          <cell r="C75">
            <v>0.30737232637111656</v>
          </cell>
          <cell r="D75">
            <v>0.26432044025750967</v>
          </cell>
          <cell r="E75">
            <v>0.24626389579264074</v>
          </cell>
          <cell r="F75">
            <v>0.23359854167397889</v>
          </cell>
          <cell r="G75">
            <v>0.17615842069729767</v>
          </cell>
        </row>
      </sheetData>
      <sheetData sheetId="2" refreshError="1"/>
      <sheetData sheetId="3" refreshError="1">
        <row r="1">
          <cell r="Y1" t="str">
            <v>Sistema de Análisis y Calificación de Riesgo Bancario</v>
          </cell>
        </row>
        <row r="2">
          <cell r="K2" t="str">
            <v>Sistema de Análisis y Calificación de Riesgo Bancario</v>
          </cell>
          <cell r="Y2" t="str">
            <v>MDBC-98</v>
          </cell>
        </row>
        <row r="3">
          <cell r="K3" t="str">
            <v>MDBC-98</v>
          </cell>
          <cell r="Y3" t="str">
            <v>Banco Del Caribe, C.A.</v>
          </cell>
        </row>
        <row r="4">
          <cell r="K4" t="str">
            <v>Banco Del Caribe, C.A.</v>
          </cell>
          <cell r="Y4" t="str">
            <v>Flujo de Caja Libre</v>
          </cell>
        </row>
        <row r="5">
          <cell r="K5" t="str">
            <v>Estado de Origen y Aplicación de Fondos</v>
          </cell>
          <cell r="Y5" t="str">
            <v>Millones de Bolívares</v>
          </cell>
        </row>
        <row r="6">
          <cell r="K6" t="str">
            <v>( Cifras en MM Bs. )</v>
          </cell>
          <cell r="AD6" t="str">
            <v xml:space="preserve">Estrato de </v>
          </cell>
        </row>
        <row r="7">
          <cell r="L7" t="str">
            <v>Ene-98/Dic-97</v>
          </cell>
          <cell r="Q7" t="str">
            <v>Feb-98/Jan-98</v>
          </cell>
          <cell r="AD7" t="str">
            <v>Comparación</v>
          </cell>
        </row>
        <row r="8">
          <cell r="K8" t="str">
            <v>Banca</v>
          </cell>
          <cell r="AD8" t="str">
            <v>Bancos</v>
          </cell>
          <cell r="AE8" t="str">
            <v>Banca</v>
          </cell>
        </row>
        <row r="9">
          <cell r="K9" t="str">
            <v>Privada</v>
          </cell>
          <cell r="AD9" t="str">
            <v>Medianos</v>
          </cell>
          <cell r="AE9" t="str">
            <v>Privada</v>
          </cell>
        </row>
        <row r="10">
          <cell r="L10" t="str">
            <v>ORIGEN</v>
          </cell>
          <cell r="N10" t="str">
            <v>APLICACION</v>
          </cell>
          <cell r="Q10" t="str">
            <v>ORIGEN</v>
          </cell>
          <cell r="S10" t="str">
            <v>APLICACION</v>
          </cell>
          <cell r="Z10">
            <v>35217</v>
          </cell>
          <cell r="AA10">
            <v>35400</v>
          </cell>
          <cell r="AB10">
            <v>35582</v>
          </cell>
          <cell r="AC10" t="str">
            <v>Dic-97</v>
          </cell>
          <cell r="AD10">
            <v>35765</v>
          </cell>
        </row>
        <row r="11">
          <cell r="J11" t="str">
            <v>% ATP</v>
          </cell>
          <cell r="K11" t="str">
            <v>MM Bs.</v>
          </cell>
          <cell r="L11" t="str">
            <v>MMBs</v>
          </cell>
          <cell r="M11" t="str">
            <v>%</v>
          </cell>
          <cell r="N11" t="str">
            <v>MMBs</v>
          </cell>
          <cell r="O11" t="str">
            <v>%</v>
          </cell>
          <cell r="Q11" t="str">
            <v>MMBs</v>
          </cell>
          <cell r="R11" t="str">
            <v>%</v>
          </cell>
          <cell r="S11" t="str">
            <v>MMBs</v>
          </cell>
          <cell r="T11" t="str">
            <v>%</v>
          </cell>
        </row>
        <row r="12">
          <cell r="K12" t="str">
            <v>Activo</v>
          </cell>
          <cell r="Y12" t="str">
            <v>FLUJO DE CAJA OPERATIVO</v>
          </cell>
        </row>
        <row r="13">
          <cell r="J13">
            <v>0.20036715806393793</v>
          </cell>
          <cell r="K13" t="str">
            <v>Disponibilidades</v>
          </cell>
          <cell r="L13">
            <v>0</v>
          </cell>
          <cell r="M13">
            <v>0</v>
          </cell>
          <cell r="N13">
            <v>5389.8155354400078</v>
          </cell>
          <cell r="O13">
            <v>0.41344836629794229</v>
          </cell>
          <cell r="Q13">
            <v>331.15043179999338</v>
          </cell>
          <cell r="R13">
            <v>1.2606934388546067E-2</v>
          </cell>
          <cell r="S13">
            <v>0</v>
          </cell>
          <cell r="T13">
            <v>0</v>
          </cell>
        </row>
        <row r="14">
          <cell r="J14">
            <v>5.1056064193716166E-2</v>
          </cell>
          <cell r="K14" t="str">
            <v>Inversiones Temporales</v>
          </cell>
          <cell r="L14">
            <v>0</v>
          </cell>
          <cell r="M14">
            <v>0</v>
          </cell>
          <cell r="N14">
            <v>5.192534999999765E-2</v>
          </cell>
          <cell r="O14">
            <v>3.9831513686850633E-6</v>
          </cell>
          <cell r="Q14">
            <v>0</v>
          </cell>
          <cell r="R14">
            <v>0</v>
          </cell>
          <cell r="S14">
            <v>852.64795847999994</v>
          </cell>
          <cell r="T14">
            <v>3.2460404205595171E-2</v>
          </cell>
          <cell r="Y14" t="str">
            <v>Ingresos Financieros</v>
          </cell>
          <cell r="Z14">
            <v>32942.408719239997</v>
          </cell>
          <cell r="AA14">
            <v>30907.54</v>
          </cell>
          <cell r="AB14">
            <v>26966.33</v>
          </cell>
          <cell r="AC14">
            <v>34782.453000000001</v>
          </cell>
          <cell r="AD14">
            <v>164750.95000000001</v>
          </cell>
          <cell r="AE14">
            <v>488961.07</v>
          </cell>
        </row>
        <row r="15">
          <cell r="J15">
            <v>0.14931109387022176</v>
          </cell>
          <cell r="K15" t="str">
            <v>Cartera de Créditos</v>
          </cell>
          <cell r="L15">
            <v>7763.5845867899479</v>
          </cell>
          <cell r="M15">
            <v>0.5955291231787142</v>
          </cell>
          <cell r="N15">
            <v>0</v>
          </cell>
          <cell r="O15">
            <v>0</v>
          </cell>
          <cell r="Q15">
            <v>7989.8031037300534</v>
          </cell>
          <cell r="R15">
            <v>0.30417270772868288</v>
          </cell>
          <cell r="S15">
            <v>0</v>
          </cell>
          <cell r="T15">
            <v>0</v>
          </cell>
          <cell r="Y15" t="str">
            <v>Otros Ingresos</v>
          </cell>
          <cell r="Z15">
            <v>1954.98246612</v>
          </cell>
          <cell r="AA15">
            <v>1320.63</v>
          </cell>
          <cell r="AB15">
            <v>1408.28</v>
          </cell>
          <cell r="AC15">
            <v>2435.8390000000004</v>
          </cell>
          <cell r="AD15">
            <v>28983.16</v>
          </cell>
          <cell r="AE15">
            <v>49961.08</v>
          </cell>
        </row>
        <row r="16">
          <cell r="J16">
            <v>2.9741830674038352E-3</v>
          </cell>
          <cell r="K16" t="str">
            <v>Otras Cuentas por Cobrar</v>
          </cell>
          <cell r="L16">
            <v>0</v>
          </cell>
          <cell r="M16">
            <v>0</v>
          </cell>
          <cell r="N16">
            <v>1213.2993091600001</v>
          </cell>
          <cell r="O16">
            <v>9.3071203254393373E-2</v>
          </cell>
          <cell r="Q16">
            <v>0</v>
          </cell>
          <cell r="R16">
            <v>0</v>
          </cell>
          <cell r="S16">
            <v>24.916666189999887</v>
          </cell>
          <cell r="T16">
            <v>9.4858029968795726E-4</v>
          </cell>
          <cell r="Y16" t="str">
            <v>Egresos Financieros</v>
          </cell>
          <cell r="Z16">
            <v>-15453.381141000002</v>
          </cell>
          <cell r="AA16">
            <v>-6715.41</v>
          </cell>
          <cell r="AB16">
            <v>-5089.2</v>
          </cell>
          <cell r="AC16">
            <v>-6114.93</v>
          </cell>
          <cell r="AD16">
            <v>-40718.400000000001</v>
          </cell>
          <cell r="AE16">
            <v>-122850.12</v>
          </cell>
        </row>
        <row r="17">
          <cell r="J17">
            <v>1.0408300912164806E-2</v>
          </cell>
          <cell r="K17" t="str">
            <v>Bienes Realizables</v>
          </cell>
          <cell r="L17">
            <v>0</v>
          </cell>
          <cell r="M17">
            <v>0</v>
          </cell>
          <cell r="N17">
            <v>128.56515063999996</v>
          </cell>
          <cell r="O17">
            <v>9.8621281462125988E-3</v>
          </cell>
          <cell r="Q17">
            <v>0</v>
          </cell>
          <cell r="R17">
            <v>0</v>
          </cell>
          <cell r="S17">
            <v>143.68565438999997</v>
          </cell>
          <cell r="T17">
            <v>5.4701291120891737E-3</v>
          </cell>
          <cell r="Y17" t="str">
            <v>Sueldos y Otros Gastos de Personal</v>
          </cell>
          <cell r="Z17">
            <v>-3891.3943560000002</v>
          </cell>
          <cell r="AA17">
            <v>-5943.98</v>
          </cell>
          <cell r="AB17">
            <v>-6825.64</v>
          </cell>
          <cell r="AC17">
            <v>-8252.5059999999994</v>
          </cell>
          <cell r="AD17">
            <v>-33887.300000000003</v>
          </cell>
          <cell r="AE17">
            <v>-93230.35</v>
          </cell>
        </row>
        <row r="18">
          <cell r="J18">
            <v>0.14187697602546076</v>
          </cell>
          <cell r="K18" t="str">
            <v>Inversiones Permanentes</v>
          </cell>
          <cell r="L18">
            <v>0</v>
          </cell>
          <cell r="M18">
            <v>0</v>
          </cell>
          <cell r="N18">
            <v>1148.5438115700017</v>
          </cell>
          <cell r="O18">
            <v>8.8103861698573413E-2</v>
          </cell>
          <cell r="Q18">
            <v>0</v>
          </cell>
          <cell r="R18">
            <v>0</v>
          </cell>
          <cell r="S18">
            <v>203.52343829000165</v>
          </cell>
          <cell r="T18">
            <v>7.7481603122385497E-3</v>
          </cell>
          <cell r="Y18" t="str">
            <v>Gastos Operativos Directos</v>
          </cell>
          <cell r="Z18">
            <v>-4775.0522940000001</v>
          </cell>
          <cell r="AA18">
            <v>-5618.15</v>
          </cell>
          <cell r="AB18">
            <v>-7816.23</v>
          </cell>
          <cell r="AC18">
            <v>-10587.396000000001</v>
          </cell>
          <cell r="AD18">
            <v>-55001.61</v>
          </cell>
          <cell r="AE18">
            <v>-149405.24</v>
          </cell>
        </row>
        <row r="19">
          <cell r="J19">
            <v>0.1026873429295294</v>
          </cell>
          <cell r="K19" t="str">
            <v>Bienes de Uso</v>
          </cell>
          <cell r="L19">
            <v>0</v>
          </cell>
          <cell r="M19">
            <v>0</v>
          </cell>
          <cell r="N19">
            <v>2751.4446526699994</v>
          </cell>
          <cell r="O19">
            <v>0.21106108161320442</v>
          </cell>
          <cell r="Q19">
            <v>0</v>
          </cell>
          <cell r="R19">
            <v>0</v>
          </cell>
          <cell r="S19">
            <v>54.758947899999839</v>
          </cell>
          <cell r="T19">
            <v>2.0846793392619322E-3</v>
          </cell>
          <cell r="Y19" t="str">
            <v>Impuesto Sobre La Renta</v>
          </cell>
          <cell r="Z19">
            <v>-200</v>
          </cell>
          <cell r="AA19">
            <v>-500</v>
          </cell>
          <cell r="AB19">
            <v>-500</v>
          </cell>
          <cell r="AC19">
            <v>0</v>
          </cell>
          <cell r="AD19">
            <v>-558.69000000000005</v>
          </cell>
          <cell r="AE19">
            <v>-7978.49</v>
          </cell>
        </row>
        <row r="20">
          <cell r="J20">
            <v>3.9189633095931382E-2</v>
          </cell>
          <cell r="K20" t="str">
            <v>Otros Activos</v>
          </cell>
          <cell r="L20">
            <v>0</v>
          </cell>
          <cell r="M20">
            <v>0</v>
          </cell>
          <cell r="N20">
            <v>117.27629387000002</v>
          </cell>
          <cell r="O20">
            <v>8.9961691243799699E-3</v>
          </cell>
          <cell r="Q20">
            <v>0</v>
          </cell>
          <cell r="R20">
            <v>0</v>
          </cell>
          <cell r="S20">
            <v>38.847343460000047</v>
          </cell>
          <cell r="T20">
            <v>1.4789227587821217E-3</v>
          </cell>
          <cell r="Y20" t="str">
            <v>UTIL. OPER. DESPUES DE IMPUESTOS</v>
          </cell>
          <cell r="Z20">
            <v>10577.563394359997</v>
          </cell>
          <cell r="AA20">
            <v>13450.63</v>
          </cell>
          <cell r="AB20">
            <v>8143.54</v>
          </cell>
          <cell r="AC20">
            <v>12263.46</v>
          </cell>
          <cell r="AD20">
            <v>63568.11</v>
          </cell>
          <cell r="AE20">
            <v>165457.95000000001</v>
          </cell>
        </row>
        <row r="21"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J22">
            <v>3.8727252868579693E-3</v>
          </cell>
          <cell r="K22" t="str">
            <v>Pasivo y Capital</v>
          </cell>
          <cell r="L22">
            <v>5.7580761636526227E-3</v>
          </cell>
          <cell r="Y22" t="str">
            <v>Flujo de Caja Operativo</v>
          </cell>
          <cell r="Z22">
            <v>10577.563394359997</v>
          </cell>
          <cell r="AA22">
            <v>13450.63</v>
          </cell>
          <cell r="AB22">
            <v>8143.54</v>
          </cell>
          <cell r="AC22">
            <v>12263.46</v>
          </cell>
          <cell r="AD22">
            <v>63568.11</v>
          </cell>
          <cell r="AE22">
            <v>165457.95000000001</v>
          </cell>
        </row>
        <row r="23">
          <cell r="J23">
            <v>6.2275184128320379E-2</v>
          </cell>
          <cell r="K23" t="str">
            <v>Captaciones del Público</v>
          </cell>
          <cell r="L23">
            <v>0</v>
          </cell>
          <cell r="M23">
            <v>0</v>
          </cell>
          <cell r="N23">
            <v>136.55104426003527</v>
          </cell>
          <cell r="O23">
            <v>1.0474719551043156E-2</v>
          </cell>
          <cell r="Q23">
            <v>0</v>
          </cell>
          <cell r="R23">
            <v>0</v>
          </cell>
          <cell r="S23">
            <v>24948.944115769933</v>
          </cell>
          <cell r="T23">
            <v>0.94980912397234507</v>
          </cell>
        </row>
        <row r="24">
          <cell r="J24">
            <v>8.7462989139328983E-4</v>
          </cell>
          <cell r="K24" t="str">
            <v>Oblig. con el B.C.V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Y24" t="str">
            <v>Cambios en el Balance</v>
          </cell>
        </row>
        <row r="25">
          <cell r="J25">
            <v>9.6537826939830664E-4</v>
          </cell>
          <cell r="K25" t="str">
            <v>Oblig. con el B.A.N.A.P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J26">
            <v>6.2184435750315362E-2</v>
          </cell>
          <cell r="K26" t="str">
            <v>Otros Financ. Obtenidos</v>
          </cell>
          <cell r="L26">
            <v>2105.8005905499995</v>
          </cell>
          <cell r="M26">
            <v>0.16153177250278214</v>
          </cell>
          <cell r="N26">
            <v>0</v>
          </cell>
          <cell r="O26">
            <v>0</v>
          </cell>
          <cell r="Q26">
            <v>6659.0669750500019</v>
          </cell>
          <cell r="R26">
            <v>0.25351143281641036</v>
          </cell>
          <cell r="S26">
            <v>0</v>
          </cell>
          <cell r="T26">
            <v>0</v>
          </cell>
          <cell r="Y26" t="str">
            <v>Fuentes de Flujo de Caja</v>
          </cell>
        </row>
        <row r="27">
          <cell r="K27" t="str">
            <v>Otras Oblig. p/ Intermed. Financ.</v>
          </cell>
          <cell r="L27">
            <v>0</v>
          </cell>
          <cell r="M27">
            <v>0</v>
          </cell>
          <cell r="N27">
            <v>1879.1546159</v>
          </cell>
          <cell r="O27">
            <v>0.1441484223080495</v>
          </cell>
          <cell r="Q27">
            <v>739.90087077999988</v>
          </cell>
          <cell r="R27">
            <v>2.8168109826247695E-2</v>
          </cell>
          <cell r="S27">
            <v>0</v>
          </cell>
          <cell r="T27">
            <v>0</v>
          </cell>
          <cell r="Y27" t="str">
            <v>Incremento Captaciones del Público</v>
          </cell>
          <cell r="Z27">
            <v>151949.49</v>
          </cell>
          <cell r="AA27">
            <v>29727.25</v>
          </cell>
          <cell r="AB27">
            <v>32845.33</v>
          </cell>
          <cell r="AC27">
            <v>118456.50099999999</v>
          </cell>
          <cell r="AD27">
            <v>416329.4</v>
          </cell>
          <cell r="AE27">
            <v>1255163.0900000001</v>
          </cell>
        </row>
        <row r="28">
          <cell r="J28">
            <v>1</v>
          </cell>
          <cell r="K28" t="str">
            <v>Otras Ctas. p/ Pagar y Prov.</v>
          </cell>
          <cell r="L28">
            <v>1501.8996041299997</v>
          </cell>
          <cell r="M28">
            <v>0.11520772967063396</v>
          </cell>
          <cell r="N28">
            <v>0</v>
          </cell>
          <cell r="O28">
            <v>0</v>
          </cell>
          <cell r="Q28">
            <v>2862.3558978200017</v>
          </cell>
          <cell r="R28">
            <v>0.1089702127348558</v>
          </cell>
          <cell r="S28">
            <v>0</v>
          </cell>
          <cell r="T28">
            <v>0</v>
          </cell>
          <cell r="Y28" t="str">
            <v>Incremento en las Oblig. con el BCV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</row>
        <row r="29">
          <cell r="K29" t="str">
            <v>Otros Pasivos</v>
          </cell>
          <cell r="L29">
            <v>0</v>
          </cell>
          <cell r="M29">
            <v>0</v>
          </cell>
          <cell r="N29">
            <v>271.54589619999933</v>
          </cell>
          <cell r="O29">
            <v>2.0830064854832724E-2</v>
          </cell>
          <cell r="Q29">
            <v>2981.7615253099993</v>
          </cell>
          <cell r="R29">
            <v>0.11351599847702495</v>
          </cell>
          <cell r="S29">
            <v>0</v>
          </cell>
          <cell r="T29">
            <v>0</v>
          </cell>
          <cell r="Y29" t="str">
            <v>Incremento Oblig. con el BANAP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-151.74</v>
          </cell>
          <cell r="AE29">
            <v>611.19000000000005</v>
          </cell>
        </row>
        <row r="30">
          <cell r="K30" t="str">
            <v>Oblig. Subordin.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Y30" t="str">
            <v>Incremento en Otros Financiamientos obtenidos</v>
          </cell>
          <cell r="Z30">
            <v>3854.16</v>
          </cell>
          <cell r="AA30">
            <v>6383.04</v>
          </cell>
          <cell r="AB30">
            <v>-4563.71</v>
          </cell>
          <cell r="AC30">
            <v>2227.5419999999995</v>
          </cell>
          <cell r="AD30">
            <v>-33898.699999999997</v>
          </cell>
          <cell r="AE30">
            <v>69763.48</v>
          </cell>
        </row>
        <row r="31">
          <cell r="K31" t="str">
            <v>Oblig. Convertibles en Capital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Y31" t="str">
            <v>Incremento por Otras Oblig. p/Intermed. Financ.</v>
          </cell>
          <cell r="Z31">
            <v>0</v>
          </cell>
          <cell r="AA31">
            <v>3060.15</v>
          </cell>
          <cell r="AB31">
            <v>-1289.3699999999999</v>
          </cell>
          <cell r="AC31">
            <v>2380.4830000000002</v>
          </cell>
          <cell r="AD31">
            <v>5376.75</v>
          </cell>
          <cell r="AE31">
            <v>20942.61</v>
          </cell>
        </row>
        <row r="32">
          <cell r="K32" t="str">
            <v>Gestión Operativa</v>
          </cell>
          <cell r="L32">
            <v>1665.16309237</v>
          </cell>
          <cell r="M32">
            <v>0.12773134693940222</v>
          </cell>
          <cell r="N32">
            <v>0</v>
          </cell>
          <cell r="O32">
            <v>0</v>
          </cell>
          <cell r="Q32">
            <v>2036.61871999</v>
          </cell>
          <cell r="R32">
            <v>7.7534304991955988E-2</v>
          </cell>
          <cell r="S32">
            <v>0</v>
          </cell>
          <cell r="T32">
            <v>0</v>
          </cell>
          <cell r="Y32" t="str">
            <v>Incremento en Otras Ctas p/pagar y prov.</v>
          </cell>
          <cell r="Z32">
            <v>302.35000000000002</v>
          </cell>
          <cell r="AA32">
            <v>7384.11</v>
          </cell>
          <cell r="AB32">
            <v>7336.28</v>
          </cell>
          <cell r="AC32">
            <v>-3581.0020000000004</v>
          </cell>
          <cell r="AD32">
            <v>-13814.6</v>
          </cell>
          <cell r="AE32">
            <v>-20080.57</v>
          </cell>
        </row>
        <row r="33">
          <cell r="Y33" t="str">
            <v>Incremento en Otros Pasivos</v>
          </cell>
          <cell r="Z33">
            <v>5255.04</v>
          </cell>
          <cell r="AA33">
            <v>-300.64</v>
          </cell>
          <cell r="AB33">
            <v>-558.17999999999938</v>
          </cell>
          <cell r="AC33">
            <v>599.90799999999945</v>
          </cell>
          <cell r="AD33">
            <v>-2987.59</v>
          </cell>
          <cell r="AE33">
            <v>12802.96</v>
          </cell>
        </row>
        <row r="34">
          <cell r="K34" t="str">
            <v>Capital Social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2666.6666000000005</v>
          </cell>
          <cell r="R34">
            <v>0.10152029903627593</v>
          </cell>
          <cell r="S34">
            <v>0</v>
          </cell>
          <cell r="T34">
            <v>0</v>
          </cell>
        </row>
        <row r="35">
          <cell r="K35" t="str">
            <v>Aportes Patrimoniales No Capit.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K36" t="str">
            <v>Reservas de Capital</v>
          </cell>
          <cell r="L36">
            <v>1.519799989182502E-4</v>
          </cell>
          <cell r="M36">
            <v>1.1658083258407639E-8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Y36" t="str">
            <v>Total Fuentes</v>
          </cell>
          <cell r="Z36">
            <v>161361.04</v>
          </cell>
          <cell r="AA36">
            <v>46253.91</v>
          </cell>
          <cell r="AB36">
            <v>33770.35</v>
          </cell>
          <cell r="AC36">
            <v>120083.43199999997</v>
          </cell>
          <cell r="AD36">
            <v>370853.52</v>
          </cell>
          <cell r="AE36">
            <v>1339202.76</v>
          </cell>
        </row>
        <row r="37">
          <cell r="J37" t="str">
            <v>% ATP</v>
          </cell>
          <cell r="K37" t="str">
            <v>Ajustes al Patrimonio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K38" t="str">
            <v>Result. Acumulados</v>
          </cell>
          <cell r="L38">
            <v>6934.8942092399993</v>
          </cell>
          <cell r="M38">
            <v>0.53196193351111087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Y38" t="str">
            <v>Aplicaciones al Flujo de Caja</v>
          </cell>
        </row>
        <row r="39">
          <cell r="J39">
            <v>0.14931109387022176</v>
          </cell>
          <cell r="K39" t="str">
            <v>Result. del Ejercicio</v>
          </cell>
          <cell r="L39">
            <v>0</v>
          </cell>
          <cell r="M39">
            <v>0</v>
          </cell>
          <cell r="N39">
            <v>6934.8940000000002</v>
          </cell>
          <cell r="O39">
            <v>0.53197007873393409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J40">
            <v>0.1026873429295294</v>
          </cell>
          <cell r="K40" t="str">
            <v>Total Patrimonio</v>
          </cell>
          <cell r="L40">
            <v>3.6122000165050849E-4</v>
          </cell>
          <cell r="M40">
            <v>2.7708467455042781E-8</v>
          </cell>
          <cell r="N40">
            <v>0</v>
          </cell>
          <cell r="O40">
            <v>0</v>
          </cell>
          <cell r="Q40">
            <v>2666.6666000000041</v>
          </cell>
          <cell r="R40">
            <v>0.10152029903627607</v>
          </cell>
          <cell r="S40">
            <v>0</v>
          </cell>
          <cell r="T40">
            <v>0</v>
          </cell>
          <cell r="Y40" t="str">
            <v>Incremento en Activos Monetarios</v>
          </cell>
          <cell r="Z40">
            <v>42542.07</v>
          </cell>
          <cell r="AA40">
            <v>7461.8</v>
          </cell>
          <cell r="AB40">
            <v>8425.81</v>
          </cell>
          <cell r="AC40">
            <v>37568.945999999989</v>
          </cell>
          <cell r="AD40">
            <v>117535.1</v>
          </cell>
          <cell r="AE40">
            <v>341882.33</v>
          </cell>
        </row>
        <row r="41">
          <cell r="J41">
            <v>4.6623750940692363E-2</v>
          </cell>
          <cell r="K41">
            <v>123475.43</v>
          </cell>
          <cell r="L41">
            <v>4.8887605706283331E-2</v>
          </cell>
          <cell r="Y41" t="str">
            <v>Incremento en Colocaciones Interbancarias</v>
          </cell>
        </row>
        <row r="42">
          <cell r="J42">
            <v>2.6958276319246962E-2</v>
          </cell>
          <cell r="K42">
            <v>43692.22</v>
          </cell>
          <cell r="L42">
            <v>1.8644345023292912E-2</v>
          </cell>
          <cell r="Y42" t="str">
            <v>Incremento de la Cartera de Créditos</v>
          </cell>
          <cell r="Z42">
            <v>97018.74</v>
          </cell>
          <cell r="AA42">
            <v>36089.78</v>
          </cell>
          <cell r="AB42">
            <v>53834.76</v>
          </cell>
          <cell r="AC42">
            <v>79282.068999999989</v>
          </cell>
          <cell r="AD42">
            <v>402513.79</v>
          </cell>
          <cell r="AE42">
            <v>1107460.7</v>
          </cell>
        </row>
        <row r="43">
          <cell r="J43">
            <v>2.9741830674038352E-3</v>
          </cell>
          <cell r="K43" t="str">
            <v>Totales</v>
          </cell>
          <cell r="L43">
            <v>13036.448235059948</v>
          </cell>
          <cell r="M43">
            <v>1</v>
          </cell>
          <cell r="N43">
            <v>13036.248235060042</v>
          </cell>
          <cell r="O43">
            <v>1</v>
          </cell>
          <cell r="Q43">
            <v>26267.324124480059</v>
          </cell>
          <cell r="R43">
            <v>1</v>
          </cell>
          <cell r="S43">
            <v>26267.324124479936</v>
          </cell>
          <cell r="T43">
            <v>1</v>
          </cell>
          <cell r="Y43" t="str">
            <v>Incremento en Prog. Esp. de Financiamiento</v>
          </cell>
        </row>
        <row r="44">
          <cell r="J44">
            <v>1.0408300912164806E-2</v>
          </cell>
          <cell r="K44">
            <v>28202.98</v>
          </cell>
          <cell r="L44">
            <v>1.2468255761111765E-2</v>
          </cell>
          <cell r="Y44" t="str">
            <v>Incremento de Inversiones en Valores</v>
          </cell>
          <cell r="Z44">
            <v>35213.43</v>
          </cell>
          <cell r="AA44">
            <v>9173.14</v>
          </cell>
          <cell r="AB44">
            <v>-28060.45</v>
          </cell>
          <cell r="AC44">
            <v>5945.1039999999939</v>
          </cell>
          <cell r="AD44">
            <v>-123490.07</v>
          </cell>
          <cell r="AE44">
            <v>-20467.089999999851</v>
          </cell>
        </row>
        <row r="45">
          <cell r="Y45" t="str">
            <v>Incremento de Inver. en Muebles e Inmuebles</v>
          </cell>
          <cell r="Z45">
            <v>4314.05</v>
          </cell>
          <cell r="AA45">
            <v>3084.32</v>
          </cell>
          <cell r="AB45">
            <v>1923.86</v>
          </cell>
          <cell r="AC45">
            <v>2480.6950000000002</v>
          </cell>
          <cell r="AD45">
            <v>11385.39</v>
          </cell>
          <cell r="AE45">
            <v>27151.98</v>
          </cell>
        </row>
        <row r="46">
          <cell r="Y46" t="str">
            <v>Incremento en Otros Activos</v>
          </cell>
          <cell r="Z46">
            <v>2309.19</v>
          </cell>
          <cell r="AA46">
            <v>740.12</v>
          </cell>
          <cell r="AB46">
            <v>2225.2600000000002</v>
          </cell>
          <cell r="AC46">
            <v>2328.6989999999996</v>
          </cell>
          <cell r="AD46">
            <v>12041.74</v>
          </cell>
          <cell r="AE46">
            <v>39481.410000000003</v>
          </cell>
        </row>
        <row r="49">
          <cell r="Y49" t="str">
            <v>Total Aplicaciones</v>
          </cell>
          <cell r="Z49">
            <v>181397.48</v>
          </cell>
          <cell r="AA49">
            <v>56549.16</v>
          </cell>
          <cell r="AB49">
            <v>38349.24</v>
          </cell>
          <cell r="AC49">
            <v>127605.51299999998</v>
          </cell>
          <cell r="AD49">
            <v>419985.95</v>
          </cell>
          <cell r="AE49">
            <v>1495509.33</v>
          </cell>
        </row>
        <row r="53">
          <cell r="Y53" t="str">
            <v>Flujo de Caja del Banco</v>
          </cell>
          <cell r="Z53">
            <v>-9458.8766056399909</v>
          </cell>
          <cell r="AA53">
            <v>3155.3800000000192</v>
          </cell>
          <cell r="AB53">
            <v>3564.6500000000087</v>
          </cell>
          <cell r="AC53">
            <v>4741.3789999999863</v>
          </cell>
          <cell r="AD53">
            <v>14435.680000000051</v>
          </cell>
          <cell r="AE53">
            <v>9151.3800000001211</v>
          </cell>
        </row>
        <row r="56">
          <cell r="Y56" t="str">
            <v>Aportes de Capital</v>
          </cell>
          <cell r="Z56">
            <v>4000</v>
          </cell>
          <cell r="AA56">
            <v>4000</v>
          </cell>
          <cell r="AB56">
            <v>0</v>
          </cell>
          <cell r="AC56">
            <v>0</v>
          </cell>
          <cell r="AD56">
            <v>6900</v>
          </cell>
          <cell r="AE56">
            <v>35380.1</v>
          </cell>
        </row>
        <row r="59">
          <cell r="Y59" t="str">
            <v>Flujo de Caja del Accionista</v>
          </cell>
          <cell r="Z59">
            <v>-13458.876605639991</v>
          </cell>
          <cell r="AA59">
            <v>-844.61999999998079</v>
          </cell>
          <cell r="AB59">
            <v>3564.6500000000087</v>
          </cell>
          <cell r="AC59">
            <v>4741.3789999999863</v>
          </cell>
          <cell r="AD59">
            <v>7535.6800000000512</v>
          </cell>
          <cell r="AE59">
            <v>-26228.719999999885</v>
          </cell>
        </row>
      </sheetData>
      <sheetData sheetId="4" refreshError="1">
        <row r="1">
          <cell r="Y1" t="str">
            <v>Sistema de Análisis y Calificación de Riesgo Bancario</v>
          </cell>
        </row>
        <row r="2">
          <cell r="B2" t="str">
            <v>Sistema de Análisis y Calificación de Riesgo Bancario</v>
          </cell>
          <cell r="K2" t="str">
            <v>Sistema de Análisis y Calificación de Riesgo Bancario</v>
          </cell>
        </row>
        <row r="3">
          <cell r="B3" t="str">
            <v>MDBC-98</v>
          </cell>
          <cell r="K3" t="str">
            <v>MDBC-98</v>
          </cell>
        </row>
        <row r="4">
          <cell r="B4" t="str">
            <v>Banco Del Caribe, C.A.</v>
          </cell>
          <cell r="K4" t="str">
            <v>Banco Del Caribe, C.A.</v>
          </cell>
        </row>
        <row r="5">
          <cell r="B5" t="str">
            <v>Cascada de Resultados</v>
          </cell>
          <cell r="K5" t="str">
            <v>Estado de Origen y Aplicación de Fondos</v>
          </cell>
        </row>
        <row r="6">
          <cell r="B6" t="str">
            <v>(Cifras en Millones de Bs. y en % ATP)</v>
          </cell>
          <cell r="K6" t="str">
            <v>( Cifras en MM Bs. )</v>
          </cell>
        </row>
        <row r="7">
          <cell r="I7" t="str">
            <v>Estrato de Comparación</v>
          </cell>
          <cell r="L7" t="str">
            <v>Ene-98/Dic-97</v>
          </cell>
        </row>
        <row r="8">
          <cell r="C8" t="str">
            <v xml:space="preserve">      </v>
          </cell>
          <cell r="D8" t="str">
            <v xml:space="preserve">      </v>
          </cell>
          <cell r="I8" t="str">
            <v>Bancos</v>
          </cell>
          <cell r="K8" t="str">
            <v>Banca</v>
          </cell>
        </row>
        <row r="9">
          <cell r="I9" t="str">
            <v>Medianos</v>
          </cell>
          <cell r="K9" t="str">
            <v>Privada</v>
          </cell>
        </row>
        <row r="10">
          <cell r="C10">
            <v>35400</v>
          </cell>
          <cell r="E10">
            <v>35582</v>
          </cell>
          <cell r="G10" t="str">
            <v>Dic-97</v>
          </cell>
          <cell r="I10">
            <v>35765</v>
          </cell>
          <cell r="L10" t="str">
            <v>ORIGEN</v>
          </cell>
        </row>
        <row r="11">
          <cell r="C11" t="str">
            <v>MM Bs.</v>
          </cell>
          <cell r="D11" t="str">
            <v>% ATP</v>
          </cell>
          <cell r="E11" t="str">
            <v>MM Bs.</v>
          </cell>
          <cell r="F11" t="str">
            <v>% ATP</v>
          </cell>
          <cell r="G11" t="str">
            <v>MM Bs.</v>
          </cell>
          <cell r="H11" t="str">
            <v>% ATP</v>
          </cell>
          <cell r="I11" t="str">
            <v>MM Bs.</v>
          </cell>
          <cell r="J11" t="str">
            <v>% ATP</v>
          </cell>
          <cell r="K11" t="str">
            <v>MM Bs.</v>
          </cell>
          <cell r="L11" t="str">
            <v>% ATP</v>
          </cell>
        </row>
        <row r="12">
          <cell r="K12" t="str">
            <v>Activo</v>
          </cell>
        </row>
        <row r="13">
          <cell r="B13" t="str">
            <v>Ingresos Financieros</v>
          </cell>
          <cell r="C13">
            <v>30907.54</v>
          </cell>
          <cell r="D13">
            <v>0.3436585892363766</v>
          </cell>
          <cell r="E13">
            <v>26966.33</v>
          </cell>
          <cell r="F13">
            <v>0.21082681079046312</v>
          </cell>
          <cell r="G13">
            <v>34782.453000000001</v>
          </cell>
          <cell r="H13">
            <v>0.21290481329517638</v>
          </cell>
          <cell r="I13">
            <v>164750.95000000001</v>
          </cell>
          <cell r="J13">
            <v>0.20036715806393793</v>
          </cell>
          <cell r="K13">
            <v>488961.07</v>
          </cell>
          <cell r="L13">
            <v>0.19841322284818091</v>
          </cell>
        </row>
        <row r="14">
          <cell r="B14" t="str">
            <v>(-) Egresos Financieros</v>
          </cell>
          <cell r="C14">
            <v>6715.41</v>
          </cell>
          <cell r="D14">
            <v>0.11931874091382398</v>
          </cell>
          <cell r="E14">
            <v>5089.2</v>
          </cell>
          <cell r="F14">
            <v>3.9788128583860861E-2</v>
          </cell>
          <cell r="G14">
            <v>6114.93</v>
          </cell>
          <cell r="H14">
            <v>3.863093473088991E-2</v>
          </cell>
          <cell r="I14">
            <v>40718.400000000001</v>
          </cell>
          <cell r="J14">
            <v>5.1056064193716166E-2</v>
          </cell>
          <cell r="K14">
            <v>122850.12</v>
          </cell>
          <cell r="L14">
            <v>4.8611978850873011E-2</v>
          </cell>
        </row>
        <row r="15">
          <cell r="B15" t="str">
            <v>Margen Financiero Bruto</v>
          </cell>
          <cell r="C15">
            <v>24192.13</v>
          </cell>
          <cell r="D15">
            <v>0.22433984832255263</v>
          </cell>
          <cell r="E15">
            <v>21877.13</v>
          </cell>
          <cell r="F15">
            <v>0.17103868220660223</v>
          </cell>
          <cell r="G15">
            <v>28667.523000000001</v>
          </cell>
          <cell r="H15">
            <v>0.17427387856428647</v>
          </cell>
          <cell r="I15">
            <v>124032.55</v>
          </cell>
          <cell r="J15">
            <v>0.14931109387022176</v>
          </cell>
          <cell r="K15">
            <v>366110.95</v>
          </cell>
          <cell r="L15">
            <v>0.1498012439973079</v>
          </cell>
        </row>
        <row r="16">
          <cell r="B16" t="str">
            <v>(+) Ing. por Recup. de Act. Financ.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0.39700000000000002</v>
          </cell>
          <cell r="H16">
            <v>1.368823914767438E-6</v>
          </cell>
          <cell r="I16">
            <v>3594.45</v>
          </cell>
          <cell r="J16">
            <v>2.9741830674038352E-3</v>
          </cell>
          <cell r="K16">
            <v>3543.95</v>
          </cell>
          <cell r="L16">
            <v>1.401554794603225E-3</v>
          </cell>
        </row>
        <row r="17">
          <cell r="B17" t="str">
            <v>(-) Gastos por I. y Desv. de Act. F.</v>
          </cell>
          <cell r="C17">
            <v>1660.06</v>
          </cell>
          <cell r="D17">
            <v>1.6734174427101154E-2</v>
          </cell>
          <cell r="E17">
            <v>741.86</v>
          </cell>
          <cell r="F17">
            <v>5.7999727012542288E-3</v>
          </cell>
          <cell r="G17">
            <v>1683.5610000000001</v>
          </cell>
          <cell r="H17">
            <v>8.3626555873530326E-3</v>
          </cell>
          <cell r="I17">
            <v>9674.9599999999991</v>
          </cell>
          <cell r="J17">
            <v>1.0408300912164806E-2</v>
          </cell>
          <cell r="K17">
            <v>28202.98</v>
          </cell>
          <cell r="L17">
            <v>1.2468255761111765E-2</v>
          </cell>
        </row>
        <row r="18">
          <cell r="B18" t="str">
            <v>Margen Financiero Neto</v>
          </cell>
          <cell r="C18">
            <v>22532.07</v>
          </cell>
          <cell r="D18">
            <v>0.20760567389545148</v>
          </cell>
          <cell r="E18">
            <v>21135.27</v>
          </cell>
          <cell r="F18">
            <v>0.165238709505348</v>
          </cell>
          <cell r="G18">
            <v>26984.359</v>
          </cell>
          <cell r="H18">
            <v>0.16591259180084819</v>
          </cell>
          <cell r="I18">
            <v>117952.04</v>
          </cell>
          <cell r="J18">
            <v>0.14187697602546076</v>
          </cell>
          <cell r="K18">
            <v>341451.92</v>
          </cell>
          <cell r="L18">
            <v>0.13873454303079938</v>
          </cell>
        </row>
        <row r="19">
          <cell r="B19" t="str">
            <v>(-) Gastos de Transformación</v>
          </cell>
          <cell r="C19">
            <v>11562.12</v>
          </cell>
          <cell r="D19">
            <v>0.10887590071185516</v>
          </cell>
          <cell r="E19">
            <v>14641.87</v>
          </cell>
          <cell r="F19">
            <v>0.11447233480078892</v>
          </cell>
          <cell r="G19">
            <v>18839.901999999998</v>
          </cell>
          <cell r="H19">
            <v>0.11544244388511532</v>
          </cell>
          <cell r="I19">
            <v>88888.87</v>
          </cell>
          <cell r="J19">
            <v>0.1026873429295294</v>
          </cell>
          <cell r="K19">
            <v>242635.53</v>
          </cell>
          <cell r="L19">
            <v>0.10091364829444906</v>
          </cell>
        </row>
        <row r="20">
          <cell r="B20" t="str">
            <v>Margen de Intermediación</v>
          </cell>
          <cell r="C20">
            <v>10969.95</v>
          </cell>
          <cell r="D20">
            <v>9.8729773183596312E-2</v>
          </cell>
          <cell r="E20">
            <v>6493.4</v>
          </cell>
          <cell r="F20">
            <v>5.0766374704559095E-2</v>
          </cell>
          <cell r="G20">
            <v>8144.4570000000022</v>
          </cell>
          <cell r="H20">
            <v>5.0470147915732864E-2</v>
          </cell>
          <cell r="I20">
            <v>29063.17</v>
          </cell>
          <cell r="J20">
            <v>3.9189633095931382E-2</v>
          </cell>
          <cell r="K20">
            <v>98816.39</v>
          </cell>
          <cell r="L20">
            <v>3.7820894736350329E-2</v>
          </cell>
        </row>
        <row r="21">
          <cell r="B21" t="str">
            <v>(+) Ingresos Accesorias y Conexas</v>
          </cell>
          <cell r="C21">
            <v>1221.71</v>
          </cell>
          <cell r="D21">
            <v>1.3774765090631918E-2</v>
          </cell>
          <cell r="E21">
            <v>1399.85</v>
          </cell>
          <cell r="F21">
            <v>1.0944237168536829E-2</v>
          </cell>
          <cell r="G21">
            <v>2416.4340000000002</v>
          </cell>
          <cell r="H21">
            <v>1.3158238802882461E-2</v>
          </cell>
          <cell r="I21">
            <v>24278.87</v>
          </cell>
          <cell r="J21">
            <v>2.6958276319246962E-2</v>
          </cell>
          <cell r="K21">
            <v>43692.22</v>
          </cell>
          <cell r="L21">
            <v>1.8644345023292912E-2</v>
          </cell>
        </row>
        <row r="22">
          <cell r="B22" t="str">
            <v>(-) Otros Gastos Operativos</v>
          </cell>
          <cell r="C22">
            <v>322.91000000000003</v>
          </cell>
          <cell r="D22">
            <v>2.8443707866390141E-3</v>
          </cell>
          <cell r="E22">
            <v>441.56</v>
          </cell>
          <cell r="F22">
            <v>3.4521822796293334E-3</v>
          </cell>
          <cell r="G22">
            <v>1182.299</v>
          </cell>
          <cell r="H22">
            <v>5.5989345929731401E-3</v>
          </cell>
          <cell r="I22">
            <v>3757.15</v>
          </cell>
          <cell r="J22">
            <v>3.8727252868579693E-3</v>
          </cell>
          <cell r="K22">
            <v>17154.45</v>
          </cell>
          <cell r="L22">
            <v>5.7580761636526227E-3</v>
          </cell>
        </row>
        <row r="23">
          <cell r="B23" t="str">
            <v>Margen del Negocio</v>
          </cell>
          <cell r="C23">
            <v>11868.75</v>
          </cell>
          <cell r="D23">
            <v>0.10966016748758922</v>
          </cell>
          <cell r="E23">
            <v>7451.69</v>
          </cell>
          <cell r="F23">
            <v>5.8258429593466589E-2</v>
          </cell>
          <cell r="G23">
            <v>9378.5920000000042</v>
          </cell>
          <cell r="H23">
            <v>5.8029452125642186E-2</v>
          </cell>
          <cell r="I23">
            <v>49584.89</v>
          </cell>
          <cell r="J23">
            <v>6.2275184128320379E-2</v>
          </cell>
          <cell r="K23">
            <v>125354.16</v>
          </cell>
          <cell r="L23">
            <v>5.0707163595990611E-2</v>
          </cell>
        </row>
        <row r="24">
          <cell r="B24" t="str">
            <v>(+)Ingresos Extraordinarios</v>
          </cell>
          <cell r="C24">
            <v>98.92</v>
          </cell>
          <cell r="D24">
            <v>3.8555131096179333E-3</v>
          </cell>
          <cell r="E24">
            <v>3.28</v>
          </cell>
          <cell r="F24">
            <v>2.5643531744687502E-5</v>
          </cell>
          <cell r="G24">
            <v>2.4649999999999999</v>
          </cell>
          <cell r="H24">
            <v>1.9808295693548942E-5</v>
          </cell>
          <cell r="I24">
            <v>877.15</v>
          </cell>
          <cell r="J24">
            <v>8.7462989139328983E-4</v>
          </cell>
          <cell r="K24">
            <v>2391.5700000000002</v>
          </cell>
          <cell r="L24">
            <v>1.2740211359739833E-3</v>
          </cell>
        </row>
        <row r="25">
          <cell r="B25" t="str">
            <v>(-) Gastos Extraordinarios</v>
          </cell>
          <cell r="C25">
            <v>61.6</v>
          </cell>
          <cell r="D25">
            <v>3.3154872512187008E-4</v>
          </cell>
          <cell r="E25">
            <v>94.67</v>
          </cell>
          <cell r="F25">
            <v>7.4014425313096517E-4</v>
          </cell>
          <cell r="G25">
            <v>151.07499999999999</v>
          </cell>
          <cell r="H25">
            <v>8.4730889907940561E-4</v>
          </cell>
          <cell r="I25">
            <v>718.22</v>
          </cell>
          <cell r="J25">
            <v>9.6537826939830664E-4</v>
          </cell>
          <cell r="K25">
            <v>2024.72</v>
          </cell>
          <cell r="L25">
            <v>9.9089171220756293E-4</v>
          </cell>
        </row>
        <row r="26">
          <cell r="B26" t="str">
            <v>Margen de Beneficio</v>
          </cell>
          <cell r="C26">
            <v>11906.07</v>
          </cell>
          <cell r="D26">
            <v>0.1131841318720853</v>
          </cell>
          <cell r="E26">
            <v>7360.3</v>
          </cell>
          <cell r="F26">
            <v>5.7543928872080305E-2</v>
          </cell>
          <cell r="G26">
            <v>9229.9820000000036</v>
          </cell>
          <cell r="H26">
            <v>5.7201951522256329E-2</v>
          </cell>
          <cell r="I26">
            <v>49743.82</v>
          </cell>
          <cell r="J26">
            <v>6.2184435750315362E-2</v>
          </cell>
          <cell r="K26">
            <v>125721.01</v>
          </cell>
          <cell r="L26">
            <v>5.0990293019757035E-2</v>
          </cell>
        </row>
        <row r="27">
          <cell r="K27" t="str">
            <v>Otras Oblig. p/ Intermed. Financ.</v>
          </cell>
          <cell r="L27">
            <v>0</v>
          </cell>
        </row>
        <row r="28">
          <cell r="B28" t="str">
            <v>Activo Total Promedio</v>
          </cell>
          <cell r="C28">
            <v>185794.7123076923</v>
          </cell>
          <cell r="D28">
            <v>1</v>
          </cell>
          <cell r="E28">
            <v>255814.99714285714</v>
          </cell>
          <cell r="F28">
            <v>1</v>
          </cell>
          <cell r="G28">
            <v>290030</v>
          </cell>
          <cell r="H28">
            <v>1</v>
          </cell>
          <cell r="I28">
            <v>1418096.9713076921</v>
          </cell>
          <cell r="J28">
            <v>1</v>
          </cell>
          <cell r="K28">
            <v>3998630.679</v>
          </cell>
          <cell r="L28">
            <v>1</v>
          </cell>
        </row>
        <row r="29">
          <cell r="K29" t="str">
            <v>Otros Pasivos</v>
          </cell>
          <cell r="L29">
            <v>0</v>
          </cell>
        </row>
        <row r="30">
          <cell r="K30" t="str">
            <v>Oblig. Subordin.</v>
          </cell>
          <cell r="L30">
            <v>0</v>
          </cell>
        </row>
        <row r="31">
          <cell r="B31" t="str">
            <v>CASCADA DE RESULTADOS SIMPLIFICADA</v>
          </cell>
          <cell r="K31" t="str">
            <v>Oblig. Convertibles en Capital</v>
          </cell>
          <cell r="L31">
            <v>0</v>
          </cell>
        </row>
        <row r="32">
          <cell r="B32" t="str">
            <v>(Cifras en Millones de Bs. y en % ATP)</v>
          </cell>
          <cell r="K32" t="str">
            <v>Gestión Operativa</v>
          </cell>
          <cell r="L32">
            <v>1665.16309237</v>
          </cell>
        </row>
        <row r="33">
          <cell r="I33" t="str">
            <v>Estrato de Comparación</v>
          </cell>
        </row>
        <row r="34">
          <cell r="I34" t="str">
            <v>Bancos</v>
          </cell>
          <cell r="K34" t="str">
            <v>Banca</v>
          </cell>
          <cell r="L34">
            <v>0</v>
          </cell>
        </row>
        <row r="35">
          <cell r="I35" t="str">
            <v>Medianos</v>
          </cell>
          <cell r="K35" t="str">
            <v>Privada</v>
          </cell>
          <cell r="L35">
            <v>0</v>
          </cell>
        </row>
        <row r="36">
          <cell r="C36">
            <v>35400</v>
          </cell>
          <cell r="E36">
            <v>35582</v>
          </cell>
          <cell r="G36" t="str">
            <v>Dic-97</v>
          </cell>
          <cell r="I36">
            <v>35765</v>
          </cell>
          <cell r="K36" t="str">
            <v>Reservas de Capital</v>
          </cell>
          <cell r="L36">
            <v>1.519799989182502E-4</v>
          </cell>
        </row>
        <row r="37">
          <cell r="C37" t="str">
            <v>MM Bs.</v>
          </cell>
          <cell r="D37" t="str">
            <v>% ATP</v>
          </cell>
          <cell r="E37" t="str">
            <v>MM Bs.</v>
          </cell>
          <cell r="F37" t="str">
            <v>% ATP</v>
          </cell>
          <cell r="G37" t="str">
            <v>MM Bs.</v>
          </cell>
          <cell r="H37" t="str">
            <v>% ATP</v>
          </cell>
          <cell r="I37" t="str">
            <v>MM Bs.</v>
          </cell>
          <cell r="J37" t="str">
            <v>% ATP</v>
          </cell>
          <cell r="K37" t="str">
            <v>MM Bs.</v>
          </cell>
          <cell r="L37" t="str">
            <v>% ATP</v>
          </cell>
        </row>
        <row r="38">
          <cell r="K38" t="str">
            <v>Result. Acumulados</v>
          </cell>
          <cell r="L38">
            <v>6934.8942092399993</v>
          </cell>
        </row>
        <row r="39">
          <cell r="B39" t="str">
            <v>Margen Financiero Bruto</v>
          </cell>
          <cell r="C39">
            <v>24192.13</v>
          </cell>
          <cell r="D39">
            <v>0.22433984832255269</v>
          </cell>
          <cell r="E39">
            <v>21877.119999999999</v>
          </cell>
          <cell r="F39">
            <v>0.17103860402510299</v>
          </cell>
          <cell r="G39">
            <v>28667.523000000001</v>
          </cell>
          <cell r="H39">
            <v>0.17427384408509464</v>
          </cell>
          <cell r="I39">
            <v>124032.56</v>
          </cell>
          <cell r="J39">
            <v>0.14931109387022176</v>
          </cell>
          <cell r="K39">
            <v>366110.96</v>
          </cell>
          <cell r="L39">
            <v>0.14980125400073238</v>
          </cell>
        </row>
        <row r="40">
          <cell r="B40" t="str">
            <v>(-) Gastos de Transformación</v>
          </cell>
          <cell r="C40">
            <v>11562.12</v>
          </cell>
          <cell r="D40">
            <v>0.10887590071185516</v>
          </cell>
          <cell r="E40">
            <v>14641.87</v>
          </cell>
          <cell r="F40">
            <v>0.11447233480078892</v>
          </cell>
          <cell r="G40">
            <v>18839.901999999998</v>
          </cell>
          <cell r="H40">
            <v>0.11544244388511532</v>
          </cell>
          <cell r="I40">
            <v>88888.87</v>
          </cell>
          <cell r="J40">
            <v>0.1026873429295294</v>
          </cell>
          <cell r="K40">
            <v>242635.53</v>
          </cell>
          <cell r="L40">
            <v>0.10091364829444906</v>
          </cell>
        </row>
        <row r="41">
          <cell r="B41" t="str">
            <v>Margen Total de Intermediación</v>
          </cell>
          <cell r="C41">
            <v>12630.01</v>
          </cell>
          <cell r="D41">
            <v>0.11546394761069753</v>
          </cell>
          <cell r="E41">
            <v>7235.25</v>
          </cell>
          <cell r="F41">
            <v>5.656626922431409E-2</v>
          </cell>
          <cell r="G41">
            <v>9827.6210000000028</v>
          </cell>
          <cell r="H41">
            <v>5.883140019997931E-2</v>
          </cell>
          <cell r="I41">
            <v>35143.69</v>
          </cell>
          <cell r="J41">
            <v>4.6623750940692363E-2</v>
          </cell>
          <cell r="K41">
            <v>123475.43</v>
          </cell>
          <cell r="L41">
            <v>4.8887605706283331E-2</v>
          </cell>
        </row>
        <row r="42">
          <cell r="B42" t="str">
            <v>(+) Ingresos Accesorias y Conexas</v>
          </cell>
          <cell r="C42">
            <v>1221.71</v>
          </cell>
          <cell r="D42">
            <v>1.3774765090631918E-2</v>
          </cell>
          <cell r="E42">
            <v>1399.85</v>
          </cell>
          <cell r="F42">
            <v>1.0944237168536829E-2</v>
          </cell>
          <cell r="G42">
            <v>2416.4340000000002</v>
          </cell>
          <cell r="H42">
            <v>1.3158238802882461E-2</v>
          </cell>
          <cell r="I42">
            <v>24278.87</v>
          </cell>
          <cell r="J42">
            <v>2.6958276319246962E-2</v>
          </cell>
          <cell r="K42">
            <v>43692.22</v>
          </cell>
          <cell r="L42">
            <v>1.8644345023292912E-2</v>
          </cell>
        </row>
        <row r="43">
          <cell r="B43" t="str">
            <v>(+) Ing. por Recup. de Act. Financ.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0.39700000000000002</v>
          </cell>
          <cell r="H43">
            <v>1.368823914767438E-6</v>
          </cell>
          <cell r="I43">
            <v>3594.45</v>
          </cell>
          <cell r="J43">
            <v>2.9741830674038352E-3</v>
          </cell>
          <cell r="K43">
            <v>3543.95</v>
          </cell>
          <cell r="L43">
            <v>1.401554794603225E-3</v>
          </cell>
        </row>
        <row r="44">
          <cell r="B44" t="str">
            <v>(-) Gastos por I. y Desv. de Act. F.</v>
          </cell>
          <cell r="C44">
            <v>1660.06</v>
          </cell>
          <cell r="D44">
            <v>1.6734174427101154E-2</v>
          </cell>
          <cell r="E44">
            <v>741.86</v>
          </cell>
          <cell r="F44">
            <v>5.7999727012542288E-3</v>
          </cell>
          <cell r="G44">
            <v>1683.5610000000001</v>
          </cell>
          <cell r="H44">
            <v>8.3626555873530326E-3</v>
          </cell>
          <cell r="I44">
            <v>9674.9599999999991</v>
          </cell>
          <cell r="J44">
            <v>1.0408300912164806E-2</v>
          </cell>
          <cell r="K44">
            <v>28202.98</v>
          </cell>
          <cell r="L44">
            <v>1.2468255761111765E-2</v>
          </cell>
        </row>
        <row r="45">
          <cell r="B45" t="str">
            <v>(-) Otros Gastos Operativos</v>
          </cell>
          <cell r="C45">
            <v>322.91000000000003</v>
          </cell>
          <cell r="D45">
            <v>2.8443707866390141E-3</v>
          </cell>
          <cell r="E45">
            <v>441.56</v>
          </cell>
          <cell r="F45">
            <v>3.4521822796293334E-3</v>
          </cell>
          <cell r="G45">
            <v>1182.299</v>
          </cell>
          <cell r="H45">
            <v>5.5989345929731401E-3</v>
          </cell>
          <cell r="I45">
            <v>3757.15</v>
          </cell>
          <cell r="J45">
            <v>3.8727252868579693E-3</v>
          </cell>
          <cell r="K45">
            <v>17154.45</v>
          </cell>
          <cell r="L45">
            <v>5.7580761636526227E-3</v>
          </cell>
        </row>
        <row r="46">
          <cell r="B46" t="str">
            <v>Margen Total del Negocio Bancario</v>
          </cell>
          <cell r="C46">
            <v>11868.75</v>
          </cell>
          <cell r="D46">
            <v>0.10966016748758928</v>
          </cell>
          <cell r="E46">
            <v>7451.68</v>
          </cell>
          <cell r="F46">
            <v>5.8258351411967356E-2</v>
          </cell>
          <cell r="G46">
            <v>9378.5920000000042</v>
          </cell>
          <cell r="H46">
            <v>5.8029417646450372E-2</v>
          </cell>
          <cell r="I46">
            <v>49584.9</v>
          </cell>
          <cell r="J46">
            <v>6.22751841283204E-2</v>
          </cell>
          <cell r="K46">
            <v>125354.17</v>
          </cell>
          <cell r="L46">
            <v>5.070717359941506E-2</v>
          </cell>
        </row>
        <row r="47">
          <cell r="B47" t="str">
            <v>(+)Ingresos Extraordinarios</v>
          </cell>
          <cell r="C47">
            <v>98.92</v>
          </cell>
          <cell r="D47">
            <v>3.8555131096179333E-3</v>
          </cell>
          <cell r="E47">
            <v>3.28</v>
          </cell>
          <cell r="F47">
            <v>2.5643531744687502E-5</v>
          </cell>
          <cell r="G47">
            <v>2.4649999999999999</v>
          </cell>
          <cell r="H47">
            <v>1.9808295693548942E-5</v>
          </cell>
          <cell r="I47">
            <v>877.15</v>
          </cell>
          <cell r="J47">
            <v>8.7462989139328983E-4</v>
          </cell>
          <cell r="K47">
            <v>2391.5700000000002</v>
          </cell>
          <cell r="L47">
            <v>1.2740211359739833E-3</v>
          </cell>
        </row>
        <row r="48">
          <cell r="B48" t="str">
            <v>(-) Gastos Extraordinarios</v>
          </cell>
          <cell r="C48">
            <v>61.6</v>
          </cell>
          <cell r="D48">
            <v>3.3154872512187008E-4</v>
          </cell>
          <cell r="E48">
            <v>94.67</v>
          </cell>
          <cell r="F48">
            <v>7.4014425313096517E-4</v>
          </cell>
          <cell r="G48">
            <v>151.07499999999999</v>
          </cell>
          <cell r="H48">
            <v>8.4730889907940561E-4</v>
          </cell>
          <cell r="I48">
            <v>718.22</v>
          </cell>
          <cell r="J48">
            <v>9.6537826939830664E-4</v>
          </cell>
          <cell r="K48">
            <v>2024.72</v>
          </cell>
          <cell r="L48">
            <v>9.9089171220756293E-4</v>
          </cell>
        </row>
        <row r="49">
          <cell r="B49" t="str">
            <v>Margen de Beneficio</v>
          </cell>
          <cell r="C49">
            <v>11906.07</v>
          </cell>
          <cell r="D49">
            <v>0.11318413187208536</v>
          </cell>
          <cell r="E49">
            <v>7360.29</v>
          </cell>
          <cell r="F49">
            <v>5.7543850690581079E-2</v>
          </cell>
          <cell r="G49">
            <v>9229.9820000000036</v>
          </cell>
          <cell r="H49">
            <v>5.7201917043064515E-2</v>
          </cell>
          <cell r="I49">
            <v>49743.83</v>
          </cell>
          <cell r="J49">
            <v>6.2184435750315382E-2</v>
          </cell>
          <cell r="K49">
            <v>125721.02</v>
          </cell>
          <cell r="L49">
            <v>5.0990303023181485E-2</v>
          </cell>
        </row>
        <row r="51">
          <cell r="B51" t="str">
            <v>Activo Total Promedio</v>
          </cell>
          <cell r="C51">
            <v>185794.7123076923</v>
          </cell>
          <cell r="D51">
            <v>1</v>
          </cell>
          <cell r="E51">
            <v>255814.99714285714</v>
          </cell>
          <cell r="F51">
            <v>1</v>
          </cell>
          <cell r="G51">
            <v>290030</v>
          </cell>
          <cell r="H51">
            <v>1</v>
          </cell>
          <cell r="I51">
            <v>1418096.9713076921</v>
          </cell>
          <cell r="J51">
            <v>1</v>
          </cell>
          <cell r="K51">
            <v>3998630.679</v>
          </cell>
          <cell r="L51">
            <v>1</v>
          </cell>
        </row>
        <row r="55">
          <cell r="B55" t="str">
            <v>DESCOMPOSICION DEL MARGEN FINANCIERO</v>
          </cell>
        </row>
        <row r="57">
          <cell r="F57" t="str">
            <v xml:space="preserve">Estrato de </v>
          </cell>
        </row>
        <row r="58">
          <cell r="F58" t="str">
            <v>Comparación</v>
          </cell>
        </row>
        <row r="59">
          <cell r="F59" t="str">
            <v>Bancos</v>
          </cell>
          <cell r="G59" t="str">
            <v>Banca</v>
          </cell>
        </row>
        <row r="60">
          <cell r="F60" t="str">
            <v>Medianos</v>
          </cell>
          <cell r="G60" t="str">
            <v>Privada</v>
          </cell>
        </row>
        <row r="61">
          <cell r="C61">
            <v>35400</v>
          </cell>
          <cell r="D61">
            <v>35582</v>
          </cell>
          <cell r="E61" t="str">
            <v>Dic-97</v>
          </cell>
          <cell r="F61">
            <v>35765</v>
          </cell>
        </row>
        <row r="63">
          <cell r="B63" t="str">
            <v>1.- Rentab. Media del Act. Rent. (r)</v>
          </cell>
          <cell r="C63">
            <v>0.46864755414399267</v>
          </cell>
          <cell r="D63">
            <v>0.28541174735700975</v>
          </cell>
          <cell r="E63">
            <v>0.2966476934170087</v>
          </cell>
          <cell r="F63">
            <v>0.30619696189514084</v>
          </cell>
          <cell r="G63">
            <v>0.31025845376216638</v>
          </cell>
        </row>
        <row r="64">
          <cell r="B64" t="str">
            <v>2.- Costo Medio del Pas. Oneroso (c)</v>
          </cell>
          <cell r="C64">
            <v>0.22613139328811141</v>
          </cell>
          <cell r="D64">
            <v>8.2128297835213762E-2</v>
          </cell>
          <cell r="E64">
            <v>7.9428936068693709E-2</v>
          </cell>
          <cell r="F64">
            <v>8.9756297980370631E-2</v>
          </cell>
          <cell r="G64">
            <v>8.7147674832039973E-2</v>
          </cell>
        </row>
        <row r="65">
          <cell r="B65" t="str">
            <v>3.- Activo Rentable Promedio (ARP)</v>
          </cell>
          <cell r="C65">
            <v>136243</v>
          </cell>
          <cell r="D65">
            <v>188964.40142857144</v>
          </cell>
          <cell r="E65">
            <v>208155.27769230769</v>
          </cell>
          <cell r="F65">
            <v>927964.98776923073</v>
          </cell>
          <cell r="G65">
            <v>2557162.2316153846</v>
          </cell>
        </row>
        <row r="66">
          <cell r="B66" t="str">
            <v>4.- Pasivo Oneroso Promedio (POP)</v>
          </cell>
          <cell r="C66">
            <v>98035</v>
          </cell>
          <cell r="D66">
            <v>123932.92285714285</v>
          </cell>
          <cell r="E66">
            <v>141058.54307692309</v>
          </cell>
          <cell r="F66">
            <v>806655.92976923077</v>
          </cell>
          <cell r="G66">
            <v>2230482.3436153843</v>
          </cell>
        </row>
        <row r="67">
          <cell r="B67" t="str">
            <v>5.- Activo Total Promedio (ATP)</v>
          </cell>
          <cell r="C67">
            <v>185794.7123076923</v>
          </cell>
          <cell r="D67">
            <v>255814.99714285714</v>
          </cell>
          <cell r="E67">
            <v>290030</v>
          </cell>
          <cell r="F67">
            <v>1418096.9713076921</v>
          </cell>
          <cell r="G67">
            <v>3998630.679</v>
          </cell>
        </row>
        <row r="68">
          <cell r="B68" t="str">
            <v>6.- Margen de Intermediación (1-2)%</v>
          </cell>
          <cell r="C68">
            <v>0.24251616085588126</v>
          </cell>
          <cell r="D68">
            <v>0.203283449521796</v>
          </cell>
          <cell r="E68">
            <v>0.21721875734831497</v>
          </cell>
          <cell r="F68">
            <v>0.21644066391477021</v>
          </cell>
          <cell r="G68">
            <v>0.2231107789301264</v>
          </cell>
        </row>
        <row r="69">
          <cell r="B69" t="str">
            <v xml:space="preserve">7.- ARP/ATP </v>
          </cell>
          <cell r="C69">
            <v>0.73329858696069705</v>
          </cell>
          <cell r="D69">
            <v>0.73867601015997619</v>
          </cell>
          <cell r="E69">
            <v>0.71770257453472985</v>
          </cell>
          <cell r="F69">
            <v>0.65437343605177556</v>
          </cell>
          <cell r="G69">
            <v>0.63950948134447216</v>
          </cell>
        </row>
        <row r="70">
          <cell r="B70" t="str">
            <v xml:space="preserve">8.- POP / ATP </v>
          </cell>
          <cell r="C70">
            <v>0.52765226083315797</v>
          </cell>
          <cell r="D70">
            <v>0.4844630855943674</v>
          </cell>
          <cell r="E70">
            <v>0.48635845628701546</v>
          </cell>
          <cell r="F70">
            <v>0.56882987982505628</v>
          </cell>
          <cell r="G70">
            <v>0.55781154166835833</v>
          </cell>
        </row>
        <row r="71">
          <cell r="B71" t="str">
            <v>9.- Act. Rent. Financ. con Pasivos No</v>
          </cell>
        </row>
        <row r="72">
          <cell r="B72" t="str">
            <v xml:space="preserve">      Oneroso / ATP </v>
          </cell>
          <cell r="C72">
            <v>0.20564632612753914</v>
          </cell>
          <cell r="D72">
            <v>0.25421292456560884</v>
          </cell>
          <cell r="E72">
            <v>0.23134411824771436</v>
          </cell>
          <cell r="F72">
            <v>8.5543556226719344E-2</v>
          </cell>
          <cell r="G72">
            <v>8.169793967611387E-2</v>
          </cell>
        </row>
        <row r="74">
          <cell r="B74" t="str">
            <v>Módulo I</v>
          </cell>
        </row>
        <row r="75">
          <cell r="B75" t="str">
            <v xml:space="preserve">10.- Margen Financ. obt. por los </v>
          </cell>
        </row>
        <row r="76">
          <cell r="B76" t="str">
            <v xml:space="preserve">       Pasivos Onerosos /ATP  (6)*(8) </v>
          </cell>
          <cell r="C76">
            <v>0.12796420056418356</v>
          </cell>
          <cell r="D76">
            <v>9.8483327205596133E-2</v>
          </cell>
          <cell r="E76">
            <v>0.10564617950051026</v>
          </cell>
          <cell r="F76">
            <v>0.12311791684389413</v>
          </cell>
          <cell r="G76">
            <v>0.12445376755784208</v>
          </cell>
        </row>
        <row r="77">
          <cell r="B77" t="str">
            <v>11.- Margen Financiero de los Act. Rentab.</v>
          </cell>
        </row>
        <row r="78">
          <cell r="B78" t="str">
            <v xml:space="preserve">        financiado por Pasivos No Onerosos </v>
          </cell>
          <cell r="C78">
            <v>9.6375647758369071E-2</v>
          </cell>
          <cell r="D78">
            <v>7.2555355001006128E-2</v>
          </cell>
          <cell r="E78">
            <v>6.8627699063776193E-2</v>
          </cell>
          <cell r="F78">
            <v>2.6193177026327619E-2</v>
          </cell>
          <cell r="G78">
            <v>2.5347476439465833E-2</v>
          </cell>
        </row>
        <row r="79">
          <cell r="B79" t="str">
            <v xml:space="preserve">12.- Margen Financiero </v>
          </cell>
          <cell r="C79">
            <v>0.22433984832255263</v>
          </cell>
          <cell r="D79">
            <v>0.17103868220660226</v>
          </cell>
          <cell r="E79">
            <v>0.17427387856428644</v>
          </cell>
          <cell r="F79">
            <v>0.14931109387022173</v>
          </cell>
          <cell r="G79">
            <v>0.14980124399730793</v>
          </cell>
        </row>
        <row r="80">
          <cell r="B80" t="str">
            <v xml:space="preserve">13.- Margen Financiero Efectivo </v>
          </cell>
          <cell r="C80">
            <v>24192.157578239996</v>
          </cell>
          <cell r="D80">
            <v>21877.13</v>
          </cell>
          <cell r="E80">
            <v>28667.522999999994</v>
          </cell>
          <cell r="F80">
            <v>124032.61</v>
          </cell>
          <cell r="G80">
            <v>366110.85</v>
          </cell>
        </row>
        <row r="81">
          <cell r="B81" t="str">
            <v xml:space="preserve">14.- Brecha Cuantitativa </v>
          </cell>
          <cell r="C81">
            <v>38208</v>
          </cell>
          <cell r="D81">
            <v>65031.478571428583</v>
          </cell>
          <cell r="E81">
            <v>67096.734615384601</v>
          </cell>
          <cell r="F81">
            <v>121309.05799999998</v>
          </cell>
          <cell r="G81">
            <v>326679.88800000027</v>
          </cell>
        </row>
        <row r="82">
          <cell r="B82" t="str">
            <v xml:space="preserve">15.- Margen Financiero Teórico </v>
          </cell>
          <cell r="C82">
            <v>15782.071829506323</v>
          </cell>
          <cell r="D82">
            <v>12596.756033859319</v>
          </cell>
          <cell r="E82">
            <v>18043.805406673673</v>
          </cell>
          <cell r="F82">
            <v>104587.14499003856</v>
          </cell>
          <cell r="G82">
            <v>305093.65307392227</v>
          </cell>
        </row>
        <row r="83">
          <cell r="B83" t="str">
            <v>16.- Ingreso Financiero Marginal de la</v>
          </cell>
        </row>
        <row r="84">
          <cell r="B84" t="str">
            <v xml:space="preserve">        Brecha Estructural </v>
          </cell>
          <cell r="C84">
            <v>8410.0857487336725</v>
          </cell>
          <cell r="D84">
            <v>9280.3739661406835</v>
          </cell>
          <cell r="E84">
            <v>10623.717593326324</v>
          </cell>
          <cell r="F84">
            <v>19445.465009961415</v>
          </cell>
          <cell r="G84">
            <v>61017.19692607777</v>
          </cell>
        </row>
        <row r="86">
          <cell r="B86" t="str">
            <v>Módulo II</v>
          </cell>
        </row>
        <row r="87">
          <cell r="B87" t="str">
            <v>10.- Aporte de los Act. Productivos</v>
          </cell>
        </row>
        <row r="88">
          <cell r="B88" t="str">
            <v xml:space="preserve">         AR*(r-c)/ATP </v>
          </cell>
          <cell r="C88">
            <v>0.17783675807075086</v>
          </cell>
          <cell r="D88">
            <v>0.15016060742431719</v>
          </cell>
          <cell r="E88">
            <v>0.15589846138612043</v>
          </cell>
          <cell r="F88">
            <v>0.14163302094723573</v>
          </cell>
          <cell r="G88">
            <v>0.14268145851596631</v>
          </cell>
        </row>
        <row r="89">
          <cell r="B89" t="str">
            <v xml:space="preserve">11.- Costo Financiero de la Brecha </v>
          </cell>
        </row>
        <row r="90">
          <cell r="B90" t="str">
            <v xml:space="preserve">         Estructural  </v>
          </cell>
          <cell r="C90">
            <v>4.6503090251801778E-2</v>
          </cell>
          <cell r="D90">
            <v>2.0878074782285053E-2</v>
          </cell>
          <cell r="E90">
            <v>1.8375417178166025E-2</v>
          </cell>
          <cell r="F90">
            <v>7.6780729229860107E-3</v>
          </cell>
          <cell r="G90">
            <v>7.119785481341589E-3</v>
          </cell>
        </row>
        <row r="91">
          <cell r="B91" t="str">
            <v xml:space="preserve">12.- Margen Financiero </v>
          </cell>
          <cell r="C91">
            <v>0.22433984832255263</v>
          </cell>
          <cell r="D91">
            <v>0.17103868220660223</v>
          </cell>
          <cell r="E91">
            <v>0.17427387856428644</v>
          </cell>
          <cell r="F91">
            <v>0.14931109387022173</v>
          </cell>
          <cell r="G91">
            <v>0.1498012439973079</v>
          </cell>
        </row>
        <row r="92">
          <cell r="B92" t="str">
            <v xml:space="preserve">14.- Brecha Cuantitativa </v>
          </cell>
          <cell r="C92">
            <v>38208</v>
          </cell>
          <cell r="D92">
            <v>65031.478571428583</v>
          </cell>
          <cell r="E92">
            <v>67096.734615384601</v>
          </cell>
          <cell r="F92">
            <v>121309.05799999998</v>
          </cell>
          <cell r="G92">
            <v>326679.88800000027</v>
          </cell>
        </row>
        <row r="93">
          <cell r="B93" t="str">
            <v xml:space="preserve">15.- Margen Financiero Teórico </v>
          </cell>
          <cell r="C93">
            <v>21811.129303487833</v>
          </cell>
          <cell r="D93">
            <v>19206.667679610699</v>
          </cell>
          <cell r="E93">
            <v>26008.563076205806</v>
          </cell>
          <cell r="F93">
            <v>118659.35804243392</v>
          </cell>
          <cell r="G93">
            <v>348567.45734640874</v>
          </cell>
        </row>
        <row r="94">
          <cell r="B94" t="str">
            <v>16.- Ingreso Financiero Marginal de la</v>
          </cell>
        </row>
        <row r="95">
          <cell r="B95" t="str">
            <v xml:space="preserve">        Brecha Estructural </v>
          </cell>
          <cell r="C95">
            <v>2381.0282747521615</v>
          </cell>
          <cell r="D95">
            <v>2670.4623203893043</v>
          </cell>
          <cell r="E95">
            <v>2658.9599237941884</v>
          </cell>
          <cell r="F95">
            <v>5373.2519575660608</v>
          </cell>
          <cell r="G95">
            <v>17543.392653591261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-OUT"/>
      <sheetName val="IN-edss"/>
      <sheetName val="SummaryTable"/>
      <sheetName val="GDP by sector"/>
      <sheetName val="GDP constant"/>
      <sheetName val="GDP current"/>
      <sheetName val="GDP projections"/>
      <sheetName val="GDP scenarios"/>
      <sheetName val="Table_S&amp;I"/>
      <sheetName val="Table_flowoffunds"/>
      <sheetName val="ControlSheet"/>
      <sheetName val="Forex &amp; interest projections"/>
      <sheetName val="forex, interest rates, CPI"/>
      <sheetName val="combustibles"/>
      <sheetName val="Chart_REER"/>
      <sheetName val="CPI summary"/>
      <sheetName val="CPI projections"/>
      <sheetName val="Core inflation &amp; gasoline"/>
      <sheetName val="Panel_Chart"/>
      <sheetName val="Inflation Table"/>
      <sheetName val="Incidence"/>
      <sheetName val="Canasta"/>
      <sheetName val="Labor, social indicators"/>
      <sheetName val="Minimum wage"/>
      <sheetName val="chart data"/>
      <sheetName val="Chart_Core Inflation"/>
      <sheetName val="Panel1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Old T3"/>
      <sheetName val="Old T5"/>
      <sheetName val="Interest rate chart"/>
      <sheetName val="Exchange Rate chart"/>
      <sheetName val="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ex &amp; REER"/>
      <sheetName val="daily forex"/>
      <sheetName val="CPI"/>
      <sheetName val="TB-CPI"/>
      <sheetName val="g-Month Infl"/>
      <sheetName val="g-Annual Infl"/>
      <sheetName val="g- inf &amp; int"/>
      <sheetName val="C Summary"/>
      <sheetName val="W&amp;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PUESTOS"/>
      <sheetName val="PRECIOS"/>
      <sheetName val="RESULTADOS"/>
      <sheetName val="SREAL"/>
      <sheetName val="SEXTERNOREV"/>
      <sheetName val="SEXTERNO"/>
      <sheetName val="SFISCAL-MOD"/>
      <sheetName val="SFISCAL-CONSOL"/>
      <sheetName val="SMONET-FINANC"/>
      <sheetName val="SMONET-FIN-MOD"/>
      <sheetName val="NO"/>
      <sheetName val="SFISCAL_MOD"/>
      <sheetName val="SMONET_FINANC"/>
      <sheetName val="Q1"/>
      <sheetName val="table1"/>
      <sheetName val="CPI"/>
      <sheetName val="C Summary"/>
    </sheetNames>
    <sheetDataSet>
      <sheetData sheetId="0" refreshError="1"/>
      <sheetData sheetId="1" refreshError="1"/>
      <sheetData sheetId="2" refreshError="1">
        <row r="82">
          <cell r="A82" t="str">
            <v>Exportaciones</v>
          </cell>
          <cell r="H82">
            <v>6844.474804453972</v>
          </cell>
          <cell r="I82">
            <v>7679.2416315946821</v>
          </cell>
          <cell r="J82">
            <v>8544.0066265963287</v>
          </cell>
          <cell r="K82">
            <v>9215.9536958569697</v>
          </cell>
          <cell r="L82">
            <v>7.35127422545456</v>
          </cell>
          <cell r="M82">
            <v>9.0744127587430796</v>
          </cell>
          <cell r="N82">
            <v>4.0828055928132585</v>
          </cell>
          <cell r="O82">
            <v>10.982638287066663</v>
          </cell>
          <cell r="P82">
            <v>5.7769337584915945</v>
          </cell>
          <cell r="Q82">
            <v>28.351402872543929</v>
          </cell>
          <cell r="R82">
            <v>6.2815122499778369</v>
          </cell>
          <cell r="S82">
            <v>6.4293585060955394</v>
          </cell>
        </row>
        <row r="86">
          <cell r="A86" t="str">
            <v>Importaciones</v>
          </cell>
          <cell r="H86">
            <v>5584.0391647472507</v>
          </cell>
          <cell r="I86">
            <v>7085.1571401607216</v>
          </cell>
          <cell r="J86">
            <v>8157.0470399009164</v>
          </cell>
          <cell r="K86">
            <v>8316.8353363071128</v>
          </cell>
          <cell r="L86">
            <v>2.4105559866517012</v>
          </cell>
          <cell r="M86">
            <v>3.5312075660730784</v>
          </cell>
          <cell r="N86">
            <v>8.6245351858240014</v>
          </cell>
          <cell r="O86">
            <v>13.102233365036241</v>
          </cell>
          <cell r="P86">
            <v>21.713088632663641</v>
          </cell>
          <cell r="Q86">
            <v>13.676510390488133</v>
          </cell>
          <cell r="R86">
            <v>3.2445657532889101</v>
          </cell>
          <cell r="S86">
            <v>5.6600918866970318</v>
          </cell>
        </row>
      </sheetData>
      <sheetData sheetId="3" refreshError="1"/>
      <sheetData sheetId="4" refreshError="1"/>
      <sheetData sheetId="5" refreshError="1"/>
      <sheetData sheetId="6" refreshError="1">
        <row r="146">
          <cell r="B146" t="str">
            <v>TOTAL $ i)</v>
          </cell>
          <cell r="D146">
            <v>51.7</v>
          </cell>
          <cell r="E146">
            <v>48.70000000000001</v>
          </cell>
          <cell r="F146">
            <v>52.3</v>
          </cell>
          <cell r="G146">
            <v>51.79999999999999</v>
          </cell>
          <cell r="H146">
            <v>51.79999999999999</v>
          </cell>
          <cell r="I146">
            <v>52.999999999999993</v>
          </cell>
          <cell r="J146">
            <v>56.199999999999996</v>
          </cell>
          <cell r="K146">
            <v>61.099999999999994</v>
          </cell>
          <cell r="L146">
            <v>69.55</v>
          </cell>
          <cell r="M146">
            <v>63.143499999999996</v>
          </cell>
          <cell r="N146">
            <v>45.214500000000001</v>
          </cell>
          <cell r="O146">
            <v>52.631</v>
          </cell>
          <cell r="P146">
            <v>82.15</v>
          </cell>
          <cell r="Q146">
            <v>65.3</v>
          </cell>
          <cell r="R146">
            <v>63.3</v>
          </cell>
          <cell r="S146">
            <v>63.7</v>
          </cell>
        </row>
      </sheetData>
      <sheetData sheetId="7" refreshError="1"/>
      <sheetData sheetId="8" refreshError="1">
        <row r="99">
          <cell r="A99" t="str">
            <v>CRECIMIENTO RFP</v>
          </cell>
          <cell r="O99">
            <v>15.780112486553804</v>
          </cell>
          <cell r="P99">
            <v>16.925533191938214</v>
          </cell>
          <cell r="Q99">
            <v>17.185305361624614</v>
          </cell>
          <cell r="R99">
            <v>21.727315352236815</v>
          </cell>
          <cell r="S99">
            <v>21.336924931172078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F42" t="str">
            <v>AFILIACIÓN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F43" t="str">
            <v>TOTAL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 1"/>
      <sheetName val="cuadro 1"/>
      <sheetName val="cua5.3"/>
      <sheetName val="cua 5.2  5.7 "/>
      <sheetName val="5.4 graf 2"/>
      <sheetName val="cua 5.5"/>
      <sheetName val="cua 5.6"/>
      <sheetName val="hoja6"/>
      <sheetName val="5.8 graf  5.3"/>
      <sheetName val="cua 5.9"/>
      <sheetName val="cuadro 5.9"/>
      <sheetName val="cua 5.10"/>
      <sheetName val="cua5.11"/>
      <sheetName val=" gráf 5.4deuda exportaciones"/>
      <sheetName val="anexo 5.1"/>
      <sheetName val="ANEX5.2"/>
      <sheetName val="anex5.4"/>
      <sheetName val="ANEX5.3"/>
      <sheetName val="APERT"/>
      <sheetName val="Hoja10"/>
      <sheetName val="Hoja11"/>
      <sheetName val="Hoja12"/>
      <sheetName val="Hoja13"/>
      <sheetName val="Hoja14"/>
      <sheetName val="Hoja15"/>
      <sheetName val="Hoja16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6">
          <cell r="D66" t="str">
            <v>F2001START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es"/>
      <sheetName val="Compare"/>
      <sheetName val="Table1"/>
      <sheetName val="Table2"/>
      <sheetName val="Table3"/>
      <sheetName val="Table4"/>
      <sheetName val="Current"/>
      <sheetName val="Previous"/>
      <sheetName val="ControlSheet"/>
      <sheetName val="Weights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FBF216D-5C31-466F-9D2A-6D0D5F6E0657}" name="Tabla13" displayName="Tabla13" ref="A4:C37" totalsRowShown="0" headerRowDxfId="1">
  <autoFilter ref="A4:C37" xr:uid="{5C088452-E849-42E4-8DF2-B550D4DAC580}"/>
  <tableColumns count="3">
    <tableColumn id="1" xr3:uid="{814ABF0A-4143-48FF-A477-4C0A410CE5DE}" name="País"/>
    <tableColumn id="2" xr3:uid="{9EBFA407-93F5-4EB0-AFFA-FCF8E184A991}" name="Provincia "/>
    <tableColumn id="3" xr3:uid="{DD65532C-C5DB-45BA-9548-21D0EB187C54}" name="Montos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9B1D-F0E7-4C3A-B861-A274D4946E70}">
  <dimension ref="A2:N312"/>
  <sheetViews>
    <sheetView showGridLines="0" tabSelected="1" zoomScale="80" zoomScaleNormal="80" workbookViewId="0">
      <selection activeCell="G23" sqref="G23"/>
    </sheetView>
  </sheetViews>
  <sheetFormatPr baseColWidth="10" defaultColWidth="9.140625" defaultRowHeight="15" x14ac:dyDescent="0.25"/>
  <cols>
    <col min="1" max="1" width="21.7109375" style="1" customWidth="1"/>
    <col min="2" max="2" width="61.140625" style="1" customWidth="1"/>
    <col min="3" max="3" width="25.7109375" style="1" customWidth="1"/>
    <col min="4" max="4" width="29.140625" style="1" customWidth="1"/>
    <col min="5" max="5" width="24.5703125" style="1" customWidth="1"/>
    <col min="6" max="6" width="25" style="1" customWidth="1"/>
    <col min="7" max="7" width="19.7109375" style="1" customWidth="1"/>
    <col min="8" max="8" width="20.7109375" style="46" customWidth="1"/>
    <col min="9" max="9" width="17.85546875" style="46" hidden="1" customWidth="1"/>
    <col min="10" max="10" width="28.5703125" style="1" hidden="1" customWidth="1"/>
    <col min="11" max="11" width="42.28515625" style="1" hidden="1" customWidth="1"/>
    <col min="12" max="12" width="17.140625" style="1" hidden="1" customWidth="1"/>
    <col min="13" max="13" width="32.42578125" style="1" bestFit="1" customWidth="1"/>
    <col min="14" max="14" width="17.85546875" style="1" bestFit="1" customWidth="1"/>
    <col min="15" max="16384" width="9.140625" style="1"/>
  </cols>
  <sheetData>
    <row r="2" spans="2:14" ht="18.75" x14ac:dyDescent="0.25">
      <c r="B2" s="351" t="s">
        <v>0</v>
      </c>
      <c r="C2" s="351"/>
      <c r="D2" s="351"/>
      <c r="E2" s="351"/>
      <c r="F2" s="351"/>
      <c r="G2" s="351"/>
      <c r="H2" s="351"/>
      <c r="I2" s="351"/>
    </row>
    <row r="3" spans="2:14" ht="18.75" x14ac:dyDescent="0.25">
      <c r="B3" s="351" t="s">
        <v>1</v>
      </c>
      <c r="C3" s="351"/>
      <c r="D3" s="351"/>
      <c r="E3" s="351"/>
      <c r="F3" s="351"/>
      <c r="G3" s="351"/>
      <c r="H3" s="351"/>
      <c r="I3" s="351"/>
    </row>
    <row r="4" spans="2:14" ht="18.75" customHeight="1" x14ac:dyDescent="0.25">
      <c r="B4" s="352" t="s">
        <v>2</v>
      </c>
      <c r="C4" s="352"/>
      <c r="D4" s="352"/>
      <c r="E4" s="352"/>
      <c r="F4" s="352"/>
      <c r="G4" s="352"/>
      <c r="H4" s="352"/>
      <c r="I4" s="352"/>
    </row>
    <row r="5" spans="2:14" ht="18.75" x14ac:dyDescent="0.3">
      <c r="B5" s="2"/>
      <c r="C5" s="2"/>
      <c r="D5" s="2"/>
      <c r="E5" s="2"/>
      <c r="F5" s="2"/>
      <c r="G5" s="2"/>
      <c r="H5" s="3"/>
      <c r="I5" s="3"/>
    </row>
    <row r="8" spans="2:14" ht="19.5" thickBot="1" x14ac:dyDescent="0.3">
      <c r="B8" s="353" t="s">
        <v>3</v>
      </c>
      <c r="C8" s="353"/>
      <c r="D8" s="353"/>
      <c r="E8" s="353"/>
      <c r="F8" s="353"/>
      <c r="G8" s="353"/>
      <c r="H8" s="353"/>
      <c r="I8" s="353"/>
    </row>
    <row r="9" spans="2:14" ht="19.5" thickBot="1" x14ac:dyDescent="0.35">
      <c r="B9" s="354" t="s">
        <v>4</v>
      </c>
      <c r="C9" s="354"/>
      <c r="D9" s="354"/>
      <c r="E9" s="354"/>
      <c r="F9" s="354"/>
      <c r="G9" s="354"/>
      <c r="H9" s="354"/>
      <c r="I9" s="354"/>
      <c r="M9" s="5" t="s">
        <v>5</v>
      </c>
      <c r="N9" s="6">
        <v>8113264.0481685465</v>
      </c>
    </row>
    <row r="10" spans="2:14" ht="18.75" x14ac:dyDescent="0.3">
      <c r="B10" s="4"/>
      <c r="C10" s="4"/>
      <c r="D10" s="4"/>
      <c r="E10" s="4"/>
      <c r="F10" s="4"/>
      <c r="G10" s="4"/>
      <c r="H10" s="4"/>
      <c r="I10" s="4"/>
    </row>
    <row r="11" spans="2:14" ht="18.75" x14ac:dyDescent="0.3">
      <c r="B11" s="4"/>
      <c r="C11" s="4"/>
      <c r="D11" s="4"/>
      <c r="E11" s="4"/>
      <c r="F11" s="4"/>
      <c r="G11" s="4"/>
      <c r="H11" s="4"/>
      <c r="I11" s="4"/>
    </row>
    <row r="12" spans="2:14" ht="36.75" customHeight="1" x14ac:dyDescent="0.3">
      <c r="B12" s="345" t="s">
        <v>6</v>
      </c>
      <c r="C12" s="7" t="s">
        <v>7</v>
      </c>
      <c r="D12" s="346" t="s">
        <v>8</v>
      </c>
      <c r="E12" s="348" t="s">
        <v>9</v>
      </c>
      <c r="F12" s="350" t="s">
        <v>10</v>
      </c>
      <c r="G12" s="4"/>
      <c r="H12" s="4"/>
      <c r="I12" s="4"/>
    </row>
    <row r="13" spans="2:14" ht="19.5" thickBot="1" x14ac:dyDescent="0.35">
      <c r="B13" s="345"/>
      <c r="C13" s="7" t="s">
        <v>11</v>
      </c>
      <c r="D13" s="347"/>
      <c r="E13" s="349"/>
      <c r="F13" s="350"/>
      <c r="G13" s="4"/>
      <c r="H13" s="4"/>
      <c r="I13" s="4"/>
    </row>
    <row r="14" spans="2:14" ht="18.75" x14ac:dyDescent="0.3">
      <c r="B14" s="345"/>
      <c r="C14" s="8">
        <v>1</v>
      </c>
      <c r="D14" s="9">
        <v>2</v>
      </c>
      <c r="E14" s="9" t="s">
        <v>12</v>
      </c>
      <c r="F14" s="8" t="s">
        <v>13</v>
      </c>
      <c r="G14" s="4"/>
      <c r="H14" s="4"/>
      <c r="I14" s="4"/>
    </row>
    <row r="15" spans="2:14" ht="18.75" x14ac:dyDescent="0.3">
      <c r="B15" s="10" t="s">
        <v>14</v>
      </c>
      <c r="C15" s="11">
        <f>SUM(C16:C19)</f>
        <v>1241364.7314939999</v>
      </c>
      <c r="D15" s="12">
        <f>SUM(D16:D19)</f>
        <v>88247.175858270028</v>
      </c>
      <c r="E15" s="13">
        <f>IFERROR(D15/C15,"-")</f>
        <v>7.1088837647307182E-2</v>
      </c>
      <c r="F15" s="14">
        <f>D15/$N$9</f>
        <v>1.0876901741930928E-2</v>
      </c>
      <c r="G15" s="4"/>
      <c r="H15" s="4"/>
      <c r="I15" s="4"/>
    </row>
    <row r="16" spans="2:14" ht="18.75" x14ac:dyDescent="0.3">
      <c r="B16" s="15" t="s">
        <v>15</v>
      </c>
      <c r="C16" s="16">
        <v>1239893.213947</v>
      </c>
      <c r="D16" s="16">
        <v>88184.204681210016</v>
      </c>
      <c r="E16" s="17">
        <f t="shared" ref="E16:E23" si="0">IFERROR(D16/C16,"-")</f>
        <v>7.1122419002915438E-2</v>
      </c>
      <c r="F16" s="18">
        <f>D16/$N$9</f>
        <v>1.0869140232298534E-2</v>
      </c>
      <c r="G16" s="4"/>
      <c r="H16" s="4"/>
      <c r="I16" s="4"/>
    </row>
    <row r="17" spans="2:9" ht="18.75" x14ac:dyDescent="0.3">
      <c r="B17" s="19" t="s">
        <v>16</v>
      </c>
      <c r="C17" s="16">
        <v>535.15810899999997</v>
      </c>
      <c r="D17" s="20">
        <v>2.9050963499999995</v>
      </c>
      <c r="E17" s="17">
        <f>IFERROR(D17/C17,"-")</f>
        <v>5.4284823515586486E-3</v>
      </c>
      <c r="F17" s="18">
        <f t="shared" ref="F17:F29" si="1">D17/$N$9</f>
        <v>3.5806752162291373E-7</v>
      </c>
      <c r="G17" s="4"/>
      <c r="H17" s="4"/>
      <c r="I17" s="4"/>
    </row>
    <row r="18" spans="2:9" ht="18.75" x14ac:dyDescent="0.3">
      <c r="B18" s="15" t="s">
        <v>17</v>
      </c>
      <c r="C18" s="20">
        <v>0</v>
      </c>
      <c r="D18" s="20">
        <v>58.628503719999998</v>
      </c>
      <c r="E18" s="17" t="str">
        <f t="shared" si="0"/>
        <v>-</v>
      </c>
      <c r="F18" s="18">
        <f t="shared" si="1"/>
        <v>7.2262536227000459E-6</v>
      </c>
      <c r="G18" s="4"/>
      <c r="H18" s="4"/>
      <c r="I18" s="4"/>
    </row>
    <row r="19" spans="2:9" ht="18.75" x14ac:dyDescent="0.3">
      <c r="B19" s="19" t="s">
        <v>18</v>
      </c>
      <c r="C19" s="16">
        <v>936.35943799999995</v>
      </c>
      <c r="D19" s="20">
        <v>1.4375769899999999</v>
      </c>
      <c r="E19" s="17">
        <f>IFERROR(D19/C19,"-")</f>
        <v>1.5352832808206286E-3</v>
      </c>
      <c r="F19" s="18">
        <f t="shared" si="1"/>
        <v>1.7718848806905434E-7</v>
      </c>
      <c r="G19" s="4"/>
      <c r="H19" s="4"/>
      <c r="I19" s="4"/>
    </row>
    <row r="20" spans="2:9" ht="18.75" x14ac:dyDescent="0.3">
      <c r="B20" s="10" t="s">
        <v>19</v>
      </c>
      <c r="C20" s="11">
        <f>C21+C23</f>
        <v>1484234.6109590002</v>
      </c>
      <c r="D20" s="12">
        <f>D21+D23</f>
        <v>95659.635335349943</v>
      </c>
      <c r="E20" s="13">
        <f t="shared" si="0"/>
        <v>6.4450481500052018E-2</v>
      </c>
      <c r="F20" s="14">
        <f t="shared" si="1"/>
        <v>1.1790524105639548E-2</v>
      </c>
      <c r="G20" s="4"/>
      <c r="H20" s="4"/>
      <c r="I20" s="4"/>
    </row>
    <row r="21" spans="2:9" ht="18.75" x14ac:dyDescent="0.3">
      <c r="B21" s="15" t="s">
        <v>20</v>
      </c>
      <c r="C21" s="16">
        <v>1308196.6847920001</v>
      </c>
      <c r="D21" s="16">
        <v>84435.946164169945</v>
      </c>
      <c r="E21" s="17">
        <f t="shared" si="0"/>
        <v>6.4543770172904122E-2</v>
      </c>
      <c r="F21" s="18">
        <f t="shared" si="1"/>
        <v>1.0407148795216415E-2</v>
      </c>
      <c r="G21" s="4"/>
      <c r="H21" s="4"/>
      <c r="I21" s="4"/>
    </row>
    <row r="22" spans="2:9" ht="18.75" x14ac:dyDescent="0.3">
      <c r="B22" s="19" t="s">
        <v>21</v>
      </c>
      <c r="C22" s="16">
        <v>298486.441612</v>
      </c>
      <c r="D22" s="16">
        <v>14539.915061809999</v>
      </c>
      <c r="E22" s="17">
        <f t="shared" si="0"/>
        <v>4.8712145795587969E-2</v>
      </c>
      <c r="F22" s="18">
        <f t="shared" si="1"/>
        <v>1.7921165853208214E-3</v>
      </c>
      <c r="G22" s="4"/>
      <c r="H22" s="4"/>
      <c r="I22" s="4"/>
    </row>
    <row r="23" spans="2:9" ht="18.75" x14ac:dyDescent="0.3">
      <c r="B23" s="15" t="s">
        <v>22</v>
      </c>
      <c r="C23" s="16">
        <v>176037.926167</v>
      </c>
      <c r="D23" s="16">
        <v>11223.68917118</v>
      </c>
      <c r="E23" s="17">
        <f t="shared" si="0"/>
        <v>6.3757222182523013E-2</v>
      </c>
      <c r="F23" s="18">
        <f t="shared" si="1"/>
        <v>1.3833753104231321E-3</v>
      </c>
      <c r="G23" s="4"/>
      <c r="H23" s="4"/>
      <c r="I23" s="4"/>
    </row>
    <row r="24" spans="2:9" ht="18.75" x14ac:dyDescent="0.3">
      <c r="B24" s="21" t="s">
        <v>23</v>
      </c>
      <c r="C24" s="22"/>
      <c r="D24" s="23"/>
      <c r="E24" s="24"/>
      <c r="F24" s="24"/>
      <c r="G24" s="4"/>
      <c r="H24" s="4"/>
      <c r="I24" s="4"/>
    </row>
    <row r="25" spans="2:9" ht="18.75" x14ac:dyDescent="0.3">
      <c r="B25" s="25" t="s">
        <v>24</v>
      </c>
      <c r="C25" s="26">
        <f>(C16+C17)-C21</f>
        <v>-67768.312736000167</v>
      </c>
      <c r="D25" s="27">
        <f>(D16+D17)-D21</f>
        <v>3751.1636133900756</v>
      </c>
      <c r="E25" s="17">
        <f>IFERROR(D25/C25,"-")</f>
        <v>-5.535276683076347E-2</v>
      </c>
      <c r="F25" s="17">
        <f t="shared" si="1"/>
        <v>4.6234950460374174E-4</v>
      </c>
      <c r="G25" s="4"/>
      <c r="H25" s="4"/>
      <c r="I25" s="4"/>
    </row>
    <row r="26" spans="2:9" ht="18.75" x14ac:dyDescent="0.3">
      <c r="B26" s="25" t="s">
        <v>25</v>
      </c>
      <c r="C26" s="26">
        <f>(C18+C19)-C23</f>
        <v>-175101.56672899998</v>
      </c>
      <c r="D26" s="27">
        <f>(D18+D19)-D23</f>
        <v>-11163.623090470001</v>
      </c>
      <c r="E26" s="17">
        <f>IFERROR(D26/C26,"-")</f>
        <v>6.3755129659962675E-2</v>
      </c>
      <c r="F26" s="17">
        <f>D26/$N$9</f>
        <v>-1.3759718683123629E-3</v>
      </c>
      <c r="G26" s="4"/>
      <c r="H26" s="4"/>
      <c r="I26" s="4"/>
    </row>
    <row r="27" spans="2:9" ht="18.75" x14ac:dyDescent="0.3">
      <c r="B27" s="25" t="s">
        <v>26</v>
      </c>
      <c r="C27" s="26">
        <f>(C15-(C20-C22))</f>
        <v>55616.56214699964</v>
      </c>
      <c r="D27" s="27">
        <f>(D15-(D20-D22))</f>
        <v>7127.4555847300799</v>
      </c>
      <c r="E27" s="17">
        <f>IFERROR(D27/C27,"-")</f>
        <v>0.12815347280710312</v>
      </c>
      <c r="F27" s="17">
        <f t="shared" si="1"/>
        <v>8.7849422161220077E-4</v>
      </c>
      <c r="G27" s="27"/>
      <c r="H27" s="4"/>
      <c r="I27" s="4"/>
    </row>
    <row r="28" spans="2:9" ht="18.75" x14ac:dyDescent="0.3">
      <c r="B28" s="25" t="s">
        <v>27</v>
      </c>
      <c r="C28" s="26">
        <f>C15-C20</f>
        <v>-242869.87946500024</v>
      </c>
      <c r="D28" s="27">
        <f>D15-D20</f>
        <v>-7412.4594770799158</v>
      </c>
      <c r="E28" s="17">
        <f>IFERROR(D28/C28,"-")</f>
        <v>3.0520291332166279E-2</v>
      </c>
      <c r="F28" s="17">
        <f t="shared" si="1"/>
        <v>-9.1362236370862019E-4</v>
      </c>
      <c r="G28" s="4"/>
      <c r="H28" s="4"/>
      <c r="I28" s="4"/>
    </row>
    <row r="29" spans="2:9" ht="18.75" x14ac:dyDescent="0.3">
      <c r="B29" s="21" t="s">
        <v>28</v>
      </c>
      <c r="C29" s="22">
        <f>C31-C33</f>
        <v>242869.87946500001</v>
      </c>
      <c r="D29" s="22">
        <f>D31-D33</f>
        <v>165315.18370294999</v>
      </c>
      <c r="E29" s="28">
        <f>IFERROR(D29/C29,"-")</f>
        <v>0.68067388210967339</v>
      </c>
      <c r="F29" s="28">
        <f t="shared" si="1"/>
        <v>2.0375915626740574E-2</v>
      </c>
      <c r="G29" s="4"/>
      <c r="H29" s="4"/>
      <c r="I29" s="4"/>
    </row>
    <row r="30" spans="2:9" ht="18.75" x14ac:dyDescent="0.3">
      <c r="B30" s="29"/>
      <c r="C30" s="30"/>
      <c r="D30" s="31"/>
      <c r="E30" s="32"/>
      <c r="F30" s="32"/>
      <c r="G30" s="4"/>
      <c r="H30" s="4"/>
      <c r="I30" s="4"/>
    </row>
    <row r="31" spans="2:9" ht="18.75" x14ac:dyDescent="0.3">
      <c r="B31" s="33" t="s">
        <v>29</v>
      </c>
      <c r="C31" s="34">
        <v>350990.39</v>
      </c>
      <c r="D31" s="34">
        <v>167798.69696891998</v>
      </c>
      <c r="E31" s="13">
        <f>IFERROR(D31/C31,"-")</f>
        <v>0.47807205481870879</v>
      </c>
      <c r="F31" s="13">
        <f>D31/$N$9</f>
        <v>2.068202094406112E-2</v>
      </c>
      <c r="G31" s="4"/>
      <c r="H31" s="4"/>
      <c r="I31" s="4"/>
    </row>
    <row r="32" spans="2:9" ht="18.75" x14ac:dyDescent="0.3">
      <c r="B32" s="35"/>
      <c r="C32" s="36"/>
      <c r="D32" s="36"/>
      <c r="E32" s="37"/>
      <c r="F32" s="37"/>
      <c r="G32" s="4"/>
      <c r="H32" s="4"/>
      <c r="I32" s="4"/>
    </row>
    <row r="33" spans="1:12" ht="18.75" x14ac:dyDescent="0.3">
      <c r="B33" s="33" t="s">
        <v>30</v>
      </c>
      <c r="C33" s="34">
        <v>108120.51053499999</v>
      </c>
      <c r="D33" s="34">
        <v>2483.5132659699998</v>
      </c>
      <c r="E33" s="13">
        <f>IFERROR(D33/C33,"-")</f>
        <v>2.2969862551343159E-2</v>
      </c>
      <c r="F33" s="13">
        <f>D33/$N$9</f>
        <v>3.0610531732054466E-4</v>
      </c>
      <c r="G33" s="4"/>
      <c r="H33" s="4"/>
      <c r="I33" s="4"/>
    </row>
    <row r="34" spans="1:12" ht="15.75" x14ac:dyDescent="0.25">
      <c r="B34" s="38" t="s">
        <v>31</v>
      </c>
      <c r="C34" s="39"/>
      <c r="D34" s="39"/>
      <c r="E34" s="40"/>
      <c r="F34" s="41"/>
      <c r="G34" s="39"/>
      <c r="H34" s="42"/>
      <c r="I34" s="42"/>
    </row>
    <row r="35" spans="1:12" ht="15.75" x14ac:dyDescent="0.25">
      <c r="B35" s="43" t="s">
        <v>32</v>
      </c>
      <c r="C35" s="44"/>
      <c r="D35" s="44"/>
      <c r="E35" s="40"/>
      <c r="F35" s="44"/>
      <c r="H35" s="45"/>
    </row>
    <row r="36" spans="1:12" s="46" customFormat="1" ht="15.75" x14ac:dyDescent="0.25">
      <c r="A36" s="1"/>
      <c r="B36" s="47" t="s">
        <v>33</v>
      </c>
      <c r="C36" s="1"/>
      <c r="D36" s="1"/>
      <c r="E36" s="40"/>
      <c r="F36" s="1"/>
      <c r="G36" s="1"/>
      <c r="H36" s="45"/>
      <c r="J36" s="1"/>
      <c r="K36" s="1"/>
      <c r="L36" s="1"/>
    </row>
    <row r="37" spans="1:12" s="46" customFormat="1" ht="15.75" x14ac:dyDescent="0.25">
      <c r="A37" s="1"/>
      <c r="B37" s="48" t="s">
        <v>34</v>
      </c>
      <c r="C37" s="1"/>
      <c r="D37" s="1"/>
      <c r="E37" s="40"/>
      <c r="F37" s="1"/>
      <c r="G37" s="1"/>
      <c r="H37" s="45"/>
      <c r="J37" s="1"/>
      <c r="K37" s="1"/>
      <c r="L37" s="1"/>
    </row>
    <row r="38" spans="1:12" s="46" customFormat="1" ht="15.75" x14ac:dyDescent="0.25">
      <c r="A38" s="1"/>
      <c r="B38" s="38" t="s">
        <v>35</v>
      </c>
      <c r="C38" s="1"/>
      <c r="D38" s="1"/>
      <c r="E38" s="40"/>
      <c r="F38" s="1"/>
      <c r="G38" s="1"/>
      <c r="H38" s="45"/>
      <c r="J38" s="1"/>
      <c r="K38" s="1"/>
      <c r="L38" s="1"/>
    </row>
    <row r="39" spans="1:12" x14ac:dyDescent="0.25">
      <c r="E39" s="40"/>
    </row>
    <row r="40" spans="1:12" x14ac:dyDescent="0.25">
      <c r="E40" s="40"/>
    </row>
    <row r="41" spans="1:12" s="46" customFormat="1" x14ac:dyDescent="0.25">
      <c r="A41" s="1"/>
      <c r="B41" s="1"/>
      <c r="C41" s="1"/>
      <c r="D41" s="1"/>
      <c r="E41" s="40"/>
      <c r="F41" s="1"/>
      <c r="G41" s="1"/>
      <c r="J41" s="1"/>
      <c r="K41" s="1"/>
      <c r="L41" s="1"/>
    </row>
    <row r="42" spans="1:12" x14ac:dyDescent="0.25">
      <c r="E42" s="40"/>
    </row>
    <row r="43" spans="1:12" x14ac:dyDescent="0.25">
      <c r="E43" s="40"/>
      <c r="F43" s="46"/>
      <c r="G43" s="46"/>
      <c r="H43" s="1"/>
      <c r="I43" s="1"/>
    </row>
    <row r="44" spans="1:12" x14ac:dyDescent="0.25">
      <c r="F44" s="46"/>
      <c r="G44" s="46"/>
      <c r="H44" s="1"/>
      <c r="I44" s="1"/>
    </row>
    <row r="50" spans="3:4" x14ac:dyDescent="0.25">
      <c r="C50" s="49"/>
      <c r="D50" s="49"/>
    </row>
    <row r="312" spans="2:2" x14ac:dyDescent="0.25">
      <c r="B312" s="1" t="s">
        <v>36</v>
      </c>
    </row>
  </sheetData>
  <mergeCells count="9">
    <mergeCell ref="B12:B14"/>
    <mergeCell ref="D12:D13"/>
    <mergeCell ref="E12:E13"/>
    <mergeCell ref="F12:F13"/>
    <mergeCell ref="B2:I2"/>
    <mergeCell ref="B3:I3"/>
    <mergeCell ref="B4:I4"/>
    <mergeCell ref="B8:I8"/>
    <mergeCell ref="B9:I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6B5E1-DA64-4DB3-BCB9-DD1C6092730F}">
  <dimension ref="B2:N317"/>
  <sheetViews>
    <sheetView showGridLines="0" zoomScale="70" zoomScaleNormal="70" workbookViewId="0">
      <selection activeCell="L34" sqref="L34"/>
    </sheetView>
  </sheetViews>
  <sheetFormatPr baseColWidth="10" defaultColWidth="11.42578125" defaultRowHeight="15" x14ac:dyDescent="0.25"/>
  <cols>
    <col min="1" max="2" width="11.42578125" style="109"/>
    <col min="3" max="3" width="114.28515625" style="109" customWidth="1"/>
    <col min="4" max="4" width="29.28515625" style="109" customWidth="1"/>
    <col min="5" max="5" width="26" style="109" customWidth="1"/>
    <col min="6" max="6" width="30.85546875" style="109" customWidth="1"/>
    <col min="7" max="7" width="25.85546875" style="109" customWidth="1"/>
    <col min="8" max="8" width="23.42578125" style="109" customWidth="1"/>
    <col min="9" max="9" width="23" style="109" customWidth="1"/>
    <col min="10" max="10" width="17.5703125" style="109" customWidth="1"/>
    <col min="11" max="11" width="21.5703125" style="109" customWidth="1"/>
    <col min="12" max="12" width="11.42578125" style="109"/>
    <col min="13" max="13" width="36.7109375" style="109" customWidth="1"/>
    <col min="14" max="14" width="24.28515625" style="109" customWidth="1"/>
    <col min="15" max="16384" width="11.42578125" style="109"/>
  </cols>
  <sheetData>
    <row r="2" spans="3:14" s="181" customFormat="1" ht="15" customHeight="1" x14ac:dyDescent="0.25">
      <c r="C2" s="407" t="s">
        <v>0</v>
      </c>
      <c r="D2" s="407"/>
      <c r="E2" s="407"/>
      <c r="F2" s="407"/>
      <c r="G2" s="407"/>
      <c r="H2" s="407"/>
      <c r="I2" s="407"/>
      <c r="J2" s="407"/>
      <c r="K2" s="407"/>
      <c r="L2" s="111"/>
      <c r="M2" s="111"/>
      <c r="N2" s="111"/>
    </row>
    <row r="3" spans="3:14" s="181" customFormat="1" ht="15" customHeight="1" x14ac:dyDescent="0.25">
      <c r="C3" s="407" t="s">
        <v>1</v>
      </c>
      <c r="D3" s="407"/>
      <c r="E3" s="407"/>
      <c r="F3" s="407"/>
      <c r="G3" s="407"/>
      <c r="H3" s="407"/>
      <c r="I3" s="407"/>
      <c r="J3" s="407"/>
      <c r="K3" s="407"/>
      <c r="L3" s="111"/>
      <c r="M3" s="111"/>
      <c r="N3" s="111"/>
    </row>
    <row r="4" spans="3:14" s="181" customFormat="1" ht="39.6" customHeight="1" x14ac:dyDescent="0.25">
      <c r="C4" s="408" t="s">
        <v>2</v>
      </c>
      <c r="D4" s="408"/>
      <c r="E4" s="408"/>
      <c r="F4" s="408"/>
      <c r="G4" s="408"/>
      <c r="H4" s="408"/>
      <c r="I4" s="408"/>
      <c r="J4" s="408"/>
      <c r="K4" s="408"/>
      <c r="L4" s="112"/>
      <c r="M4" s="112"/>
      <c r="N4" s="112"/>
    </row>
    <row r="5" spans="3:14" ht="23.25" x14ac:dyDescent="0.35">
      <c r="C5" s="182"/>
      <c r="D5" s="182"/>
      <c r="E5" s="182"/>
      <c r="F5" s="182"/>
      <c r="G5" s="182"/>
      <c r="H5" s="182"/>
      <c r="I5" s="182"/>
      <c r="J5" s="182"/>
      <c r="K5" s="182"/>
    </row>
    <row r="6" spans="3:14" ht="24" thickBot="1" x14ac:dyDescent="0.4">
      <c r="C6" s="409" t="s">
        <v>121</v>
      </c>
      <c r="D6" s="409"/>
      <c r="E6" s="409"/>
      <c r="F6" s="409"/>
      <c r="G6" s="409"/>
      <c r="H6" s="409"/>
      <c r="I6" s="409"/>
      <c r="J6" s="409"/>
      <c r="K6" s="409"/>
    </row>
    <row r="7" spans="3:14" ht="24" thickBot="1" x14ac:dyDescent="0.4">
      <c r="C7" s="410" t="s">
        <v>116</v>
      </c>
      <c r="D7" s="410"/>
      <c r="E7" s="410"/>
      <c r="F7" s="410"/>
      <c r="G7" s="410"/>
      <c r="H7" s="410"/>
      <c r="I7" s="410"/>
      <c r="J7" s="410"/>
      <c r="K7" s="410"/>
      <c r="M7" s="183" t="s">
        <v>5</v>
      </c>
      <c r="N7" s="184">
        <v>8113264048168.5469</v>
      </c>
    </row>
    <row r="8" spans="3:14" ht="15.75" thickBot="1" x14ac:dyDescent="0.3">
      <c r="C8" s="185"/>
      <c r="D8" s="186"/>
      <c r="E8" s="186"/>
      <c r="F8" s="186"/>
      <c r="G8" s="186"/>
      <c r="H8" s="186"/>
      <c r="I8" s="186"/>
      <c r="J8" s="186"/>
      <c r="K8" s="186"/>
      <c r="M8" s="187"/>
    </row>
    <row r="9" spans="3:14" ht="25.15" customHeight="1" thickBot="1" x14ac:dyDescent="0.3">
      <c r="C9" s="411" t="s">
        <v>39</v>
      </c>
      <c r="D9" s="188">
        <v>2024</v>
      </c>
      <c r="E9" s="414">
        <v>2025</v>
      </c>
      <c r="F9" s="415"/>
      <c r="G9" s="415"/>
      <c r="H9" s="416"/>
      <c r="I9" s="417" t="s">
        <v>40</v>
      </c>
      <c r="J9" s="418"/>
      <c r="K9" s="417" t="s">
        <v>81</v>
      </c>
      <c r="N9" s="189"/>
    </row>
    <row r="10" spans="3:14" ht="18.75" customHeight="1" x14ac:dyDescent="0.25">
      <c r="C10" s="412"/>
      <c r="D10" s="388" t="s">
        <v>82</v>
      </c>
      <c r="E10" s="384" t="s">
        <v>43</v>
      </c>
      <c r="F10" s="398" t="s">
        <v>84</v>
      </c>
      <c r="G10" s="401" t="s">
        <v>85</v>
      </c>
      <c r="H10" s="404" t="s">
        <v>122</v>
      </c>
      <c r="I10" s="376"/>
      <c r="J10" s="377"/>
      <c r="K10" s="376"/>
    </row>
    <row r="11" spans="3:14" ht="15" customHeight="1" thickBot="1" x14ac:dyDescent="0.3">
      <c r="C11" s="412"/>
      <c r="D11" s="377"/>
      <c r="E11" s="380"/>
      <c r="F11" s="399"/>
      <c r="G11" s="402"/>
      <c r="H11" s="405"/>
      <c r="I11" s="378"/>
      <c r="J11" s="379"/>
      <c r="K11" s="376"/>
      <c r="N11" s="190"/>
    </row>
    <row r="12" spans="3:14" ht="21" thickBot="1" x14ac:dyDescent="0.3">
      <c r="C12" s="412"/>
      <c r="D12" s="379"/>
      <c r="E12" s="381"/>
      <c r="F12" s="400"/>
      <c r="G12" s="403"/>
      <c r="H12" s="406"/>
      <c r="I12" s="191" t="s">
        <v>46</v>
      </c>
      <c r="J12" s="117" t="s">
        <v>47</v>
      </c>
      <c r="K12" s="378"/>
    </row>
    <row r="13" spans="3:14" ht="21" thickBot="1" x14ac:dyDescent="0.3">
      <c r="C13" s="413"/>
      <c r="D13" s="192">
        <v>1</v>
      </c>
      <c r="E13" s="119">
        <v>2</v>
      </c>
      <c r="F13" s="119">
        <v>3</v>
      </c>
      <c r="G13" s="192">
        <v>4</v>
      </c>
      <c r="H13" s="119">
        <v>5</v>
      </c>
      <c r="I13" s="119" t="s">
        <v>123</v>
      </c>
      <c r="J13" s="119" t="s">
        <v>124</v>
      </c>
      <c r="K13" s="120" t="s">
        <v>125</v>
      </c>
    </row>
    <row r="14" spans="3:14" ht="20.25" x14ac:dyDescent="0.3">
      <c r="C14" s="193" t="s">
        <v>126</v>
      </c>
      <c r="D14" s="194">
        <f t="shared" ref="D14:H14" si="0">D16+D15</f>
        <v>741976630.37</v>
      </c>
      <c r="E14" s="194">
        <f t="shared" si="0"/>
        <v>8907154302</v>
      </c>
      <c r="F14" s="194">
        <f t="shared" si="0"/>
        <v>742262829.99000001</v>
      </c>
      <c r="G14" s="194">
        <f t="shared" si="0"/>
        <v>742262829.99000001</v>
      </c>
      <c r="H14" s="194">
        <f t="shared" si="0"/>
        <v>742262829.99000001</v>
      </c>
      <c r="I14" s="194">
        <f t="shared" ref="I14:I52" si="1">G14-D14</f>
        <v>286199.62000000477</v>
      </c>
      <c r="J14" s="195">
        <f>IFERROR(I14/D14,"0.0%")</f>
        <v>3.8572592219957946E-4</v>
      </c>
      <c r="K14" s="195">
        <f t="shared" ref="K14:K53" si="2">G14/$N$7</f>
        <v>9.1487572151377871E-5</v>
      </c>
      <c r="L14" s="66"/>
    </row>
    <row r="15" spans="3:14" ht="20.25" x14ac:dyDescent="0.3">
      <c r="C15" s="196" t="s">
        <v>127</v>
      </c>
      <c r="D15" s="146">
        <v>250898248</v>
      </c>
      <c r="E15" s="146">
        <v>3010779124</v>
      </c>
      <c r="F15" s="146">
        <v>250898248</v>
      </c>
      <c r="G15" s="141">
        <v>250898248</v>
      </c>
      <c r="H15" s="146">
        <v>250898248</v>
      </c>
      <c r="I15" s="197">
        <f>G15-D15</f>
        <v>0</v>
      </c>
      <c r="J15" s="198">
        <f t="shared" ref="J15:J53" si="3">IFERROR(I15/D15,"0.0%")</f>
        <v>0</v>
      </c>
      <c r="K15" s="198">
        <f t="shared" si="2"/>
        <v>3.0924452416489103E-5</v>
      </c>
      <c r="L15" s="66"/>
    </row>
    <row r="16" spans="3:14" ht="20.25" x14ac:dyDescent="0.3">
      <c r="C16" s="199" t="s">
        <v>128</v>
      </c>
      <c r="D16" s="146">
        <v>491078382.37</v>
      </c>
      <c r="E16" s="146">
        <v>5896375178</v>
      </c>
      <c r="F16" s="146">
        <v>491364581.99000001</v>
      </c>
      <c r="G16" s="141">
        <v>491364581.99000001</v>
      </c>
      <c r="H16" s="146">
        <v>491364581.99000001</v>
      </c>
      <c r="I16" s="200">
        <f t="shared" si="1"/>
        <v>286199.62000000477</v>
      </c>
      <c r="J16" s="201">
        <f t="shared" si="3"/>
        <v>5.8279824621636353E-4</v>
      </c>
      <c r="K16" s="202">
        <f t="shared" si="2"/>
        <v>6.0563119734888761E-5</v>
      </c>
      <c r="L16" s="66"/>
    </row>
    <row r="17" spans="3:14" ht="20.25" x14ac:dyDescent="0.3">
      <c r="C17" s="193" t="s">
        <v>129</v>
      </c>
      <c r="D17" s="194">
        <f t="shared" ref="D17:H17" si="4">SUM(D18:D40)</f>
        <v>66808262071.270012</v>
      </c>
      <c r="E17" s="194">
        <f t="shared" si="4"/>
        <v>973448866538</v>
      </c>
      <c r="F17" s="194">
        <f t="shared" si="4"/>
        <v>58615779601.98999</v>
      </c>
      <c r="G17" s="194">
        <f t="shared" si="4"/>
        <v>65910204990.599998</v>
      </c>
      <c r="H17" s="194">
        <f t="shared" si="4"/>
        <v>66076336805.549988</v>
      </c>
      <c r="I17" s="194">
        <f>G17-D17</f>
        <v>-898057080.67001343</v>
      </c>
      <c r="J17" s="195">
        <f>IFERROR(I17/D17,"0.0%")</f>
        <v>-1.3442305679378101E-2</v>
      </c>
      <c r="K17" s="195">
        <f t="shared" si="2"/>
        <v>8.123759389475101E-3</v>
      </c>
      <c r="L17" s="66"/>
    </row>
    <row r="18" spans="3:14" ht="20.25" x14ac:dyDescent="0.3">
      <c r="C18" s="203" t="s">
        <v>130</v>
      </c>
      <c r="D18" s="146">
        <v>8169493095.7700062</v>
      </c>
      <c r="E18" s="146">
        <v>127178682615</v>
      </c>
      <c r="F18" s="146">
        <v>12442162700.040003</v>
      </c>
      <c r="G18" s="141">
        <v>6141769775.1000013</v>
      </c>
      <c r="H18" s="146">
        <v>5889489188.25</v>
      </c>
      <c r="I18" s="197">
        <f t="shared" si="1"/>
        <v>-2027723320.6700048</v>
      </c>
      <c r="J18" s="198">
        <f t="shared" si="3"/>
        <v>-0.24820674880304602</v>
      </c>
      <c r="K18" s="198">
        <f t="shared" si="2"/>
        <v>7.5700356091410804E-4</v>
      </c>
      <c r="L18" s="66"/>
    </row>
    <row r="19" spans="3:14" ht="20.25" x14ac:dyDescent="0.3">
      <c r="C19" s="204" t="s">
        <v>131</v>
      </c>
      <c r="D19" s="146">
        <v>4473731682.8900003</v>
      </c>
      <c r="E19" s="146">
        <v>73721962714</v>
      </c>
      <c r="F19" s="146">
        <v>6019479527.2599993</v>
      </c>
      <c r="G19" s="141">
        <v>5517533632.3799982</v>
      </c>
      <c r="H19" s="146">
        <v>5447649846.0099993</v>
      </c>
      <c r="I19" s="146">
        <f t="shared" si="1"/>
        <v>1043801949.4899979</v>
      </c>
      <c r="J19" s="148">
        <f t="shared" si="3"/>
        <v>0.23331795992193008</v>
      </c>
      <c r="K19" s="148">
        <f t="shared" si="2"/>
        <v>6.8006336286140006E-4</v>
      </c>
      <c r="L19" s="66"/>
    </row>
    <row r="20" spans="3:14" ht="20.25" x14ac:dyDescent="0.3">
      <c r="C20" s="203" t="s">
        <v>132</v>
      </c>
      <c r="D20" s="146">
        <v>4622459858.7299995</v>
      </c>
      <c r="E20" s="146">
        <v>64622485398</v>
      </c>
      <c r="F20" s="146">
        <v>1348848068.0900002</v>
      </c>
      <c r="G20" s="141">
        <v>4500714131.6000023</v>
      </c>
      <c r="H20" s="146">
        <v>4351237842.8700018</v>
      </c>
      <c r="I20" s="146">
        <f t="shared" si="1"/>
        <v>-121745727.12999725</v>
      </c>
      <c r="J20" s="148">
        <f t="shared" si="3"/>
        <v>-2.6337865736155111E-2</v>
      </c>
      <c r="K20" s="148">
        <f t="shared" si="2"/>
        <v>5.5473532044306802E-4</v>
      </c>
      <c r="L20" s="66"/>
    </row>
    <row r="21" spans="3:14" ht="20.25" x14ac:dyDescent="0.3">
      <c r="C21" s="199" t="s">
        <v>133</v>
      </c>
      <c r="D21" s="146">
        <v>810985545.14000046</v>
      </c>
      <c r="E21" s="146">
        <v>15344286414</v>
      </c>
      <c r="F21" s="146">
        <v>1526839322.3499999</v>
      </c>
      <c r="G21" s="141">
        <v>959191745.10000002</v>
      </c>
      <c r="H21" s="146">
        <v>884571108.52999997</v>
      </c>
      <c r="I21" s="146">
        <f t="shared" si="1"/>
        <v>148206199.95999956</v>
      </c>
      <c r="J21" s="148">
        <f t="shared" si="3"/>
        <v>0.18274826332991512</v>
      </c>
      <c r="K21" s="148">
        <f t="shared" si="2"/>
        <v>1.1822513595086602E-4</v>
      </c>
      <c r="L21" s="66"/>
      <c r="M21" s="66"/>
      <c r="N21" s="205"/>
    </row>
    <row r="22" spans="3:14" ht="20.25" x14ac:dyDescent="0.3">
      <c r="C22" s="204" t="s">
        <v>134</v>
      </c>
      <c r="D22" s="146">
        <v>1383734488.029999</v>
      </c>
      <c r="E22" s="146">
        <v>21512650364</v>
      </c>
      <c r="F22" s="146">
        <v>1668995160.4699996</v>
      </c>
      <c r="G22" s="141">
        <v>1409338637.0399992</v>
      </c>
      <c r="H22" s="146">
        <v>1423298374.46</v>
      </c>
      <c r="I22" s="146">
        <f t="shared" si="1"/>
        <v>25604149.010000229</v>
      </c>
      <c r="J22" s="148">
        <f t="shared" si="3"/>
        <v>1.8503657480166195E-2</v>
      </c>
      <c r="K22" s="148">
        <f t="shared" si="2"/>
        <v>1.7370797112885007E-4</v>
      </c>
      <c r="L22" s="66"/>
      <c r="N22" s="205"/>
    </row>
    <row r="23" spans="3:14" ht="20.25" x14ac:dyDescent="0.3">
      <c r="C23" s="203" t="s">
        <v>135</v>
      </c>
      <c r="D23" s="146">
        <v>20533020720.039997</v>
      </c>
      <c r="E23" s="146">
        <v>309832150000</v>
      </c>
      <c r="F23" s="146">
        <v>6111221648.5900002</v>
      </c>
      <c r="G23" s="141">
        <v>21313494867.080002</v>
      </c>
      <c r="H23" s="146">
        <v>21545984169.469994</v>
      </c>
      <c r="I23" s="146">
        <f t="shared" si="1"/>
        <v>780474147.04000473</v>
      </c>
      <c r="J23" s="148">
        <f t="shared" si="3"/>
        <v>3.8010683263874114E-2</v>
      </c>
      <c r="K23" s="148">
        <f t="shared" si="2"/>
        <v>2.6269938634489801E-3</v>
      </c>
      <c r="L23" s="66"/>
      <c r="N23" s="205"/>
    </row>
    <row r="24" spans="3:14" ht="22.15" customHeight="1" x14ac:dyDescent="0.3">
      <c r="C24" s="206" t="s">
        <v>136</v>
      </c>
      <c r="D24" s="146">
        <v>11476745993.989996</v>
      </c>
      <c r="E24" s="146">
        <v>150968273193</v>
      </c>
      <c r="F24" s="146">
        <v>12104333482.73</v>
      </c>
      <c r="G24" s="141">
        <v>11735306948.039999</v>
      </c>
      <c r="H24" s="146">
        <v>11817750112.120003</v>
      </c>
      <c r="I24" s="146">
        <f t="shared" si="1"/>
        <v>258560954.05000305</v>
      </c>
      <c r="J24" s="148">
        <f t="shared" si="3"/>
        <v>2.2529117067277008E-2</v>
      </c>
      <c r="K24" s="148">
        <f t="shared" si="2"/>
        <v>1.4464347367924104E-3</v>
      </c>
      <c r="L24" s="66"/>
      <c r="N24" s="205"/>
    </row>
    <row r="25" spans="3:14" ht="20.25" x14ac:dyDescent="0.3">
      <c r="C25" s="204" t="s">
        <v>137</v>
      </c>
      <c r="D25" s="146">
        <v>230954210.65999988</v>
      </c>
      <c r="E25" s="146">
        <v>5502585634</v>
      </c>
      <c r="F25" s="146">
        <v>211084018.47</v>
      </c>
      <c r="G25" s="141">
        <v>212473724.33000004</v>
      </c>
      <c r="H25" s="146">
        <v>207385647.27000004</v>
      </c>
      <c r="I25" s="146">
        <f t="shared" si="1"/>
        <v>-18480486.329999834</v>
      </c>
      <c r="J25" s="148">
        <f t="shared" si="3"/>
        <v>-8.0017966666154239E-2</v>
      </c>
      <c r="K25" s="148">
        <f t="shared" si="2"/>
        <v>2.6188439457725148E-5</v>
      </c>
      <c r="L25" s="66"/>
      <c r="N25" s="205"/>
    </row>
    <row r="26" spans="3:14" ht="20.25" x14ac:dyDescent="0.3">
      <c r="C26" s="206" t="s">
        <v>138</v>
      </c>
      <c r="D26" s="146">
        <v>188392077.20999998</v>
      </c>
      <c r="E26" s="146">
        <v>3023343450</v>
      </c>
      <c r="F26" s="146">
        <v>200929028.31999999</v>
      </c>
      <c r="G26" s="141">
        <v>170225591.66</v>
      </c>
      <c r="H26" s="146">
        <v>157845195.32999998</v>
      </c>
      <c r="I26" s="141">
        <f t="shared" si="1"/>
        <v>-18166485.549999982</v>
      </c>
      <c r="J26" s="143">
        <f t="shared" si="3"/>
        <v>-9.6429137674138313E-2</v>
      </c>
      <c r="K26" s="143">
        <f t="shared" si="2"/>
        <v>2.0981147741447658E-5</v>
      </c>
      <c r="L26" s="66"/>
      <c r="N26" s="205"/>
    </row>
    <row r="27" spans="3:14" ht="20.25" x14ac:dyDescent="0.3">
      <c r="C27" s="207" t="s">
        <v>139</v>
      </c>
      <c r="D27" s="146">
        <v>1102963848.5699997</v>
      </c>
      <c r="E27" s="146">
        <v>18535516531</v>
      </c>
      <c r="F27" s="146">
        <v>1269253505.74</v>
      </c>
      <c r="G27" s="141">
        <v>1204595473.3899999</v>
      </c>
      <c r="H27" s="146">
        <v>989207050.81000018</v>
      </c>
      <c r="I27" s="146">
        <f t="shared" si="1"/>
        <v>101631624.82000017</v>
      </c>
      <c r="J27" s="148">
        <f t="shared" si="3"/>
        <v>9.2144112385701749E-2</v>
      </c>
      <c r="K27" s="148">
        <f t="shared" si="2"/>
        <v>1.4847236158447476E-4</v>
      </c>
      <c r="L27" s="66"/>
      <c r="M27" s="57"/>
      <c r="N27" s="205"/>
    </row>
    <row r="28" spans="3:14" ht="21.75" customHeight="1" x14ac:dyDescent="0.3">
      <c r="C28" s="206" t="s">
        <v>140</v>
      </c>
      <c r="D28" s="146">
        <v>5772213638.7500048</v>
      </c>
      <c r="E28" s="146">
        <v>64208597908</v>
      </c>
      <c r="F28" s="146">
        <v>5787555367.6700001</v>
      </c>
      <c r="G28" s="141">
        <v>5588040875.0500021</v>
      </c>
      <c r="H28" s="146">
        <v>5571542983.3600016</v>
      </c>
      <c r="I28" s="146">
        <f t="shared" si="1"/>
        <v>-184172763.70000267</v>
      </c>
      <c r="J28" s="148">
        <f t="shared" si="3"/>
        <v>-3.190678225483802E-2</v>
      </c>
      <c r="K28" s="148">
        <f t="shared" si="2"/>
        <v>6.8875372992592576E-4</v>
      </c>
      <c r="L28" s="66"/>
      <c r="M28" s="208"/>
      <c r="N28" s="205"/>
    </row>
    <row r="29" spans="3:14" ht="22.15" customHeight="1" x14ac:dyDescent="0.3">
      <c r="C29" s="207" t="s">
        <v>141</v>
      </c>
      <c r="D29" s="146">
        <v>1430541808.3199997</v>
      </c>
      <c r="E29" s="146">
        <v>21563980144</v>
      </c>
      <c r="F29" s="146">
        <v>1715643063.3400002</v>
      </c>
      <c r="G29" s="141">
        <v>1651898147.4099996</v>
      </c>
      <c r="H29" s="146">
        <v>2618822689.920001</v>
      </c>
      <c r="I29" s="146">
        <f t="shared" si="1"/>
        <v>221356339.08999991</v>
      </c>
      <c r="J29" s="148">
        <f t="shared" si="3"/>
        <v>0.15473601526540245</v>
      </c>
      <c r="K29" s="148">
        <f t="shared" si="2"/>
        <v>2.0360463280902241E-4</v>
      </c>
      <c r="L29" s="66"/>
      <c r="N29" s="205"/>
    </row>
    <row r="30" spans="3:14" ht="20.25" x14ac:dyDescent="0.3">
      <c r="C30" s="209" t="s">
        <v>142</v>
      </c>
      <c r="D30" s="146">
        <v>458852196.36999983</v>
      </c>
      <c r="E30" s="146">
        <v>9400055025</v>
      </c>
      <c r="F30" s="146">
        <v>381826182.26999998</v>
      </c>
      <c r="G30" s="141">
        <v>311319888.07000005</v>
      </c>
      <c r="H30" s="146">
        <v>214812074.97</v>
      </c>
      <c r="I30" s="146">
        <f t="shared" si="1"/>
        <v>-147532308.29999977</v>
      </c>
      <c r="J30" s="148">
        <f t="shared" si="3"/>
        <v>-0.32152468587299882</v>
      </c>
      <c r="K30" s="148">
        <f t="shared" si="2"/>
        <v>3.8371718980386948E-5</v>
      </c>
      <c r="L30" s="66"/>
      <c r="N30" s="205"/>
    </row>
    <row r="31" spans="3:14" ht="20.25" x14ac:dyDescent="0.3">
      <c r="C31" s="209" t="s">
        <v>143</v>
      </c>
      <c r="D31" s="146">
        <v>764315847.88000047</v>
      </c>
      <c r="E31" s="146">
        <v>11681565715</v>
      </c>
      <c r="F31" s="146">
        <v>855766729.70000005</v>
      </c>
      <c r="G31" s="141">
        <v>855766729.70000005</v>
      </c>
      <c r="H31" s="146">
        <v>928149995.99000001</v>
      </c>
      <c r="I31" s="146">
        <f t="shared" si="1"/>
        <v>91450881.819999576</v>
      </c>
      <c r="J31" s="148">
        <f t="shared" si="3"/>
        <v>0.11965064190891617</v>
      </c>
      <c r="K31" s="148">
        <f t="shared" si="2"/>
        <v>1.0547749027016779E-4</v>
      </c>
      <c r="L31" s="66"/>
      <c r="N31" s="205"/>
    </row>
    <row r="32" spans="3:14" ht="20.25" x14ac:dyDescent="0.3">
      <c r="C32" s="209" t="s">
        <v>144</v>
      </c>
      <c r="D32" s="146">
        <v>82748441.710000038</v>
      </c>
      <c r="E32" s="146">
        <v>1254308155</v>
      </c>
      <c r="F32" s="146">
        <v>72538798.080000013</v>
      </c>
      <c r="G32" s="141">
        <v>88414499.920000002</v>
      </c>
      <c r="H32" s="146">
        <v>85000234.289999992</v>
      </c>
      <c r="I32" s="146">
        <f t="shared" si="1"/>
        <v>5666058.2099999636</v>
      </c>
      <c r="J32" s="148">
        <f t="shared" si="3"/>
        <v>6.8473291978805056E-2</v>
      </c>
      <c r="K32" s="148">
        <f t="shared" si="2"/>
        <v>1.0897525261729686E-5</v>
      </c>
      <c r="L32" s="66"/>
      <c r="N32" s="205"/>
    </row>
    <row r="33" spans="3:14" ht="20.25" x14ac:dyDescent="0.3">
      <c r="C33" s="209" t="s">
        <v>145</v>
      </c>
      <c r="D33" s="146">
        <v>263945232.90000013</v>
      </c>
      <c r="E33" s="146">
        <v>4163038522</v>
      </c>
      <c r="F33" s="146">
        <v>253017213.13999999</v>
      </c>
      <c r="G33" s="141">
        <v>242623256.75999999</v>
      </c>
      <c r="H33" s="146">
        <v>228580772.57000005</v>
      </c>
      <c r="I33" s="146">
        <f t="shared" si="1"/>
        <v>-21321976.140000135</v>
      </c>
      <c r="J33" s="148">
        <f t="shared" si="3"/>
        <v>-8.0781819416599607E-2</v>
      </c>
      <c r="K33" s="148">
        <f t="shared" si="2"/>
        <v>2.9904518738641167E-5</v>
      </c>
      <c r="L33" s="66"/>
      <c r="N33" s="205"/>
    </row>
    <row r="34" spans="3:14" ht="20.25" x14ac:dyDescent="0.3">
      <c r="C34" s="209" t="s">
        <v>146</v>
      </c>
      <c r="D34" s="146">
        <v>52818652.199999996</v>
      </c>
      <c r="E34" s="146">
        <v>754735375</v>
      </c>
      <c r="F34" s="146">
        <v>32333142.93</v>
      </c>
      <c r="G34" s="141">
        <v>40460855.189999998</v>
      </c>
      <c r="H34" s="146">
        <v>42666750.25</v>
      </c>
      <c r="I34" s="141">
        <f t="shared" si="1"/>
        <v>-12357797.009999998</v>
      </c>
      <c r="J34" s="143">
        <f t="shared" si="3"/>
        <v>-0.23396653445844645</v>
      </c>
      <c r="K34" s="143">
        <f t="shared" si="2"/>
        <v>4.9870009098413922E-6</v>
      </c>
      <c r="L34" s="66"/>
      <c r="N34" s="205"/>
    </row>
    <row r="35" spans="3:14" ht="20.25" x14ac:dyDescent="0.3">
      <c r="C35" s="209" t="s">
        <v>147</v>
      </c>
      <c r="D35" s="146">
        <v>1555637605.8899999</v>
      </c>
      <c r="E35" s="146">
        <v>17321712417</v>
      </c>
      <c r="F35" s="146">
        <v>1580298999.9100001</v>
      </c>
      <c r="G35" s="141">
        <v>906798982.66999972</v>
      </c>
      <c r="H35" s="146">
        <v>1097135229</v>
      </c>
      <c r="I35" s="146">
        <f t="shared" si="1"/>
        <v>-648838623.22000015</v>
      </c>
      <c r="J35" s="148">
        <f t="shared" si="3"/>
        <v>-0.41708854347783103</v>
      </c>
      <c r="K35" s="148">
        <f t="shared" si="2"/>
        <v>1.1176746834397638E-4</v>
      </c>
      <c r="L35" s="66"/>
      <c r="N35" s="205"/>
    </row>
    <row r="36" spans="3:14" ht="21" customHeight="1" x14ac:dyDescent="0.3">
      <c r="C36" s="206" t="s">
        <v>148</v>
      </c>
      <c r="D36" s="146">
        <v>1349890799.1100004</v>
      </c>
      <c r="E36" s="146">
        <v>22851776170</v>
      </c>
      <c r="F36" s="146">
        <v>1614603349.6300006</v>
      </c>
      <c r="G36" s="141">
        <v>1491303180.3100004</v>
      </c>
      <c r="H36" s="146">
        <v>1461483501.0200002</v>
      </c>
      <c r="I36" s="146">
        <f t="shared" si="1"/>
        <v>141412381.20000005</v>
      </c>
      <c r="J36" s="148">
        <f t="shared" si="3"/>
        <v>0.10475838585849682</v>
      </c>
      <c r="K36" s="148">
        <f t="shared" si="2"/>
        <v>1.8381050727008457E-4</v>
      </c>
      <c r="L36" s="66"/>
      <c r="N36" s="205"/>
    </row>
    <row r="37" spans="3:14" ht="24" customHeight="1" x14ac:dyDescent="0.3">
      <c r="C37" s="206" t="s">
        <v>149</v>
      </c>
      <c r="D37" s="146">
        <v>174923287.82000008</v>
      </c>
      <c r="E37" s="146">
        <v>4007403958</v>
      </c>
      <c r="F37" s="146">
        <v>278010072.51000005</v>
      </c>
      <c r="G37" s="141">
        <v>188301669.76999998</v>
      </c>
      <c r="H37" s="146">
        <v>181873860.01999998</v>
      </c>
      <c r="I37" s="146">
        <f t="shared" si="1"/>
        <v>13378381.949999899</v>
      </c>
      <c r="J37" s="148">
        <f t="shared" si="3"/>
        <v>7.648142289531254E-2</v>
      </c>
      <c r="K37" s="148">
        <f t="shared" si="2"/>
        <v>2.3209113946255254E-5</v>
      </c>
      <c r="L37" s="66"/>
      <c r="N37" s="205"/>
    </row>
    <row r="38" spans="3:14" ht="20.25" x14ac:dyDescent="0.3">
      <c r="C38" s="210" t="s">
        <v>150</v>
      </c>
      <c r="D38" s="146">
        <v>133290238.24000001</v>
      </c>
      <c r="E38" s="146">
        <v>2714381603</v>
      </c>
      <c r="F38" s="146">
        <v>110941838.37999998</v>
      </c>
      <c r="G38" s="141">
        <v>166823262.06</v>
      </c>
      <c r="H38" s="146">
        <v>119552505.54000001</v>
      </c>
      <c r="I38" s="146">
        <f t="shared" si="1"/>
        <v>33533023.819999993</v>
      </c>
      <c r="J38" s="148">
        <f t="shared" si="3"/>
        <v>0.25157899230115438</v>
      </c>
      <c r="K38" s="148">
        <f t="shared" si="2"/>
        <v>2.0561793757674872E-5</v>
      </c>
      <c r="L38" s="66"/>
      <c r="N38" s="205"/>
    </row>
    <row r="39" spans="3:14" ht="20.25" x14ac:dyDescent="0.3">
      <c r="C39" s="206" t="s">
        <v>151</v>
      </c>
      <c r="D39" s="146">
        <v>191372298.61000004</v>
      </c>
      <c r="E39" s="146">
        <v>5749853616</v>
      </c>
      <c r="F39" s="146">
        <v>256839166.15999997</v>
      </c>
      <c r="G39" s="141">
        <v>203997206.28999996</v>
      </c>
      <c r="H39" s="146">
        <v>183735641.29999998</v>
      </c>
      <c r="I39" s="146">
        <f t="shared" si="1"/>
        <v>12624907.679999918</v>
      </c>
      <c r="J39" s="148">
        <f t="shared" si="3"/>
        <v>6.5970403092290658E-2</v>
      </c>
      <c r="K39" s="148">
        <f t="shared" si="2"/>
        <v>2.5143666603091688E-5</v>
      </c>
      <c r="L39" s="66"/>
      <c r="N39" s="205"/>
    </row>
    <row r="40" spans="3:14" ht="20.25" x14ac:dyDescent="0.3">
      <c r="C40" s="206" t="s">
        <v>152</v>
      </c>
      <c r="D40" s="146">
        <v>1585230502.4400003</v>
      </c>
      <c r="E40" s="146">
        <v>17535521617</v>
      </c>
      <c r="F40" s="146">
        <v>2773259216.2099996</v>
      </c>
      <c r="G40" s="141">
        <v>1009811911.6800001</v>
      </c>
      <c r="H40" s="146">
        <v>628562032.20000005</v>
      </c>
      <c r="I40" s="146">
        <f t="shared" si="1"/>
        <v>-575418590.76000023</v>
      </c>
      <c r="J40" s="148">
        <f t="shared" si="3"/>
        <v>-0.36298733204686073</v>
      </c>
      <c r="K40" s="148">
        <f t="shared" si="2"/>
        <v>1.2446432233497327E-4</v>
      </c>
      <c r="L40" s="66"/>
      <c r="N40" s="205"/>
    </row>
    <row r="41" spans="3:14" ht="20.25" x14ac:dyDescent="0.3">
      <c r="C41" s="193" t="s">
        <v>153</v>
      </c>
      <c r="D41" s="194">
        <f t="shared" ref="D41:H41" si="5">D42</f>
        <v>718466154.58000004</v>
      </c>
      <c r="E41" s="194">
        <f t="shared" si="5"/>
        <v>12921593863</v>
      </c>
      <c r="F41" s="194">
        <f t="shared" si="5"/>
        <v>1076799474.1900001</v>
      </c>
      <c r="G41" s="194">
        <f t="shared" si="5"/>
        <v>1076799474.1900001</v>
      </c>
      <c r="H41" s="194">
        <f t="shared" si="5"/>
        <v>1076799474.1900001</v>
      </c>
      <c r="I41" s="194">
        <f t="shared" si="1"/>
        <v>358333319.61000001</v>
      </c>
      <c r="J41" s="195">
        <f t="shared" si="3"/>
        <v>0.49874766866293657</v>
      </c>
      <c r="K41" s="195">
        <f t="shared" si="2"/>
        <v>1.3272087137766362E-4</v>
      </c>
      <c r="L41" s="66"/>
      <c r="N41" s="205"/>
    </row>
    <row r="42" spans="3:14" ht="20.25" x14ac:dyDescent="0.3">
      <c r="C42" s="207" t="s">
        <v>154</v>
      </c>
      <c r="D42" s="197">
        <v>718466154.58000004</v>
      </c>
      <c r="E42" s="146">
        <v>12921593863</v>
      </c>
      <c r="F42" s="146">
        <v>1076799474.1900001</v>
      </c>
      <c r="G42" s="141">
        <v>1076799474.1900001</v>
      </c>
      <c r="H42" s="146">
        <v>1076799474.1900001</v>
      </c>
      <c r="I42" s="200">
        <f t="shared" si="1"/>
        <v>358333319.61000001</v>
      </c>
      <c r="J42" s="201">
        <f t="shared" si="3"/>
        <v>0.49874766866293657</v>
      </c>
      <c r="K42" s="202">
        <f t="shared" si="2"/>
        <v>1.3272087137766362E-4</v>
      </c>
      <c r="L42" s="66"/>
      <c r="N42" s="205"/>
    </row>
    <row r="43" spans="3:14" ht="20.25" x14ac:dyDescent="0.3">
      <c r="C43" s="193" t="s">
        <v>155</v>
      </c>
      <c r="D43" s="194">
        <f t="shared" ref="D43:H43" si="6">SUM(D44:D49)</f>
        <v>2361862724.4499998</v>
      </c>
      <c r="E43" s="194">
        <f t="shared" si="6"/>
        <v>12580580563</v>
      </c>
      <c r="F43" s="194">
        <f t="shared" si="6"/>
        <v>1259498098.03</v>
      </c>
      <c r="G43" s="194">
        <f t="shared" si="6"/>
        <v>1256027857.8599999</v>
      </c>
      <c r="H43" s="194">
        <f t="shared" si="6"/>
        <v>1383825978.21</v>
      </c>
      <c r="I43" s="194">
        <f t="shared" si="1"/>
        <v>-1105834866.5899999</v>
      </c>
      <c r="J43" s="195">
        <f t="shared" si="3"/>
        <v>-0.46820454683602009</v>
      </c>
      <c r="K43" s="195">
        <f t="shared" si="2"/>
        <v>1.5481165784854867E-4</v>
      </c>
      <c r="L43" s="66"/>
      <c r="N43" s="205"/>
    </row>
    <row r="44" spans="3:14" ht="20.25" x14ac:dyDescent="0.3">
      <c r="C44" s="211" t="s">
        <v>156</v>
      </c>
      <c r="D44" s="146">
        <v>1926274313</v>
      </c>
      <c r="E44" s="146">
        <v>6750891737</v>
      </c>
      <c r="F44" s="146">
        <v>562574297</v>
      </c>
      <c r="G44" s="146">
        <v>562574297</v>
      </c>
      <c r="H44" s="146">
        <v>562574297</v>
      </c>
      <c r="I44" s="197">
        <f t="shared" si="1"/>
        <v>-1363700016</v>
      </c>
      <c r="J44" s="198">
        <f t="shared" si="3"/>
        <v>-0.70794694545667236</v>
      </c>
      <c r="K44" s="198">
        <f t="shared" si="2"/>
        <v>6.934006999648842E-5</v>
      </c>
      <c r="L44" s="66"/>
      <c r="N44" s="205"/>
    </row>
    <row r="45" spans="3:14" ht="20.25" x14ac:dyDescent="0.3">
      <c r="C45" s="212" t="s">
        <v>157</v>
      </c>
      <c r="D45" s="146">
        <v>126992050</v>
      </c>
      <c r="E45" s="146">
        <v>1524248087</v>
      </c>
      <c r="F45" s="146">
        <v>127399472.88</v>
      </c>
      <c r="G45" s="141">
        <v>127399472.88</v>
      </c>
      <c r="H45" s="146">
        <v>253782903.06</v>
      </c>
      <c r="I45" s="141">
        <f t="shared" si="1"/>
        <v>407422.87999999523</v>
      </c>
      <c r="J45" s="143">
        <f t="shared" si="3"/>
        <v>3.2082550049392479E-3</v>
      </c>
      <c r="K45" s="143">
        <f t="shared" si="2"/>
        <v>1.570261637284671E-5</v>
      </c>
      <c r="L45" s="66"/>
      <c r="N45" s="205"/>
    </row>
    <row r="46" spans="3:14" ht="20.25" x14ac:dyDescent="0.3">
      <c r="C46" s="206" t="s">
        <v>158</v>
      </c>
      <c r="D46" s="146">
        <v>152114320.88999993</v>
      </c>
      <c r="E46" s="146">
        <v>1900371875</v>
      </c>
      <c r="F46" s="146">
        <v>158364313</v>
      </c>
      <c r="G46" s="141">
        <v>158364313</v>
      </c>
      <c r="H46" s="146">
        <v>158364313</v>
      </c>
      <c r="I46" s="146">
        <f t="shared" si="1"/>
        <v>6249992.1100000739</v>
      </c>
      <c r="J46" s="148">
        <f t="shared" si="3"/>
        <v>4.1087466804126206E-2</v>
      </c>
      <c r="K46" s="148">
        <f t="shared" si="2"/>
        <v>1.9519186366891199E-5</v>
      </c>
      <c r="L46" s="66"/>
      <c r="N46" s="205"/>
    </row>
    <row r="47" spans="3:14" ht="20.25" x14ac:dyDescent="0.3">
      <c r="C47" s="210" t="s">
        <v>159</v>
      </c>
      <c r="D47" s="146">
        <v>25087641.289999992</v>
      </c>
      <c r="E47" s="146">
        <v>375000000</v>
      </c>
      <c r="F47" s="146">
        <v>25784088.199999999</v>
      </c>
      <c r="G47" s="141">
        <v>25320817.469999999</v>
      </c>
      <c r="H47" s="146">
        <v>26348954.130000003</v>
      </c>
      <c r="I47" s="141">
        <f t="shared" si="1"/>
        <v>233176.18000000715</v>
      </c>
      <c r="J47" s="143">
        <f t="shared" si="3"/>
        <v>9.2944640472419331E-3</v>
      </c>
      <c r="K47" s="143">
        <f t="shared" si="2"/>
        <v>3.1209162329328862E-6</v>
      </c>
      <c r="L47" s="66"/>
      <c r="N47" s="205"/>
    </row>
    <row r="48" spans="3:14" ht="20.25" x14ac:dyDescent="0.3">
      <c r="C48" s="210" t="s">
        <v>160</v>
      </c>
      <c r="D48" s="146">
        <v>79323472</v>
      </c>
      <c r="E48" s="146">
        <v>1193399381</v>
      </c>
      <c r="F48" s="146">
        <v>320841104.96000004</v>
      </c>
      <c r="G48" s="141">
        <v>320841104.96000004</v>
      </c>
      <c r="H48" s="146">
        <v>320841104.96000004</v>
      </c>
      <c r="I48" s="141">
        <f t="shared" si="1"/>
        <v>241517632.96000004</v>
      </c>
      <c r="J48" s="143">
        <f t="shared" si="3"/>
        <v>3.0447183774305797</v>
      </c>
      <c r="K48" s="143">
        <f t="shared" si="2"/>
        <v>3.9545256145388898E-5</v>
      </c>
      <c r="L48" s="66"/>
      <c r="N48" s="205"/>
    </row>
    <row r="49" spans="3:14" ht="20.25" x14ac:dyDescent="0.3">
      <c r="C49" s="210" t="s">
        <v>161</v>
      </c>
      <c r="D49" s="146">
        <v>52070927.269999996</v>
      </c>
      <c r="E49" s="146">
        <v>836669483</v>
      </c>
      <c r="F49" s="146">
        <v>64534821.990000002</v>
      </c>
      <c r="G49" s="141">
        <v>61527852.549999997</v>
      </c>
      <c r="H49" s="146">
        <v>61914406.059999995</v>
      </c>
      <c r="I49" s="141">
        <f t="shared" si="1"/>
        <v>9456925.2800000012</v>
      </c>
      <c r="J49" s="143">
        <f t="shared" si="3"/>
        <v>0.18161622571005162</v>
      </c>
      <c r="K49" s="143">
        <f t="shared" si="2"/>
        <v>7.5836127340005687E-6</v>
      </c>
      <c r="L49" s="66"/>
      <c r="N49" s="205"/>
    </row>
    <row r="50" spans="3:14" ht="15.75" customHeight="1" x14ac:dyDescent="0.3">
      <c r="C50" s="193" t="s">
        <v>162</v>
      </c>
      <c r="D50" s="194">
        <f t="shared" ref="D50:H50" si="7">SUM(D51:D52)</f>
        <v>31621861341.810001</v>
      </c>
      <c r="E50" s="194">
        <f t="shared" si="7"/>
        <v>476376415693</v>
      </c>
      <c r="F50" s="194">
        <f t="shared" si="7"/>
        <v>23119568749.279999</v>
      </c>
      <c r="G50" s="194">
        <f t="shared" si="7"/>
        <v>26674340182.709999</v>
      </c>
      <c r="H50" s="194">
        <f t="shared" si="7"/>
        <v>39789417108.160004</v>
      </c>
      <c r="I50" s="194">
        <f t="shared" si="1"/>
        <v>-4947521159.1000023</v>
      </c>
      <c r="J50" s="195">
        <f t="shared" si="3"/>
        <v>-0.1564588847449804</v>
      </c>
      <c r="K50" s="195">
        <f t="shared" si="2"/>
        <v>3.2877446147868625E-3</v>
      </c>
      <c r="L50" s="66"/>
      <c r="N50" s="205"/>
    </row>
    <row r="51" spans="3:14" ht="21" customHeight="1" x14ac:dyDescent="0.3">
      <c r="C51" s="211" t="s">
        <v>163</v>
      </c>
      <c r="D51" s="146">
        <v>19601114496.93</v>
      </c>
      <c r="E51" s="197">
        <v>333486471138</v>
      </c>
      <c r="F51" s="146">
        <v>14823515011.209999</v>
      </c>
      <c r="G51" s="141">
        <v>14539915061.809999</v>
      </c>
      <c r="H51" s="146">
        <v>27655280826.470001</v>
      </c>
      <c r="I51" s="197">
        <f t="shared" si="1"/>
        <v>-5061199435.1200008</v>
      </c>
      <c r="J51" s="198">
        <f t="shared" si="3"/>
        <v>-0.25820977862828692</v>
      </c>
      <c r="K51" s="198">
        <f t="shared" si="2"/>
        <v>1.7921165853208212E-3</v>
      </c>
      <c r="L51" s="66"/>
      <c r="M51" s="213"/>
      <c r="N51" s="205"/>
    </row>
    <row r="52" spans="3:14" ht="20.25" x14ac:dyDescent="0.3">
      <c r="C52" s="210" t="s">
        <v>164</v>
      </c>
      <c r="D52" s="146">
        <v>12020746844.880001</v>
      </c>
      <c r="E52" s="141">
        <v>142889944555</v>
      </c>
      <c r="F52" s="146">
        <v>8296053738.0700016</v>
      </c>
      <c r="G52" s="141">
        <v>12134425120.9</v>
      </c>
      <c r="H52" s="146">
        <v>12134136281.690001</v>
      </c>
      <c r="I52" s="141">
        <f t="shared" si="1"/>
        <v>113678276.01999855</v>
      </c>
      <c r="J52" s="143">
        <f t="shared" si="3"/>
        <v>9.4568397028024567E-3</v>
      </c>
      <c r="K52" s="143">
        <f t="shared" si="2"/>
        <v>1.4956280294660411E-3</v>
      </c>
      <c r="L52" s="66"/>
      <c r="M52" s="213"/>
      <c r="N52" s="205"/>
    </row>
    <row r="53" spans="3:14" ht="21" thickBot="1" x14ac:dyDescent="0.35">
      <c r="C53" s="214" t="s">
        <v>110</v>
      </c>
      <c r="D53" s="215">
        <f t="shared" ref="D53:H53" si="8">D14+D17+D41+D43+D50</f>
        <v>102252428922.48001</v>
      </c>
      <c r="E53" s="215">
        <f t="shared" si="8"/>
        <v>1484234610959</v>
      </c>
      <c r="F53" s="215">
        <f t="shared" si="8"/>
        <v>84813908753.47998</v>
      </c>
      <c r="G53" s="215">
        <f t="shared" si="8"/>
        <v>95659635335.350006</v>
      </c>
      <c r="H53" s="215">
        <f t="shared" si="8"/>
        <v>109068642196.09999</v>
      </c>
      <c r="I53" s="215">
        <f>G53-D53</f>
        <v>-6592793587.1300049</v>
      </c>
      <c r="J53" s="216">
        <f t="shared" si="3"/>
        <v>-6.4475667293225458E-2</v>
      </c>
      <c r="K53" s="217">
        <f t="shared" si="2"/>
        <v>1.1790524105639555E-2</v>
      </c>
      <c r="L53" s="66"/>
      <c r="N53" s="205"/>
    </row>
    <row r="54" spans="3:14" ht="20.25" x14ac:dyDescent="0.3">
      <c r="C54" s="171" t="s">
        <v>165</v>
      </c>
      <c r="G54" s="218"/>
    </row>
    <row r="55" spans="3:14" x14ac:dyDescent="0.25">
      <c r="C55" s="109" t="s">
        <v>166</v>
      </c>
    </row>
    <row r="56" spans="3:14" x14ac:dyDescent="0.25">
      <c r="C56" s="173" t="s">
        <v>167</v>
      </c>
    </row>
    <row r="57" spans="3:14" x14ac:dyDescent="0.25">
      <c r="C57" s="171" t="s">
        <v>114</v>
      </c>
    </row>
    <row r="317" spans="2:2" x14ac:dyDescent="0.25">
      <c r="B317" s="109" t="s">
        <v>36</v>
      </c>
    </row>
  </sheetData>
  <mergeCells count="14">
    <mergeCell ref="E10:E12"/>
    <mergeCell ref="F10:F12"/>
    <mergeCell ref="G10:G12"/>
    <mergeCell ref="H10:H12"/>
    <mergeCell ref="C2:K2"/>
    <mergeCell ref="C3:K3"/>
    <mergeCell ref="C4:K4"/>
    <mergeCell ref="C6:K6"/>
    <mergeCell ref="C7:K7"/>
    <mergeCell ref="C9:C13"/>
    <mergeCell ref="E9:H9"/>
    <mergeCell ref="I9:J11"/>
    <mergeCell ref="K9:K12"/>
    <mergeCell ref="D10:D12"/>
  </mergeCells>
  <pageMargins left="0.7" right="0.7" top="0.75" bottom="0.75" header="0.3" footer="0.3"/>
  <pageSetup orientation="portrait" horizontalDpi="4294967295" verticalDpi="4294967295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4CE695-D059-4F25-8BE3-79123C112E9F}">
  <dimension ref="B3:J35"/>
  <sheetViews>
    <sheetView showGridLines="0" workbookViewId="0">
      <selection activeCell="N23" sqref="N23"/>
    </sheetView>
  </sheetViews>
  <sheetFormatPr baseColWidth="10" defaultColWidth="11.42578125" defaultRowHeight="15" x14ac:dyDescent="0.25"/>
  <cols>
    <col min="1" max="1" width="11.42578125" style="190"/>
    <col min="2" max="2" width="34.140625" style="190" bestFit="1" customWidth="1"/>
    <col min="3" max="16384" width="11.42578125" style="190"/>
  </cols>
  <sheetData>
    <row r="3" spans="2:10" ht="15.75" x14ac:dyDescent="0.25">
      <c r="C3" s="419" t="s">
        <v>991</v>
      </c>
      <c r="D3" s="419"/>
      <c r="E3" s="419"/>
      <c r="F3" s="419"/>
      <c r="G3" s="419"/>
      <c r="H3" s="419"/>
      <c r="I3" s="419"/>
      <c r="J3" s="419"/>
    </row>
    <row r="4" spans="2:10" x14ac:dyDescent="0.25">
      <c r="C4" s="420" t="s">
        <v>115</v>
      </c>
      <c r="D4" s="420"/>
      <c r="E4" s="420"/>
      <c r="F4" s="420"/>
      <c r="G4" s="420"/>
      <c r="H4" s="420"/>
      <c r="I4" s="420"/>
      <c r="J4" s="420"/>
    </row>
    <row r="5" spans="2:10" ht="15.75" x14ac:dyDescent="0.25">
      <c r="C5" s="421" t="s">
        <v>116</v>
      </c>
      <c r="D5" s="421"/>
      <c r="E5" s="421"/>
      <c r="F5" s="421"/>
      <c r="G5" s="421"/>
      <c r="H5" s="421"/>
      <c r="I5" s="421"/>
      <c r="J5" s="421"/>
    </row>
    <row r="10" spans="2:10" x14ac:dyDescent="0.25">
      <c r="B10" s="219"/>
      <c r="C10" s="220"/>
    </row>
    <row r="11" spans="2:10" x14ac:dyDescent="0.25">
      <c r="B11" s="219"/>
      <c r="C11" s="220"/>
    </row>
    <row r="12" spans="2:10" x14ac:dyDescent="0.25">
      <c r="B12" s="219"/>
      <c r="C12" s="220"/>
    </row>
    <row r="13" spans="2:10" x14ac:dyDescent="0.25">
      <c r="B13" s="219"/>
      <c r="C13" s="220"/>
    </row>
    <row r="14" spans="2:10" x14ac:dyDescent="0.25">
      <c r="B14" s="219"/>
      <c r="C14" s="220"/>
    </row>
    <row r="22" spans="2:5" x14ac:dyDescent="0.25">
      <c r="B22" s="221"/>
    </row>
    <row r="23" spans="2:5" x14ac:dyDescent="0.25">
      <c r="B23" s="222"/>
    </row>
    <row r="24" spans="2:5" x14ac:dyDescent="0.25">
      <c r="B24" s="223"/>
    </row>
    <row r="25" spans="2:5" x14ac:dyDescent="0.25">
      <c r="B25" s="223"/>
    </row>
    <row r="32" spans="2:5" x14ac:dyDescent="0.25">
      <c r="E32" s="221" t="s">
        <v>168</v>
      </c>
    </row>
    <row r="33" spans="5:5" x14ac:dyDescent="0.25">
      <c r="E33" s="222" t="s">
        <v>169</v>
      </c>
    </row>
    <row r="34" spans="5:5" x14ac:dyDescent="0.25">
      <c r="E34" s="223" t="s">
        <v>990</v>
      </c>
    </row>
    <row r="35" spans="5:5" x14ac:dyDescent="0.25">
      <c r="E35" s="223" t="s">
        <v>170</v>
      </c>
    </row>
  </sheetData>
  <mergeCells count="3">
    <mergeCell ref="C3:J3"/>
    <mergeCell ref="C4:J4"/>
    <mergeCell ref="C5:J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7A915-A2D7-46C5-940B-F6DCF5EEFD13}">
  <dimension ref="B1:H266"/>
  <sheetViews>
    <sheetView showGridLines="0" zoomScale="70" zoomScaleNormal="70" workbookViewId="0">
      <selection activeCell="B39" sqref="B39"/>
    </sheetView>
  </sheetViews>
  <sheetFormatPr baseColWidth="10" defaultColWidth="11.42578125" defaultRowHeight="15" x14ac:dyDescent="0.25"/>
  <cols>
    <col min="1" max="1" width="11.42578125" style="109"/>
    <col min="2" max="2" width="139.28515625" style="109" customWidth="1"/>
    <col min="3" max="4" width="29.42578125" style="109" customWidth="1"/>
    <col min="5" max="5" width="21.85546875" style="109" bestFit="1" customWidth="1"/>
    <col min="6" max="6" width="38.5703125" style="109" customWidth="1"/>
    <col min="7" max="7" width="23.7109375" style="109" bestFit="1" customWidth="1"/>
    <col min="8" max="8" width="15.7109375" style="109" bestFit="1" customWidth="1"/>
    <col min="9" max="16384" width="11.42578125" style="109"/>
  </cols>
  <sheetData>
    <row r="1" spans="2:8" s="224" customFormat="1" ht="20.25" x14ac:dyDescent="0.3"/>
    <row r="2" spans="2:8" s="224" customFormat="1" ht="13.9" customHeight="1" x14ac:dyDescent="0.3">
      <c r="B2" s="422" t="s">
        <v>0</v>
      </c>
      <c r="C2" s="422"/>
      <c r="D2" s="422"/>
    </row>
    <row r="3" spans="2:8" s="224" customFormat="1" ht="13.9" customHeight="1" x14ac:dyDescent="0.3">
      <c r="B3" s="422" t="s">
        <v>1</v>
      </c>
      <c r="C3" s="422"/>
      <c r="D3" s="422"/>
    </row>
    <row r="4" spans="2:8" s="224" customFormat="1" ht="20.25" x14ac:dyDescent="0.3">
      <c r="B4" s="423" t="s">
        <v>2</v>
      </c>
      <c r="C4" s="423"/>
      <c r="D4" s="423"/>
    </row>
    <row r="5" spans="2:8" s="224" customFormat="1" ht="20.25" x14ac:dyDescent="0.3"/>
    <row r="6" spans="2:8" s="224" customFormat="1" ht="20.25" x14ac:dyDescent="0.3">
      <c r="F6" s="225"/>
      <c r="G6" s="225"/>
    </row>
    <row r="7" spans="2:8" s="224" customFormat="1" ht="20.25" x14ac:dyDescent="0.3">
      <c r="B7" s="424" t="s">
        <v>171</v>
      </c>
      <c r="C7" s="424"/>
      <c r="D7" s="424"/>
      <c r="F7" s="225"/>
      <c r="G7" s="225"/>
    </row>
    <row r="8" spans="2:8" s="224" customFormat="1" ht="21" thickBot="1" x14ac:dyDescent="0.35">
      <c r="B8" s="425" t="s">
        <v>4</v>
      </c>
      <c r="C8" s="425"/>
      <c r="D8" s="425"/>
      <c r="F8" s="226"/>
      <c r="G8" s="226"/>
    </row>
    <row r="9" spans="2:8" ht="15.75" thickBot="1" x14ac:dyDescent="0.3">
      <c r="B9" s="227"/>
      <c r="C9" s="227"/>
      <c r="D9" s="227"/>
      <c r="F9" s="112"/>
      <c r="G9" s="112"/>
    </row>
    <row r="10" spans="2:8" ht="21.6" customHeight="1" thickBot="1" x14ac:dyDescent="0.3">
      <c r="B10" s="370" t="s">
        <v>39</v>
      </c>
      <c r="C10" s="373">
        <v>2025</v>
      </c>
      <c r="D10" s="374"/>
    </row>
    <row r="11" spans="2:8" ht="21.6" customHeight="1" x14ac:dyDescent="0.25">
      <c r="B11" s="371"/>
      <c r="C11" s="384" t="s">
        <v>43</v>
      </c>
      <c r="D11" s="384" t="s">
        <v>172</v>
      </c>
    </row>
    <row r="12" spans="2:8" ht="15" customHeight="1" x14ac:dyDescent="0.25">
      <c r="B12" s="371"/>
      <c r="C12" s="380"/>
      <c r="D12" s="380"/>
      <c r="F12" s="121"/>
      <c r="H12" s="57"/>
    </row>
    <row r="13" spans="2:8" ht="15" customHeight="1" thickBot="1" x14ac:dyDescent="0.3">
      <c r="B13" s="371"/>
      <c r="C13" s="381"/>
      <c r="D13" s="381"/>
      <c r="F13" s="121"/>
      <c r="G13" s="126"/>
    </row>
    <row r="14" spans="2:8" ht="21" thickBot="1" x14ac:dyDescent="0.3">
      <c r="B14" s="372"/>
      <c r="C14" s="119">
        <v>1</v>
      </c>
      <c r="D14" s="119">
        <v>2</v>
      </c>
      <c r="E14" s="185"/>
      <c r="F14" s="121"/>
    </row>
    <row r="15" spans="2:8" ht="20.25" x14ac:dyDescent="0.25">
      <c r="B15" s="228" t="s">
        <v>173</v>
      </c>
      <c r="C15" s="229">
        <f>C16+C18</f>
        <v>882638691</v>
      </c>
      <c r="D15" s="229">
        <f t="shared" ref="D15" si="0">D16+D18</f>
        <v>105632914.09000002</v>
      </c>
      <c r="E15" s="230"/>
      <c r="F15" s="135"/>
      <c r="G15" s="126"/>
    </row>
    <row r="16" spans="2:8" ht="20.25" x14ac:dyDescent="0.25">
      <c r="B16" s="149" t="s">
        <v>174</v>
      </c>
      <c r="C16" s="150">
        <f>C17</f>
        <v>813154551</v>
      </c>
      <c r="D16" s="150">
        <f t="shared" ref="D16" si="1">D17</f>
        <v>94052224.090000018</v>
      </c>
      <c r="E16" s="230"/>
      <c r="F16" s="121"/>
    </row>
    <row r="17" spans="2:7" ht="36.75" customHeight="1" x14ac:dyDescent="0.25">
      <c r="B17" s="231" t="s">
        <v>175</v>
      </c>
      <c r="C17" s="232">
        <v>813154551</v>
      </c>
      <c r="D17" s="232">
        <v>94052224.090000018</v>
      </c>
      <c r="E17" s="230"/>
      <c r="F17" s="121"/>
    </row>
    <row r="18" spans="2:7" ht="20.25" x14ac:dyDescent="0.25">
      <c r="B18" s="149" t="s">
        <v>176</v>
      </c>
      <c r="C18" s="150">
        <f xml:space="preserve"> C19</f>
        <v>69484140</v>
      </c>
      <c r="D18" s="150">
        <f t="shared" ref="D18" si="2" xml:space="preserve"> D19</f>
        <v>11580690</v>
      </c>
      <c r="E18"/>
      <c r="F18" s="121"/>
    </row>
    <row r="19" spans="2:7" ht="32.25" customHeight="1" thickBot="1" x14ac:dyDescent="0.3">
      <c r="B19" s="233" t="s">
        <v>177</v>
      </c>
      <c r="C19" s="234">
        <v>69484140</v>
      </c>
      <c r="D19" s="234">
        <v>11580690</v>
      </c>
      <c r="E19"/>
      <c r="F19" s="135"/>
    </row>
    <row r="20" spans="2:7" ht="26.25" customHeight="1" x14ac:dyDescent="0.25">
      <c r="B20" s="228" t="s">
        <v>178</v>
      </c>
      <c r="C20" s="229">
        <f>C21</f>
        <v>243289105</v>
      </c>
      <c r="D20" s="229">
        <f t="shared" ref="D20:D21" si="3">D21</f>
        <v>21410761.810000002</v>
      </c>
      <c r="E20" s="230"/>
      <c r="F20" s="135"/>
    </row>
    <row r="21" spans="2:7" ht="39.75" customHeight="1" x14ac:dyDescent="0.25">
      <c r="B21" s="235" t="s">
        <v>179</v>
      </c>
      <c r="C21" s="236">
        <f>C22</f>
        <v>243289105</v>
      </c>
      <c r="D21" s="236">
        <f t="shared" si="3"/>
        <v>21410761.810000002</v>
      </c>
      <c r="E21"/>
      <c r="F21" s="66"/>
    </row>
    <row r="22" spans="2:7" ht="39" customHeight="1" thickBot="1" x14ac:dyDescent="0.3">
      <c r="B22" s="237" t="s">
        <v>180</v>
      </c>
      <c r="C22" s="234">
        <v>243289105</v>
      </c>
      <c r="D22" s="232">
        <v>21410761.810000002</v>
      </c>
      <c r="E22" s="230"/>
      <c r="F22" s="135"/>
    </row>
    <row r="23" spans="2:7" ht="20.25" x14ac:dyDescent="0.25">
      <c r="B23" s="228" t="s">
        <v>181</v>
      </c>
      <c r="C23" s="229">
        <f>C24+C26+C28</f>
        <v>1026488236</v>
      </c>
      <c r="D23" s="229">
        <f t="shared" ref="D23" si="4">D24+D26+D28</f>
        <v>107488353.70999999</v>
      </c>
      <c r="E23" s="230"/>
      <c r="F23" s="135"/>
      <c r="G23" s="135"/>
    </row>
    <row r="24" spans="2:7" ht="20.25" x14ac:dyDescent="0.25">
      <c r="B24" s="149" t="s">
        <v>182</v>
      </c>
      <c r="C24" s="150">
        <f>C25</f>
        <v>35070000</v>
      </c>
      <c r="D24" s="150">
        <f t="shared" ref="D24" si="5">D25</f>
        <v>468217</v>
      </c>
      <c r="E24"/>
      <c r="F24" s="135"/>
      <c r="G24" s="176"/>
    </row>
    <row r="25" spans="2:7" ht="31.9" customHeight="1" x14ac:dyDescent="0.25">
      <c r="B25" s="238" t="s">
        <v>183</v>
      </c>
      <c r="C25" s="232">
        <v>35070000</v>
      </c>
      <c r="D25" s="232">
        <v>468217</v>
      </c>
      <c r="E25"/>
      <c r="F25" s="135"/>
    </row>
    <row r="26" spans="2:7" ht="20.25" x14ac:dyDescent="0.25">
      <c r="B26" s="239" t="s">
        <v>184</v>
      </c>
      <c r="C26" s="150">
        <f xml:space="preserve"> C27</f>
        <v>6692496</v>
      </c>
      <c r="D26" s="150">
        <f t="shared" ref="D26" si="6" xml:space="preserve"> D27</f>
        <v>0</v>
      </c>
      <c r="E26"/>
      <c r="F26" s="135"/>
    </row>
    <row r="27" spans="2:7" ht="28.5" customHeight="1" x14ac:dyDescent="0.25">
      <c r="B27" s="240" t="s">
        <v>185</v>
      </c>
      <c r="C27" s="232">
        <v>6692496</v>
      </c>
      <c r="D27" s="232">
        <v>0</v>
      </c>
      <c r="E27"/>
      <c r="F27" s="135"/>
    </row>
    <row r="28" spans="2:7" ht="20.25" x14ac:dyDescent="0.25">
      <c r="B28" s="149" t="s">
        <v>186</v>
      </c>
      <c r="C28" s="241">
        <f>C29+C30+C31+C32</f>
        <v>984725740</v>
      </c>
      <c r="D28" s="241">
        <f t="shared" ref="D28" si="7">D29+D30+D31+D32</f>
        <v>107020136.70999999</v>
      </c>
      <c r="E28" s="230"/>
      <c r="F28" s="135"/>
    </row>
    <row r="29" spans="2:7" ht="30.6" customHeight="1" x14ac:dyDescent="0.25">
      <c r="B29" s="240" t="s">
        <v>187</v>
      </c>
      <c r="C29" s="200">
        <v>224073001</v>
      </c>
      <c r="D29" s="200">
        <v>23318609.199999999</v>
      </c>
      <c r="E29"/>
      <c r="F29" s="135"/>
    </row>
    <row r="30" spans="2:7" ht="55.15" customHeight="1" x14ac:dyDescent="0.25">
      <c r="B30" s="240" t="s">
        <v>188</v>
      </c>
      <c r="C30" s="242">
        <v>112471764</v>
      </c>
      <c r="D30" s="232">
        <v>10385541.540000001</v>
      </c>
      <c r="E30" s="243"/>
      <c r="F30" s="135"/>
    </row>
    <row r="31" spans="2:7" ht="26.45" customHeight="1" x14ac:dyDescent="0.25">
      <c r="B31" s="237" t="s">
        <v>189</v>
      </c>
      <c r="C31" s="242">
        <v>253359525</v>
      </c>
      <c r="D31" s="232">
        <v>16897297.639999997</v>
      </c>
      <c r="E31" s="243"/>
      <c r="F31" s="121"/>
      <c r="G31" s="121"/>
    </row>
    <row r="32" spans="2:7" ht="30.6" customHeight="1" x14ac:dyDescent="0.25">
      <c r="B32" s="238" t="s">
        <v>190</v>
      </c>
      <c r="C32" s="242">
        <v>394821450</v>
      </c>
      <c r="D32" s="242">
        <v>56418688.329999998</v>
      </c>
      <c r="E32" s="243"/>
      <c r="F32" s="66"/>
      <c r="G32" s="121"/>
    </row>
    <row r="33" spans="2:8" ht="21" thickBot="1" x14ac:dyDescent="0.3">
      <c r="B33" s="244" t="s">
        <v>110</v>
      </c>
      <c r="C33" s="215">
        <f>C15+C20+C23</f>
        <v>2152416032</v>
      </c>
      <c r="D33" s="215">
        <f>D15+D20+D23</f>
        <v>234532029.61000001</v>
      </c>
      <c r="E33" s="176"/>
    </row>
    <row r="34" spans="2:8" x14ac:dyDescent="0.25">
      <c r="B34" s="165"/>
      <c r="C34" s="166"/>
      <c r="D34" s="166">
        <v>26127203.299999997</v>
      </c>
      <c r="E34" s="170"/>
    </row>
    <row r="35" spans="2:8" ht="15.75" x14ac:dyDescent="0.25">
      <c r="B35" s="245" t="s">
        <v>191</v>
      </c>
      <c r="C35" s="246"/>
      <c r="D35" s="246"/>
      <c r="E35" s="246"/>
      <c r="F35" s="246"/>
      <c r="G35" s="246"/>
      <c r="H35" s="246"/>
    </row>
    <row r="36" spans="2:8" x14ac:dyDescent="0.25">
      <c r="B36" s="109" t="s">
        <v>192</v>
      </c>
    </row>
    <row r="37" spans="2:8" ht="16.5" customHeight="1" x14ac:dyDescent="0.25">
      <c r="B37" s="247" t="s">
        <v>193</v>
      </c>
    </row>
    <row r="43" spans="2:8" x14ac:dyDescent="0.25">
      <c r="G43" s="121"/>
    </row>
    <row r="266" spans="2:2" x14ac:dyDescent="0.25">
      <c r="B266" s="109" t="s">
        <v>36</v>
      </c>
    </row>
  </sheetData>
  <mergeCells count="9">
    <mergeCell ref="B10:B14"/>
    <mergeCell ref="C10:D10"/>
    <mergeCell ref="C11:C13"/>
    <mergeCell ref="D11:D13"/>
    <mergeCell ref="B2:D2"/>
    <mergeCell ref="B3:D3"/>
    <mergeCell ref="B4:D4"/>
    <mergeCell ref="B7:D7"/>
    <mergeCell ref="B8:D8"/>
  </mergeCells>
  <pageMargins left="0.7" right="0.7" top="0.75" bottom="0.75" header="0.3" footer="0.3"/>
  <pageSetup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21518-9BD1-4259-A931-A56D4B6EA3D7}">
  <dimension ref="A1:M79"/>
  <sheetViews>
    <sheetView showGridLines="0" zoomScale="85" zoomScaleNormal="85" workbookViewId="0">
      <selection activeCell="J27" sqref="J27"/>
    </sheetView>
  </sheetViews>
  <sheetFormatPr baseColWidth="10" defaultColWidth="11.5703125" defaultRowHeight="15" x14ac:dyDescent="0.25"/>
  <cols>
    <col min="1" max="1" width="11.5703125" style="45"/>
    <col min="2" max="2" width="87.85546875" style="45" customWidth="1"/>
    <col min="3" max="3" width="24.7109375" style="45" customWidth="1"/>
    <col min="4" max="4" width="32.7109375" style="45" customWidth="1"/>
    <col min="5" max="5" width="27.7109375" style="45" customWidth="1"/>
    <col min="6" max="6" width="26.5703125" style="45" customWidth="1"/>
    <col min="7" max="7" width="20.28515625" style="45" customWidth="1"/>
    <col min="8" max="8" width="21.5703125" style="45" customWidth="1"/>
    <col min="9" max="11" width="11.5703125" style="45"/>
    <col min="12" max="12" width="36.28515625" style="45" customWidth="1"/>
    <col min="13" max="13" width="21.5703125" style="45" customWidth="1"/>
    <col min="14" max="16384" width="11.5703125" style="45"/>
  </cols>
  <sheetData>
    <row r="1" spans="1:13" s="248" customFormat="1" ht="21" x14ac:dyDescent="0.35"/>
    <row r="2" spans="1:13" s="248" customFormat="1" ht="21" x14ac:dyDescent="0.35">
      <c r="A2" s="422" t="s">
        <v>0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</row>
    <row r="3" spans="1:13" s="248" customFormat="1" ht="21" x14ac:dyDescent="0.35">
      <c r="A3" s="422" t="s">
        <v>1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</row>
    <row r="4" spans="1:13" s="248" customFormat="1" ht="21" x14ac:dyDescent="0.35">
      <c r="A4" s="423" t="s">
        <v>2</v>
      </c>
      <c r="B4" s="423"/>
      <c r="C4" s="423"/>
      <c r="D4" s="423"/>
      <c r="E4" s="423"/>
      <c r="F4" s="423"/>
      <c r="G4" s="423"/>
      <c r="H4" s="423"/>
      <c r="I4" s="423"/>
      <c r="J4" s="423"/>
      <c r="K4" s="423"/>
    </row>
    <row r="5" spans="1:13" s="248" customFormat="1" ht="21" x14ac:dyDescent="0.35">
      <c r="B5" s="224"/>
      <c r="C5" s="224"/>
      <c r="D5" s="224"/>
      <c r="E5" s="224"/>
      <c r="F5" s="224"/>
      <c r="G5" s="224"/>
      <c r="H5" s="224"/>
      <c r="I5" s="224"/>
      <c r="J5" s="224"/>
      <c r="K5" s="224"/>
    </row>
    <row r="6" spans="1:13" s="248" customFormat="1" ht="21" x14ac:dyDescent="0.35">
      <c r="B6" s="224"/>
      <c r="C6" s="224"/>
      <c r="D6" s="224"/>
      <c r="E6" s="224"/>
      <c r="F6" s="224"/>
      <c r="G6" s="224"/>
      <c r="H6" s="224"/>
      <c r="I6" s="224"/>
      <c r="J6" s="224"/>
      <c r="K6" s="224"/>
    </row>
    <row r="7" spans="1:13" s="248" customFormat="1" ht="21" x14ac:dyDescent="0.35">
      <c r="A7" s="424" t="s">
        <v>194</v>
      </c>
      <c r="B7" s="424"/>
      <c r="C7" s="424"/>
      <c r="D7" s="424"/>
      <c r="E7" s="424"/>
      <c r="F7" s="424"/>
      <c r="G7" s="424"/>
      <c r="H7" s="424"/>
      <c r="I7" s="424"/>
      <c r="J7" s="424"/>
      <c r="K7" s="424"/>
    </row>
    <row r="8" spans="1:13" s="248" customFormat="1" ht="21" x14ac:dyDescent="0.35">
      <c r="A8" s="425" t="s">
        <v>4</v>
      </c>
      <c r="B8" s="425"/>
      <c r="C8" s="425"/>
      <c r="D8" s="425"/>
      <c r="E8" s="425"/>
      <c r="F8" s="425"/>
      <c r="G8" s="425"/>
      <c r="H8" s="425"/>
      <c r="I8" s="425"/>
      <c r="J8" s="425"/>
      <c r="K8" s="425"/>
    </row>
    <row r="9" spans="1:13" ht="15.75" thickBot="1" x14ac:dyDescent="0.3">
      <c r="C9" s="249"/>
      <c r="D9" s="249"/>
      <c r="E9" s="249"/>
      <c r="F9" s="249"/>
      <c r="G9" s="249"/>
      <c r="H9" s="249"/>
    </row>
    <row r="10" spans="1:13" ht="19.149999999999999" customHeight="1" thickBot="1" x14ac:dyDescent="0.35">
      <c r="B10" s="411" t="s">
        <v>39</v>
      </c>
      <c r="C10" s="427">
        <v>2025</v>
      </c>
      <c r="D10" s="427"/>
      <c r="E10" s="427"/>
      <c r="F10" s="427"/>
      <c r="G10" s="427"/>
      <c r="H10" s="376" t="s">
        <v>81</v>
      </c>
      <c r="L10" s="250"/>
      <c r="M10" s="250"/>
    </row>
    <row r="11" spans="1:13" s="251" customFormat="1" ht="24.6" customHeight="1" thickBot="1" x14ac:dyDescent="0.3">
      <c r="B11" s="412"/>
      <c r="C11" s="388" t="s">
        <v>43</v>
      </c>
      <c r="D11" s="384" t="s">
        <v>172</v>
      </c>
      <c r="E11" s="384" t="s">
        <v>195</v>
      </c>
      <c r="F11" s="384" t="s">
        <v>196</v>
      </c>
      <c r="G11" s="426" t="s">
        <v>197</v>
      </c>
      <c r="H11" s="376"/>
      <c r="L11" s="252" t="s">
        <v>5</v>
      </c>
      <c r="M11" s="253">
        <v>8113264048168.5498</v>
      </c>
    </row>
    <row r="12" spans="1:13" ht="14.45" customHeight="1" x14ac:dyDescent="0.25">
      <c r="B12" s="412"/>
      <c r="C12" s="377"/>
      <c r="D12" s="380"/>
      <c r="E12" s="380"/>
      <c r="F12" s="380"/>
      <c r="G12" s="376"/>
      <c r="H12" s="376"/>
    </row>
    <row r="13" spans="1:13" ht="14.45" customHeight="1" thickBot="1" x14ac:dyDescent="0.3">
      <c r="B13" s="412"/>
      <c r="C13" s="379"/>
      <c r="D13" s="381"/>
      <c r="E13" s="381"/>
      <c r="F13" s="381"/>
      <c r="G13" s="378"/>
      <c r="H13" s="378"/>
    </row>
    <row r="14" spans="1:13" ht="22.9" customHeight="1" thickBot="1" x14ac:dyDescent="0.3">
      <c r="B14" s="413"/>
      <c r="C14" s="117">
        <v>1</v>
      </c>
      <c r="D14" s="117">
        <v>2</v>
      </c>
      <c r="E14" s="254">
        <v>3</v>
      </c>
      <c r="F14" s="255">
        <v>4</v>
      </c>
      <c r="G14" s="117" t="s">
        <v>198</v>
      </c>
      <c r="H14" s="256" t="s">
        <v>199</v>
      </c>
    </row>
    <row r="15" spans="1:13" ht="20.25" x14ac:dyDescent="0.25">
      <c r="B15" s="228" t="s">
        <v>173</v>
      </c>
      <c r="C15" s="257">
        <f>C16</f>
        <v>1400429350</v>
      </c>
      <c r="D15" s="257">
        <f t="shared" ref="D15:D16" si="0">D16</f>
        <v>152885367.98000002</v>
      </c>
      <c r="E15" s="258">
        <f>E16</f>
        <v>152885367.98000002</v>
      </c>
      <c r="F15" s="258"/>
      <c r="G15" s="257">
        <f>E15-F15</f>
        <v>152885367.98000002</v>
      </c>
      <c r="H15" s="259">
        <f>D15/$M$11</f>
        <v>1.8843879241735224E-5</v>
      </c>
      <c r="I15" s="260"/>
    </row>
    <row r="16" spans="1:13" ht="20.25" x14ac:dyDescent="0.25">
      <c r="B16" s="149" t="s">
        <v>176</v>
      </c>
      <c r="C16" s="261">
        <f>C17</f>
        <v>1400429350</v>
      </c>
      <c r="D16" s="261">
        <f t="shared" si="0"/>
        <v>152885367.98000002</v>
      </c>
      <c r="E16" s="150">
        <f>+E17</f>
        <v>152885367.98000002</v>
      </c>
      <c r="F16" s="150"/>
      <c r="G16" s="261">
        <f t="shared" ref="G16:G55" si="1">E16-F16</f>
        <v>152885367.98000002</v>
      </c>
      <c r="H16" s="262">
        <f t="shared" ref="H16:H54" si="2">D16/$M$11</f>
        <v>1.8843879241735224E-5</v>
      </c>
    </row>
    <row r="17" spans="2:13" ht="21" thickBot="1" x14ac:dyDescent="0.3">
      <c r="B17" s="233" t="s">
        <v>200</v>
      </c>
      <c r="C17" s="234">
        <v>1400429350</v>
      </c>
      <c r="D17" s="234">
        <v>152885367.98000002</v>
      </c>
      <c r="E17" s="232">
        <f>$D17</f>
        <v>152885367.98000002</v>
      </c>
      <c r="F17" s="234"/>
      <c r="G17" s="234">
        <f t="shared" si="1"/>
        <v>152885367.98000002</v>
      </c>
      <c r="H17" s="263">
        <f t="shared" si="2"/>
        <v>1.8843879241735224E-5</v>
      </c>
      <c r="I17"/>
      <c r="J17" s="230"/>
      <c r="M17" s="264"/>
    </row>
    <row r="18" spans="2:13" ht="20.25" x14ac:dyDescent="0.25">
      <c r="B18" s="228" t="s">
        <v>178</v>
      </c>
      <c r="C18" s="258">
        <f>C19+C22+C27+C29</f>
        <v>127066275334</v>
      </c>
      <c r="D18" s="258">
        <f t="shared" ref="D18" si="3">D19+D22+D27+D29</f>
        <v>16588301387.720001</v>
      </c>
      <c r="E18" s="258">
        <f>E19+E22+E29</f>
        <v>1428601317.2</v>
      </c>
      <c r="F18" s="258">
        <f>F19+F22+F29+F27</f>
        <v>15159700070.52</v>
      </c>
      <c r="G18" s="258">
        <f t="shared" si="1"/>
        <v>-13731098753.32</v>
      </c>
      <c r="H18" s="259">
        <f t="shared" si="2"/>
        <v>2.0445903509654128E-3</v>
      </c>
      <c r="I18" s="230"/>
      <c r="J18" s="230"/>
    </row>
    <row r="19" spans="2:13" ht="20.25" x14ac:dyDescent="0.25">
      <c r="B19" s="149" t="s">
        <v>201</v>
      </c>
      <c r="C19" s="265">
        <f>C20+C21</f>
        <v>534076753</v>
      </c>
      <c r="D19" s="265">
        <f t="shared" ref="D19" si="4">D20+D21</f>
        <v>1173893.18</v>
      </c>
      <c r="E19" s="265">
        <f>E21+E20</f>
        <v>1173893.18</v>
      </c>
      <c r="F19" s="265"/>
      <c r="G19" s="265">
        <f t="shared" si="1"/>
        <v>1173893.18</v>
      </c>
      <c r="H19" s="266">
        <f t="shared" si="2"/>
        <v>1.4468815177597839E-7</v>
      </c>
      <c r="I19"/>
      <c r="J19" s="230"/>
    </row>
    <row r="20" spans="2:13" ht="40.5" x14ac:dyDescent="0.25">
      <c r="B20" s="231" t="s">
        <v>202</v>
      </c>
      <c r="C20" s="232">
        <v>252440000</v>
      </c>
      <c r="D20" s="232">
        <v>0</v>
      </c>
      <c r="E20" s="232">
        <f>$D20</f>
        <v>0</v>
      </c>
      <c r="F20" s="232"/>
      <c r="G20" s="232">
        <f t="shared" si="1"/>
        <v>0</v>
      </c>
      <c r="H20" s="267">
        <f t="shared" si="2"/>
        <v>0</v>
      </c>
      <c r="I20"/>
      <c r="J20" s="230"/>
    </row>
    <row r="21" spans="2:13" ht="20.25" x14ac:dyDescent="0.25">
      <c r="B21" s="231" t="s">
        <v>203</v>
      </c>
      <c r="C21" s="232">
        <v>281636753</v>
      </c>
      <c r="D21" s="232">
        <v>1173893.18</v>
      </c>
      <c r="E21" s="232">
        <f>$D21</f>
        <v>1173893.18</v>
      </c>
      <c r="F21" s="232"/>
      <c r="G21" s="232">
        <f t="shared" si="1"/>
        <v>1173893.18</v>
      </c>
      <c r="H21" s="268">
        <f t="shared" si="2"/>
        <v>1.4468815177597839E-7</v>
      </c>
      <c r="I21"/>
      <c r="J21" s="230"/>
    </row>
    <row r="22" spans="2:13" ht="20.25" x14ac:dyDescent="0.25">
      <c r="B22" s="269" t="s">
        <v>204</v>
      </c>
      <c r="C22" s="241">
        <f>C23+C24+C25+C26</f>
        <v>90444999546</v>
      </c>
      <c r="D22" s="241">
        <f t="shared" ref="D22" si="5">D23+D24+D25+D26</f>
        <v>15285540529.41</v>
      </c>
      <c r="E22" s="241">
        <f>SUM(E23:E26)</f>
        <v>209741511.39000002</v>
      </c>
      <c r="F22" s="241">
        <f>SUM(F23:F26)</f>
        <v>15075799018.02</v>
      </c>
      <c r="G22" s="241">
        <f t="shared" si="1"/>
        <v>-14866057506.630001</v>
      </c>
      <c r="H22" s="270">
        <f t="shared" si="2"/>
        <v>1.8840186192215062E-3</v>
      </c>
      <c r="I22" s="271"/>
      <c r="J22" s="230"/>
    </row>
    <row r="23" spans="2:13" ht="20.25" x14ac:dyDescent="0.25">
      <c r="B23" s="231" t="s">
        <v>205</v>
      </c>
      <c r="C23" s="232">
        <v>670854956</v>
      </c>
      <c r="D23" s="232">
        <v>62502132.209999993</v>
      </c>
      <c r="E23" s="232"/>
      <c r="F23" s="232">
        <f>$D23</f>
        <v>62502132.209999993</v>
      </c>
      <c r="G23" s="232">
        <f t="shared" si="1"/>
        <v>-62502132.209999993</v>
      </c>
      <c r="H23" s="268">
        <f t="shared" si="2"/>
        <v>7.7036975302324747E-6</v>
      </c>
      <c r="I23" s="271"/>
      <c r="J23" s="230"/>
    </row>
    <row r="24" spans="2:13" ht="20.25" x14ac:dyDescent="0.25">
      <c r="B24" s="272" t="s">
        <v>206</v>
      </c>
      <c r="C24" s="232">
        <v>84996417664</v>
      </c>
      <c r="D24" s="232">
        <v>15013296885.810001</v>
      </c>
      <c r="E24" s="232"/>
      <c r="F24" s="232">
        <f>$D24</f>
        <v>15013296885.810001</v>
      </c>
      <c r="G24" s="232">
        <f>E24-F24</f>
        <v>-15013296885.810001</v>
      </c>
      <c r="H24" s="268">
        <f t="shared" si="2"/>
        <v>1.8504632410181489E-3</v>
      </c>
      <c r="I24" s="271"/>
      <c r="J24" s="230"/>
    </row>
    <row r="25" spans="2:13" ht="20.25" x14ac:dyDescent="0.25">
      <c r="B25" s="231" t="s">
        <v>207</v>
      </c>
      <c r="C25" s="232">
        <v>51500001</v>
      </c>
      <c r="D25" s="232">
        <v>0</v>
      </c>
      <c r="E25" s="232">
        <f>+$D$25</f>
        <v>0</v>
      </c>
      <c r="F25" s="232"/>
      <c r="G25" s="232">
        <f t="shared" si="1"/>
        <v>0</v>
      </c>
      <c r="H25" s="268">
        <f t="shared" si="2"/>
        <v>0</v>
      </c>
      <c r="I25"/>
      <c r="J25" s="230"/>
    </row>
    <row r="26" spans="2:13" ht="40.5" x14ac:dyDescent="0.25">
      <c r="B26" s="231" t="s">
        <v>208</v>
      </c>
      <c r="C26" s="232">
        <v>4726226925</v>
      </c>
      <c r="D26" s="232">
        <v>209741511.39000002</v>
      </c>
      <c r="E26" s="232">
        <f>+$D$26</f>
        <v>209741511.39000002</v>
      </c>
      <c r="F26" s="232"/>
      <c r="G26" s="232">
        <f t="shared" si="1"/>
        <v>209741511.39000002</v>
      </c>
      <c r="H26" s="268">
        <f t="shared" si="2"/>
        <v>2.5851680673125151E-5</v>
      </c>
      <c r="I26"/>
      <c r="J26" s="230"/>
    </row>
    <row r="27" spans="2:13" ht="20.25" x14ac:dyDescent="0.25">
      <c r="B27" s="149" t="s">
        <v>209</v>
      </c>
      <c r="C27" s="241">
        <f>C28</f>
        <v>868707038</v>
      </c>
      <c r="D27" s="241">
        <f t="shared" ref="D27" si="6">D28</f>
        <v>83901052.500000015</v>
      </c>
      <c r="E27" s="241"/>
      <c r="F27" s="241">
        <f>F28</f>
        <v>83901052.500000015</v>
      </c>
      <c r="G27" s="241">
        <f t="shared" si="1"/>
        <v>-83901052.500000015</v>
      </c>
      <c r="H27" s="270">
        <f t="shared" si="2"/>
        <v>1.0341220500390277E-5</v>
      </c>
      <c r="I27"/>
      <c r="J27" s="230"/>
    </row>
    <row r="28" spans="2:13" ht="20.25" x14ac:dyDescent="0.25">
      <c r="B28" s="273" t="s">
        <v>210</v>
      </c>
      <c r="C28" s="232">
        <v>868707038</v>
      </c>
      <c r="D28" s="232">
        <v>83901052.500000015</v>
      </c>
      <c r="E28" s="232"/>
      <c r="F28" s="232">
        <f>$D28</f>
        <v>83901052.500000015</v>
      </c>
      <c r="G28" s="232">
        <f t="shared" si="1"/>
        <v>-83901052.500000015</v>
      </c>
      <c r="H28" s="268">
        <f t="shared" si="2"/>
        <v>1.0341220500390277E-5</v>
      </c>
      <c r="I28"/>
      <c r="J28" s="230"/>
    </row>
    <row r="29" spans="2:13" ht="20.25" x14ac:dyDescent="0.25">
      <c r="B29" s="269" t="s">
        <v>211</v>
      </c>
      <c r="C29" s="241">
        <f>C30</f>
        <v>35218491997</v>
      </c>
      <c r="D29" s="241">
        <f>D30</f>
        <v>1217685912.6300001</v>
      </c>
      <c r="E29" s="241">
        <f>E30</f>
        <v>1217685912.6300001</v>
      </c>
      <c r="F29" s="241"/>
      <c r="G29" s="241">
        <f t="shared" si="1"/>
        <v>1217685912.6300001</v>
      </c>
      <c r="H29" s="274">
        <f t="shared" si="2"/>
        <v>1.5008582309174011E-4</v>
      </c>
      <c r="I29"/>
      <c r="J29" s="230"/>
    </row>
    <row r="30" spans="2:13" ht="21" thickBot="1" x14ac:dyDescent="0.3">
      <c r="B30" s="275" t="s">
        <v>212</v>
      </c>
      <c r="C30" s="200">
        <v>35218491997</v>
      </c>
      <c r="D30" s="200">
        <v>1217685912.6300001</v>
      </c>
      <c r="E30" s="200">
        <f>+$D$30</f>
        <v>1217685912.6300001</v>
      </c>
      <c r="F30" s="200"/>
      <c r="G30" s="200">
        <f t="shared" si="1"/>
        <v>1217685912.6300001</v>
      </c>
      <c r="H30" s="143">
        <f t="shared" si="2"/>
        <v>1.5008582309174011E-4</v>
      </c>
      <c r="I30"/>
      <c r="J30" s="230"/>
    </row>
    <row r="31" spans="2:13" ht="20.25" x14ac:dyDescent="0.25">
      <c r="B31" s="228" t="s">
        <v>213</v>
      </c>
      <c r="C31" s="258">
        <f>C32+C35+C46</f>
        <v>13678780962</v>
      </c>
      <c r="D31" s="258">
        <f t="shared" ref="D31" si="7">D32+D35+D46</f>
        <v>1112541926.3800001</v>
      </c>
      <c r="E31" s="258">
        <f>E32+E35+E46</f>
        <v>1111274114.6199999</v>
      </c>
      <c r="F31" s="258">
        <f>F35</f>
        <v>1267811.76</v>
      </c>
      <c r="G31" s="258">
        <f t="shared" si="1"/>
        <v>1110006302.8599999</v>
      </c>
      <c r="H31" s="259">
        <f t="shared" si="2"/>
        <v>1.3712630573525339E-4</v>
      </c>
      <c r="I31" s="230"/>
      <c r="J31" s="230"/>
    </row>
    <row r="32" spans="2:13" ht="20.25" x14ac:dyDescent="0.25">
      <c r="B32" s="235" t="s">
        <v>214</v>
      </c>
      <c r="C32" s="150">
        <f>C33+C34</f>
        <v>314564125</v>
      </c>
      <c r="D32" s="150">
        <f t="shared" ref="D32" si="8">D33+D34</f>
        <v>30392723.480000004</v>
      </c>
      <c r="E32" s="150">
        <f>$D32</f>
        <v>30392723.480000004</v>
      </c>
      <c r="F32" s="150"/>
      <c r="G32" s="150">
        <f t="shared" si="1"/>
        <v>30392723.480000004</v>
      </c>
      <c r="H32" s="262">
        <f t="shared" si="2"/>
        <v>3.7460537829852483E-6</v>
      </c>
      <c r="I32" s="230"/>
      <c r="J32"/>
    </row>
    <row r="33" spans="2:10" ht="20.25" x14ac:dyDescent="0.25">
      <c r="B33" s="231" t="s">
        <v>215</v>
      </c>
      <c r="C33" s="232">
        <v>225042000</v>
      </c>
      <c r="D33" s="232">
        <v>23526833.340000004</v>
      </c>
      <c r="E33" s="232">
        <f>$D33</f>
        <v>23526833.340000004</v>
      </c>
      <c r="F33" s="232"/>
      <c r="G33" s="232">
        <f t="shared" si="1"/>
        <v>23526833.340000004</v>
      </c>
      <c r="H33" s="267">
        <f t="shared" si="2"/>
        <v>2.8997987986488423E-6</v>
      </c>
      <c r="I33" s="230"/>
      <c r="J33"/>
    </row>
    <row r="34" spans="2:10" ht="40.5" x14ac:dyDescent="0.25">
      <c r="B34" s="275" t="s">
        <v>216</v>
      </c>
      <c r="C34" s="232">
        <v>89522125</v>
      </c>
      <c r="D34" s="232">
        <v>6865890.1400000006</v>
      </c>
      <c r="E34" s="232">
        <f>$D34</f>
        <v>6865890.1400000006</v>
      </c>
      <c r="F34" s="232"/>
      <c r="G34" s="232">
        <f t="shared" si="1"/>
        <v>6865890.1400000006</v>
      </c>
      <c r="H34" s="267">
        <f t="shared" si="2"/>
        <v>8.4625498433640583E-7</v>
      </c>
      <c r="I34" s="230"/>
      <c r="J34"/>
    </row>
    <row r="35" spans="2:10" ht="40.5" x14ac:dyDescent="0.25">
      <c r="B35" s="269" t="s">
        <v>217</v>
      </c>
      <c r="C35" s="241">
        <f>C36+C37+C38+C39+C40+C41+C42+C43+C44+C45</f>
        <v>8015229057</v>
      </c>
      <c r="D35" s="241">
        <f t="shared" ref="D35" si="9">D36+D37+D38+D39+D40+D41+D42+D43+D44+D45</f>
        <v>666976360.79999995</v>
      </c>
      <c r="E35" s="241">
        <f>SUM(E36:E45)</f>
        <v>665708549.03999996</v>
      </c>
      <c r="F35" s="241">
        <f>SUM(F36:F45)</f>
        <v>1267811.76</v>
      </c>
      <c r="G35" s="241">
        <f t="shared" si="1"/>
        <v>664440737.27999997</v>
      </c>
      <c r="H35" s="274">
        <f t="shared" si="2"/>
        <v>8.2208141734344282E-5</v>
      </c>
      <c r="I35" s="230"/>
      <c r="J35" s="230"/>
    </row>
    <row r="36" spans="2:10" ht="20.25" x14ac:dyDescent="0.25">
      <c r="B36" s="231" t="s">
        <v>218</v>
      </c>
      <c r="C36" s="232">
        <v>1130049719</v>
      </c>
      <c r="D36" s="232">
        <v>13853430.5</v>
      </c>
      <c r="E36" s="232">
        <f t="shared" ref="E36:E42" si="10">$D36</f>
        <v>13853430.5</v>
      </c>
      <c r="F36" s="232"/>
      <c r="G36" s="232">
        <f t="shared" si="1"/>
        <v>13853430.5</v>
      </c>
      <c r="H36" s="267">
        <f t="shared" si="2"/>
        <v>1.7075039611372204E-6</v>
      </c>
      <c r="I36" s="230"/>
      <c r="J36"/>
    </row>
    <row r="37" spans="2:10" ht="20.25" x14ac:dyDescent="0.25">
      <c r="B37" s="275" t="s">
        <v>219</v>
      </c>
      <c r="C37" s="232">
        <v>320091495</v>
      </c>
      <c r="D37" s="232">
        <v>26378583.32</v>
      </c>
      <c r="E37" s="232">
        <f t="shared" si="10"/>
        <v>26378583.32</v>
      </c>
      <c r="F37" s="232"/>
      <c r="G37" s="232">
        <f t="shared" si="1"/>
        <v>26378583.32</v>
      </c>
      <c r="H37" s="267">
        <f t="shared" si="2"/>
        <v>3.2512911158061689E-6</v>
      </c>
      <c r="I37" s="230"/>
      <c r="J37"/>
    </row>
    <row r="38" spans="2:10" ht="20.25" x14ac:dyDescent="0.25">
      <c r="B38" s="231" t="s">
        <v>220</v>
      </c>
      <c r="C38" s="232">
        <v>8409716</v>
      </c>
      <c r="D38" s="232">
        <v>528089.43999999994</v>
      </c>
      <c r="E38" s="232">
        <f t="shared" si="10"/>
        <v>528089.43999999994</v>
      </c>
      <c r="F38" s="232"/>
      <c r="G38" s="232">
        <f t="shared" si="1"/>
        <v>528089.43999999994</v>
      </c>
      <c r="H38" s="267">
        <f t="shared" si="2"/>
        <v>6.5089640478200431E-8</v>
      </c>
      <c r="I38" s="230"/>
      <c r="J38"/>
    </row>
    <row r="39" spans="2:10" ht="20.25" x14ac:dyDescent="0.25">
      <c r="B39" s="231" t="s">
        <v>221</v>
      </c>
      <c r="C39" s="232">
        <v>1338168834</v>
      </c>
      <c r="D39" s="232">
        <v>86882524.340000004</v>
      </c>
      <c r="E39" s="232">
        <f t="shared" si="10"/>
        <v>86882524.340000004</v>
      </c>
      <c r="F39" s="232"/>
      <c r="G39" s="232">
        <f t="shared" si="1"/>
        <v>86882524.340000004</v>
      </c>
      <c r="H39" s="267">
        <f t="shared" si="2"/>
        <v>1.0708701679641802E-5</v>
      </c>
      <c r="I39" s="230"/>
      <c r="J39"/>
    </row>
    <row r="40" spans="2:10" ht="20.25" x14ac:dyDescent="0.25">
      <c r="B40" s="231" t="s">
        <v>222</v>
      </c>
      <c r="C40" s="200">
        <v>2031451113</v>
      </c>
      <c r="D40" s="200">
        <v>103499451</v>
      </c>
      <c r="E40" s="232">
        <f t="shared" si="10"/>
        <v>103499451</v>
      </c>
      <c r="F40" s="276"/>
      <c r="G40" s="200">
        <f t="shared" si="1"/>
        <v>103499451</v>
      </c>
      <c r="H40" s="277">
        <f t="shared" si="2"/>
        <v>1.2756820237271026E-5</v>
      </c>
      <c r="I40" s="230"/>
      <c r="J40"/>
    </row>
    <row r="41" spans="2:10" ht="20.25" x14ac:dyDescent="0.25">
      <c r="B41" s="231" t="s">
        <v>223</v>
      </c>
      <c r="C41" s="232">
        <v>101411794</v>
      </c>
      <c r="D41" s="232">
        <v>13471431.98</v>
      </c>
      <c r="E41" s="232">
        <f t="shared" si="10"/>
        <v>13471431.98</v>
      </c>
      <c r="F41" s="200"/>
      <c r="G41" s="232">
        <f t="shared" si="1"/>
        <v>13471431.98</v>
      </c>
      <c r="H41" s="267">
        <f t="shared" si="2"/>
        <v>1.6604207505166775E-6</v>
      </c>
      <c r="I41" s="230"/>
      <c r="J41"/>
    </row>
    <row r="42" spans="2:10" ht="40.5" x14ac:dyDescent="0.25">
      <c r="B42" s="275" t="s">
        <v>224</v>
      </c>
      <c r="C42" s="232">
        <v>1000000</v>
      </c>
      <c r="D42" s="200">
        <v>0</v>
      </c>
      <c r="E42" s="232">
        <f t="shared" si="10"/>
        <v>0</v>
      </c>
      <c r="F42" s="232"/>
      <c r="G42" s="232">
        <f t="shared" si="1"/>
        <v>0</v>
      </c>
      <c r="H42" s="278">
        <f t="shared" si="2"/>
        <v>0</v>
      </c>
      <c r="I42" s="230"/>
      <c r="J42"/>
    </row>
    <row r="43" spans="2:10" ht="40.5" x14ac:dyDescent="0.25">
      <c r="B43" s="231" t="s">
        <v>225</v>
      </c>
      <c r="C43" s="232">
        <v>30547779</v>
      </c>
      <c r="D43" s="232">
        <v>1267811.76</v>
      </c>
      <c r="E43" s="232"/>
      <c r="F43" s="232">
        <f>$D43</f>
        <v>1267811.76</v>
      </c>
      <c r="G43" s="232">
        <f t="shared" si="1"/>
        <v>-1267811.76</v>
      </c>
      <c r="H43" s="279">
        <f t="shared" si="2"/>
        <v>1.5626408218356827E-7</v>
      </c>
      <c r="I43" s="230"/>
      <c r="J43"/>
    </row>
    <row r="44" spans="2:10" ht="40.5" x14ac:dyDescent="0.25">
      <c r="B44" s="231" t="s">
        <v>226</v>
      </c>
      <c r="C44" s="232">
        <v>12000000</v>
      </c>
      <c r="D44" s="232">
        <v>4263957.5199999996</v>
      </c>
      <c r="E44" s="232">
        <f>$D44</f>
        <v>4263957.5199999996</v>
      </c>
      <c r="F44" s="232"/>
      <c r="G44" s="232">
        <f t="shared" si="1"/>
        <v>4263957.5199999996</v>
      </c>
      <c r="H44" s="277">
        <f t="shared" si="2"/>
        <v>5.2555389479312283E-7</v>
      </c>
      <c r="I44" s="230"/>
      <c r="J44"/>
    </row>
    <row r="45" spans="2:10" ht="40.5" x14ac:dyDescent="0.25">
      <c r="B45" s="231" t="s">
        <v>227</v>
      </c>
      <c r="C45" s="232">
        <v>3042098607</v>
      </c>
      <c r="D45" s="232">
        <v>416831080.94</v>
      </c>
      <c r="E45" s="232">
        <f>$D45</f>
        <v>416831080.94</v>
      </c>
      <c r="F45" s="276"/>
      <c r="G45" s="200">
        <f t="shared" si="1"/>
        <v>416831080.94</v>
      </c>
      <c r="H45" s="202">
        <f t="shared" si="2"/>
        <v>5.1376496372516499E-5</v>
      </c>
      <c r="I45" s="230"/>
      <c r="J45"/>
    </row>
    <row r="46" spans="2:10" ht="20.25" x14ac:dyDescent="0.25">
      <c r="B46" s="269" t="s">
        <v>228</v>
      </c>
      <c r="C46" s="241">
        <f>C47+C48+C49+C50+C51+C52+C53+C54</f>
        <v>5348987780</v>
      </c>
      <c r="D46" s="241">
        <f t="shared" ref="D46" si="11">D47+D48+D49+D50+D51+D52+D53+D54</f>
        <v>415172842.10000002</v>
      </c>
      <c r="E46" s="241">
        <f>SUM(E47:E54)</f>
        <v>415172842.10000002</v>
      </c>
      <c r="F46" s="241"/>
      <c r="G46" s="280">
        <f t="shared" si="1"/>
        <v>415172842.10000002</v>
      </c>
      <c r="H46" s="274">
        <f t="shared" si="2"/>
        <v>5.1172110217923842E-5</v>
      </c>
      <c r="I46" s="230"/>
      <c r="J46"/>
    </row>
    <row r="47" spans="2:10" ht="20.25" x14ac:dyDescent="0.25">
      <c r="B47" s="275" t="s">
        <v>229</v>
      </c>
      <c r="C47" s="276">
        <v>260177938</v>
      </c>
      <c r="D47" s="200">
        <v>33751543.100000001</v>
      </c>
      <c r="E47" s="232">
        <f t="shared" ref="E47:E54" si="12">$D47</f>
        <v>33751543.100000001</v>
      </c>
      <c r="F47" s="232"/>
      <c r="G47" s="232">
        <f t="shared" si="1"/>
        <v>33751543.100000001</v>
      </c>
      <c r="H47" s="202">
        <f t="shared" si="2"/>
        <v>4.1600449461051271E-6</v>
      </c>
      <c r="I47" s="230"/>
      <c r="J47"/>
    </row>
    <row r="48" spans="2:10" ht="25.9" customHeight="1" x14ac:dyDescent="0.25">
      <c r="B48" s="273" t="s">
        <v>230</v>
      </c>
      <c r="C48" s="276">
        <v>5548543</v>
      </c>
      <c r="D48" s="232">
        <v>759757.02</v>
      </c>
      <c r="E48" s="232">
        <f t="shared" si="12"/>
        <v>759757.02</v>
      </c>
      <c r="F48" s="276"/>
      <c r="G48" s="232">
        <f t="shared" si="1"/>
        <v>759757.02</v>
      </c>
      <c r="H48" s="267">
        <f t="shared" si="2"/>
        <v>9.3643817764257777E-8</v>
      </c>
      <c r="I48"/>
      <c r="J48"/>
    </row>
    <row r="49" spans="2:10" ht="20.25" x14ac:dyDescent="0.25">
      <c r="B49" s="273" t="s">
        <v>231</v>
      </c>
      <c r="C49" s="276">
        <v>153296868</v>
      </c>
      <c r="D49" s="232">
        <v>13973791.799999999</v>
      </c>
      <c r="E49" s="232">
        <f t="shared" si="12"/>
        <v>13973791.799999999</v>
      </c>
      <c r="F49" s="200"/>
      <c r="G49" s="200">
        <f t="shared" si="1"/>
        <v>13973791.799999999</v>
      </c>
      <c r="H49" s="202">
        <f t="shared" si="2"/>
        <v>1.722339087824262E-6</v>
      </c>
      <c r="I49"/>
      <c r="J49"/>
    </row>
    <row r="50" spans="2:10" ht="20.25" x14ac:dyDescent="0.25">
      <c r="B50" s="273" t="s">
        <v>232</v>
      </c>
      <c r="C50" s="276">
        <v>17300000</v>
      </c>
      <c r="D50" s="232">
        <v>0</v>
      </c>
      <c r="E50" s="232">
        <f t="shared" si="12"/>
        <v>0</v>
      </c>
      <c r="F50" s="281"/>
      <c r="G50" s="232">
        <f t="shared" si="1"/>
        <v>0</v>
      </c>
      <c r="H50" s="267">
        <f t="shared" si="2"/>
        <v>0</v>
      </c>
      <c r="I50"/>
      <c r="J50"/>
    </row>
    <row r="51" spans="2:10" ht="20.25" x14ac:dyDescent="0.25">
      <c r="B51" s="273" t="s">
        <v>233</v>
      </c>
      <c r="C51" s="276">
        <v>4740902179</v>
      </c>
      <c r="D51" s="232">
        <v>349547060.99000001</v>
      </c>
      <c r="E51" s="232">
        <f t="shared" si="12"/>
        <v>349547060.99000001</v>
      </c>
      <c r="F51" s="276"/>
      <c r="G51" s="232">
        <f t="shared" si="1"/>
        <v>349547060.99000001</v>
      </c>
      <c r="H51" s="267">
        <f t="shared" si="2"/>
        <v>4.3083407481222695E-5</v>
      </c>
      <c r="I51"/>
      <c r="J51"/>
    </row>
    <row r="52" spans="2:10" ht="20.25" x14ac:dyDescent="0.25">
      <c r="B52" s="273" t="s">
        <v>234</v>
      </c>
      <c r="C52" s="276">
        <v>6044676</v>
      </c>
      <c r="D52" s="232">
        <v>0</v>
      </c>
      <c r="E52" s="232">
        <f t="shared" si="12"/>
        <v>0</v>
      </c>
      <c r="F52" s="276"/>
      <c r="G52" s="232">
        <f t="shared" si="1"/>
        <v>0</v>
      </c>
      <c r="H52" s="267">
        <f t="shared" si="2"/>
        <v>0</v>
      </c>
      <c r="I52"/>
      <c r="J52"/>
    </row>
    <row r="53" spans="2:10" ht="20.25" x14ac:dyDescent="0.25">
      <c r="B53" s="273" t="s">
        <v>235</v>
      </c>
      <c r="C53" s="276">
        <v>6553009</v>
      </c>
      <c r="D53" s="232">
        <v>759288.53</v>
      </c>
      <c r="E53" s="232">
        <f t="shared" si="12"/>
        <v>759288.53</v>
      </c>
      <c r="F53" s="282"/>
      <c r="G53" s="200">
        <f t="shared" si="1"/>
        <v>759288.53</v>
      </c>
      <c r="H53" s="202">
        <f t="shared" si="2"/>
        <v>9.3586074050110355E-8</v>
      </c>
      <c r="I53"/>
      <c r="J53"/>
    </row>
    <row r="54" spans="2:10" ht="41.25" thickBot="1" x14ac:dyDescent="0.3">
      <c r="B54" s="273" t="s">
        <v>236</v>
      </c>
      <c r="C54" s="200">
        <v>159164567</v>
      </c>
      <c r="D54" s="232">
        <v>16381400.66</v>
      </c>
      <c r="E54" s="232">
        <f t="shared" si="12"/>
        <v>16381400.66</v>
      </c>
      <c r="F54" s="276"/>
      <c r="G54" s="232">
        <f t="shared" si="1"/>
        <v>16381400.66</v>
      </c>
      <c r="H54" s="267">
        <f t="shared" si="2"/>
        <v>2.0190888109573926E-6</v>
      </c>
      <c r="I54"/>
      <c r="J54"/>
    </row>
    <row r="55" spans="2:10" ht="21" thickBot="1" x14ac:dyDescent="0.3">
      <c r="B55" s="244" t="s">
        <v>237</v>
      </c>
      <c r="C55" s="215">
        <f>C31+C18+C15</f>
        <v>142145485646</v>
      </c>
      <c r="D55" s="215">
        <f>D31+D18+D15</f>
        <v>17853728682.080002</v>
      </c>
      <c r="E55" s="215">
        <f>E31+E18+E15</f>
        <v>2692760799.7999997</v>
      </c>
      <c r="F55" s="215">
        <f>F31+F18+F15</f>
        <v>15160967882.280001</v>
      </c>
      <c r="G55" s="215">
        <f t="shared" si="1"/>
        <v>-12468207082.480001</v>
      </c>
      <c r="H55" s="163">
        <f>D55/$M$11</f>
        <v>2.2005605359424014E-3</v>
      </c>
      <c r="I55"/>
      <c r="J55"/>
    </row>
    <row r="56" spans="2:10" ht="20.25" x14ac:dyDescent="0.25">
      <c r="D56" s="283"/>
      <c r="E56" s="284">
        <f>E55/D55</f>
        <v>0.15082344129620137</v>
      </c>
      <c r="F56" s="284">
        <f>F55/D55</f>
        <v>0.8491765587037986</v>
      </c>
      <c r="G56"/>
      <c r="H56" s="285"/>
      <c r="I56"/>
      <c r="J56"/>
    </row>
    <row r="57" spans="2:10" x14ac:dyDescent="0.25">
      <c r="B57" s="171" t="s">
        <v>111</v>
      </c>
      <c r="D57" s="230"/>
      <c r="E57" s="286"/>
      <c r="F57"/>
      <c r="G57"/>
      <c r="H57"/>
    </row>
    <row r="58" spans="2:10" x14ac:dyDescent="0.25">
      <c r="B58" s="109" t="s">
        <v>238</v>
      </c>
      <c r="E58" s="287"/>
      <c r="F58" s="288"/>
    </row>
    <row r="59" spans="2:10" x14ac:dyDescent="0.25">
      <c r="B59" s="109" t="s">
        <v>239</v>
      </c>
      <c r="E59" s="287"/>
      <c r="F59" s="288"/>
    </row>
    <row r="60" spans="2:10" x14ac:dyDescent="0.25">
      <c r="B60" s="171" t="s">
        <v>114</v>
      </c>
      <c r="E60" s="288"/>
    </row>
    <row r="61" spans="2:10" x14ac:dyDescent="0.25">
      <c r="E61" s="288"/>
    </row>
    <row r="66" spans="4:9" x14ac:dyDescent="0.25">
      <c r="D66" s="260"/>
    </row>
    <row r="69" spans="4:9" x14ac:dyDescent="0.25">
      <c r="H69" s="288"/>
      <c r="I69" s="288"/>
    </row>
    <row r="74" spans="4:9" x14ac:dyDescent="0.25">
      <c r="H74" s="289"/>
    </row>
    <row r="79" spans="4:9" x14ac:dyDescent="0.25">
      <c r="H79" s="288"/>
    </row>
  </sheetData>
  <mergeCells count="13">
    <mergeCell ref="E11:E13"/>
    <mergeCell ref="F11:F13"/>
    <mergeCell ref="G11:G13"/>
    <mergeCell ref="A2:K2"/>
    <mergeCell ref="A3:K3"/>
    <mergeCell ref="A4:K4"/>
    <mergeCell ref="A7:K7"/>
    <mergeCell ref="A8:K8"/>
    <mergeCell ref="B10:B14"/>
    <mergeCell ref="C10:G10"/>
    <mergeCell ref="H10:H13"/>
    <mergeCell ref="C11:C13"/>
    <mergeCell ref="D11:D13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EE0F7-6144-4114-9624-5DB22668FF37}">
  <dimension ref="A1:G196"/>
  <sheetViews>
    <sheetView showGridLines="0" zoomScale="89" zoomScaleNormal="89" workbookViewId="0">
      <selection activeCell="N11" sqref="N11"/>
    </sheetView>
  </sheetViews>
  <sheetFormatPr baseColWidth="10" defaultRowHeight="15" x14ac:dyDescent="0.25"/>
  <cols>
    <col min="1" max="1" width="11.42578125" style="190"/>
    <col min="2" max="2" width="8.42578125" style="190" customWidth="1"/>
    <col min="3" max="3" width="94.5703125" style="190" customWidth="1"/>
    <col min="4" max="4" width="20.5703125" style="190" customWidth="1"/>
    <col min="5" max="5" width="16.42578125" style="190" customWidth="1"/>
    <col min="6" max="16384" width="11.42578125" style="190"/>
  </cols>
  <sheetData>
    <row r="1" spans="1:7" x14ac:dyDescent="0.25">
      <c r="A1" s="295"/>
      <c r="B1" s="295"/>
      <c r="C1" s="295"/>
      <c r="D1" s="295"/>
      <c r="E1" s="295"/>
      <c r="F1" s="295"/>
      <c r="G1" s="295"/>
    </row>
    <row r="2" spans="1:7" x14ac:dyDescent="0.25">
      <c r="A2" s="295"/>
      <c r="B2" s="295"/>
      <c r="C2" s="428" t="s">
        <v>0</v>
      </c>
      <c r="D2" s="428"/>
      <c r="E2" s="428"/>
      <c r="F2" s="296"/>
      <c r="G2" s="296"/>
    </row>
    <row r="3" spans="1:7" x14ac:dyDescent="0.25">
      <c r="A3" s="295"/>
      <c r="B3" s="295"/>
      <c r="C3" s="428" t="s">
        <v>1</v>
      </c>
      <c r="D3" s="428"/>
      <c r="E3" s="428"/>
      <c r="F3" s="296"/>
      <c r="G3" s="296"/>
    </row>
    <row r="4" spans="1:7" x14ac:dyDescent="0.25">
      <c r="A4" s="295"/>
      <c r="B4" s="295"/>
      <c r="C4" s="429" t="s">
        <v>2</v>
      </c>
      <c r="D4" s="429"/>
      <c r="E4" s="429"/>
      <c r="F4" s="298"/>
      <c r="G4" s="298"/>
    </row>
    <row r="5" spans="1:7" x14ac:dyDescent="0.25">
      <c r="A5" s="295"/>
      <c r="B5" s="295"/>
      <c r="C5" s="295"/>
      <c r="D5" s="295"/>
      <c r="E5" s="295"/>
      <c r="F5" s="295"/>
      <c r="G5" s="295"/>
    </row>
    <row r="6" spans="1:7" ht="15.75" x14ac:dyDescent="0.25">
      <c r="A6" s="295"/>
      <c r="B6" s="295"/>
      <c r="C6" s="430" t="s">
        <v>281</v>
      </c>
      <c r="D6" s="430"/>
      <c r="E6" s="430"/>
      <c r="F6" s="295"/>
      <c r="G6" s="295"/>
    </row>
    <row r="7" spans="1:7" ht="15.75" x14ac:dyDescent="0.25">
      <c r="A7" s="295"/>
      <c r="B7" s="295"/>
      <c r="C7" s="431" t="s">
        <v>282</v>
      </c>
      <c r="D7" s="431"/>
      <c r="E7" s="431"/>
      <c r="F7" s="295"/>
      <c r="G7" s="295"/>
    </row>
    <row r="8" spans="1:7" x14ac:dyDescent="0.25">
      <c r="A8" s="295"/>
      <c r="B8" s="295"/>
      <c r="C8" s="295"/>
      <c r="D8" s="295"/>
      <c r="E8" s="295"/>
      <c r="F8" s="295"/>
      <c r="G8" s="295"/>
    </row>
    <row r="9" spans="1:7" ht="15.75" thickBot="1" x14ac:dyDescent="0.3"/>
    <row r="10" spans="1:7" x14ac:dyDescent="0.25">
      <c r="C10" s="432" t="s">
        <v>39</v>
      </c>
      <c r="D10" s="434" t="s">
        <v>43</v>
      </c>
      <c r="E10" s="434" t="s">
        <v>44</v>
      </c>
    </row>
    <row r="11" spans="1:7" ht="14.45" customHeight="1" x14ac:dyDescent="0.25">
      <c r="C11" s="433"/>
      <c r="D11" s="435"/>
      <c r="E11" s="435"/>
    </row>
    <row r="12" spans="1:7" ht="15.75" thickBot="1" x14ac:dyDescent="0.3">
      <c r="C12" s="299" t="s">
        <v>283</v>
      </c>
      <c r="D12" s="436"/>
      <c r="E12" s="436"/>
    </row>
    <row r="13" spans="1:7" x14ac:dyDescent="0.25">
      <c r="C13" s="300" t="s">
        <v>284</v>
      </c>
      <c r="D13" s="301">
        <v>1240428372056</v>
      </c>
      <c r="E13" s="301">
        <v>108934096931.77005</v>
      </c>
    </row>
    <row r="14" spans="1:7" x14ac:dyDescent="0.25">
      <c r="C14" s="302" t="s">
        <v>285</v>
      </c>
      <c r="D14" s="303">
        <v>1159747493169</v>
      </c>
      <c r="E14" s="303">
        <v>103005373295.37003</v>
      </c>
    </row>
    <row r="15" spans="1:7" x14ac:dyDescent="0.25">
      <c r="C15" s="300" t="s">
        <v>286</v>
      </c>
      <c r="D15" s="301">
        <v>382142018494</v>
      </c>
      <c r="E15" s="301">
        <v>27934573342.479996</v>
      </c>
    </row>
    <row r="16" spans="1:7" x14ac:dyDescent="0.25">
      <c r="C16" s="304" t="s">
        <v>287</v>
      </c>
      <c r="D16" s="305">
        <v>6884315172</v>
      </c>
      <c r="E16" s="305">
        <v>569114768.52999997</v>
      </c>
    </row>
    <row r="17" spans="3:5" x14ac:dyDescent="0.25">
      <c r="C17" s="304" t="s">
        <v>288</v>
      </c>
      <c r="D17" s="305">
        <v>99441978092</v>
      </c>
      <c r="E17" s="305">
        <v>9040224869.2600002</v>
      </c>
    </row>
    <row r="18" spans="3:5" x14ac:dyDescent="0.25">
      <c r="C18" s="304" t="s">
        <v>289</v>
      </c>
      <c r="D18" s="305">
        <v>8902919445</v>
      </c>
      <c r="E18" s="305">
        <v>603537582.99000001</v>
      </c>
    </row>
    <row r="19" spans="3:5" x14ac:dyDescent="0.25">
      <c r="C19" s="304" t="s">
        <v>290</v>
      </c>
      <c r="D19" s="305">
        <v>673880421</v>
      </c>
      <c r="E19" s="305">
        <v>43132132.509999998</v>
      </c>
    </row>
    <row r="20" spans="3:5" x14ac:dyDescent="0.25">
      <c r="C20" s="304" t="s">
        <v>291</v>
      </c>
      <c r="D20" s="305">
        <v>17668168</v>
      </c>
      <c r="E20" s="305">
        <v>880082.5</v>
      </c>
    </row>
    <row r="21" spans="3:5" x14ac:dyDescent="0.25">
      <c r="C21" s="304" t="s">
        <v>292</v>
      </c>
      <c r="D21" s="305">
        <v>1230039945</v>
      </c>
      <c r="E21" s="305">
        <v>93885037.659999996</v>
      </c>
    </row>
    <row r="22" spans="3:5" x14ac:dyDescent="0.25">
      <c r="C22" s="304" t="s">
        <v>293</v>
      </c>
      <c r="D22" s="305">
        <v>2230912661</v>
      </c>
      <c r="E22" s="305">
        <v>216088228.88999999</v>
      </c>
    </row>
    <row r="23" spans="3:5" x14ac:dyDescent="0.25">
      <c r="C23" s="304" t="s">
        <v>294</v>
      </c>
      <c r="D23" s="305">
        <v>7837692277</v>
      </c>
      <c r="E23" s="305">
        <v>741975656.54999995</v>
      </c>
    </row>
    <row r="24" spans="3:5" x14ac:dyDescent="0.25">
      <c r="C24" s="304" t="s">
        <v>295</v>
      </c>
      <c r="D24" s="305">
        <v>493158876</v>
      </c>
      <c r="E24" s="305">
        <v>21412014.91</v>
      </c>
    </row>
    <row r="25" spans="3:5" x14ac:dyDescent="0.25">
      <c r="C25" s="304" t="s">
        <v>296</v>
      </c>
      <c r="D25" s="305">
        <v>171188988633</v>
      </c>
      <c r="E25" s="305">
        <v>11912726428.83</v>
      </c>
    </row>
    <row r="26" spans="3:5" x14ac:dyDescent="0.25">
      <c r="C26" s="304" t="s">
        <v>297</v>
      </c>
      <c r="D26" s="305">
        <v>280452697</v>
      </c>
      <c r="E26" s="305">
        <v>20904826.800000001</v>
      </c>
    </row>
    <row r="27" spans="3:5" x14ac:dyDescent="0.25">
      <c r="C27" s="304" t="s">
        <v>298</v>
      </c>
      <c r="D27" s="305">
        <v>106201181</v>
      </c>
      <c r="E27" s="305">
        <v>8749072.9900000002</v>
      </c>
    </row>
    <row r="28" spans="3:5" x14ac:dyDescent="0.25">
      <c r="C28" s="304" t="s">
        <v>299</v>
      </c>
      <c r="D28" s="305">
        <v>1027213885</v>
      </c>
      <c r="E28" s="305">
        <v>103863564.97</v>
      </c>
    </row>
    <row r="29" spans="3:5" x14ac:dyDescent="0.25">
      <c r="C29" s="304" t="s">
        <v>300</v>
      </c>
      <c r="D29" s="305">
        <v>1653981537</v>
      </c>
      <c r="E29" s="305">
        <v>155176233.09</v>
      </c>
    </row>
    <row r="30" spans="3:5" x14ac:dyDescent="0.25">
      <c r="C30" s="304" t="s">
        <v>301</v>
      </c>
      <c r="D30" s="305">
        <v>3960747287</v>
      </c>
      <c r="E30" s="305">
        <v>0</v>
      </c>
    </row>
    <row r="31" spans="3:5" x14ac:dyDescent="0.25">
      <c r="C31" s="304" t="s">
        <v>302</v>
      </c>
      <c r="D31" s="305">
        <v>278584404</v>
      </c>
      <c r="E31" s="305">
        <v>635707.15</v>
      </c>
    </row>
    <row r="32" spans="3:5" x14ac:dyDescent="0.25">
      <c r="C32" s="304" t="s">
        <v>303</v>
      </c>
      <c r="D32" s="305">
        <v>766451012</v>
      </c>
      <c r="E32" s="305">
        <v>82073772.189999998</v>
      </c>
    </row>
    <row r="33" spans="3:5" x14ac:dyDescent="0.25">
      <c r="C33" s="304" t="s">
        <v>304</v>
      </c>
      <c r="D33" s="305">
        <v>14344057270</v>
      </c>
      <c r="E33" s="305">
        <v>641145862.89999998</v>
      </c>
    </row>
    <row r="34" spans="3:5" x14ac:dyDescent="0.25">
      <c r="C34" s="304" t="s">
        <v>305</v>
      </c>
      <c r="D34" s="305">
        <v>8172819620</v>
      </c>
      <c r="E34" s="305">
        <v>449842435.66000003</v>
      </c>
    </row>
    <row r="35" spans="3:5" x14ac:dyDescent="0.25">
      <c r="C35" s="304" t="s">
        <v>306</v>
      </c>
      <c r="D35" s="305">
        <v>23650677252</v>
      </c>
      <c r="E35" s="305">
        <v>1926161682.27</v>
      </c>
    </row>
    <row r="36" spans="3:5" x14ac:dyDescent="0.25">
      <c r="C36" s="304" t="s">
        <v>307</v>
      </c>
      <c r="D36" s="305">
        <v>226049649</v>
      </c>
      <c r="E36" s="305">
        <v>15734969.800000001</v>
      </c>
    </row>
    <row r="37" spans="3:5" x14ac:dyDescent="0.25">
      <c r="C37" s="304" t="s">
        <v>308</v>
      </c>
      <c r="D37" s="305">
        <v>36685569</v>
      </c>
      <c r="E37" s="305">
        <v>2449149.94</v>
      </c>
    </row>
    <row r="38" spans="3:5" x14ac:dyDescent="0.25">
      <c r="C38" s="304" t="s">
        <v>309</v>
      </c>
      <c r="D38" s="305">
        <v>1216285415</v>
      </c>
      <c r="E38" s="305">
        <v>94310302.780000001</v>
      </c>
    </row>
    <row r="39" spans="3:5" x14ac:dyDescent="0.25">
      <c r="C39" s="304" t="s">
        <v>310</v>
      </c>
      <c r="D39" s="305">
        <v>20678178773</v>
      </c>
      <c r="E39" s="305">
        <v>600981294.90999997</v>
      </c>
    </row>
    <row r="40" spans="3:5" x14ac:dyDescent="0.25">
      <c r="C40" s="304" t="s">
        <v>311</v>
      </c>
      <c r="D40" s="305">
        <v>3798203980</v>
      </c>
      <c r="E40" s="305">
        <v>307046229.36000001</v>
      </c>
    </row>
    <row r="41" spans="3:5" x14ac:dyDescent="0.25">
      <c r="C41" s="304" t="s">
        <v>312</v>
      </c>
      <c r="D41" s="305">
        <v>638701677</v>
      </c>
      <c r="E41" s="305">
        <v>80730707.450000003</v>
      </c>
    </row>
    <row r="42" spans="3:5" x14ac:dyDescent="0.25">
      <c r="C42" s="304" t="s">
        <v>313</v>
      </c>
      <c r="D42" s="305">
        <v>2268606996</v>
      </c>
      <c r="E42" s="305">
        <v>194128204.22999999</v>
      </c>
    </row>
    <row r="43" spans="3:5" x14ac:dyDescent="0.25">
      <c r="C43" s="304" t="s">
        <v>314</v>
      </c>
      <c r="D43" s="305">
        <v>911899</v>
      </c>
      <c r="E43" s="305">
        <v>13069.6</v>
      </c>
    </row>
    <row r="44" spans="3:5" x14ac:dyDescent="0.25">
      <c r="C44" s="304" t="s">
        <v>315</v>
      </c>
      <c r="D44" s="305">
        <v>6411278</v>
      </c>
      <c r="E44" s="305">
        <v>572184.16</v>
      </c>
    </row>
    <row r="45" spans="3:5" x14ac:dyDescent="0.25">
      <c r="C45" s="304" t="s">
        <v>316</v>
      </c>
      <c r="D45" s="305">
        <v>129243423</v>
      </c>
      <c r="E45" s="305">
        <v>7077269.5999999996</v>
      </c>
    </row>
    <row r="46" spans="3:5" x14ac:dyDescent="0.25">
      <c r="C46" s="300" t="s">
        <v>317</v>
      </c>
      <c r="D46" s="301">
        <v>62392105744</v>
      </c>
      <c r="E46" s="301">
        <v>3770227375.4599996</v>
      </c>
    </row>
    <row r="47" spans="3:5" x14ac:dyDescent="0.25">
      <c r="C47" s="304" t="s">
        <v>318</v>
      </c>
      <c r="D47" s="305">
        <v>6785634401</v>
      </c>
      <c r="E47" s="305">
        <v>511227170.08999997</v>
      </c>
    </row>
    <row r="48" spans="3:5" x14ac:dyDescent="0.25">
      <c r="C48" s="304" t="s">
        <v>319</v>
      </c>
      <c r="D48" s="305">
        <v>12446710250</v>
      </c>
      <c r="E48" s="305">
        <v>144802026.47999999</v>
      </c>
    </row>
    <row r="49" spans="3:5" x14ac:dyDescent="0.25">
      <c r="C49" s="304" t="s">
        <v>320</v>
      </c>
      <c r="D49" s="305">
        <v>15479362567</v>
      </c>
      <c r="E49" s="305">
        <v>1046663862.24</v>
      </c>
    </row>
    <row r="50" spans="3:5" x14ac:dyDescent="0.25">
      <c r="C50" s="304" t="s">
        <v>321</v>
      </c>
      <c r="D50" s="305">
        <v>1448713637</v>
      </c>
      <c r="E50" s="305">
        <v>99479320.409999996</v>
      </c>
    </row>
    <row r="51" spans="3:5" x14ac:dyDescent="0.25">
      <c r="C51" s="304" t="s">
        <v>322</v>
      </c>
      <c r="D51" s="305">
        <v>2601519304</v>
      </c>
      <c r="E51" s="305">
        <v>216742643.16999999</v>
      </c>
    </row>
    <row r="52" spans="3:5" x14ac:dyDescent="0.25">
      <c r="C52" s="304" t="s">
        <v>323</v>
      </c>
      <c r="D52" s="305">
        <v>1770035768</v>
      </c>
      <c r="E52" s="305">
        <v>47657946.350000001</v>
      </c>
    </row>
    <row r="53" spans="3:5" x14ac:dyDescent="0.25">
      <c r="C53" s="304" t="s">
        <v>324</v>
      </c>
      <c r="D53" s="305">
        <v>88051454</v>
      </c>
      <c r="E53" s="305">
        <v>6721426</v>
      </c>
    </row>
    <row r="54" spans="3:5" x14ac:dyDescent="0.25">
      <c r="C54" s="304" t="s">
        <v>325</v>
      </c>
      <c r="D54" s="305">
        <v>19163894439</v>
      </c>
      <c r="E54" s="305">
        <v>1470643290.05</v>
      </c>
    </row>
    <row r="55" spans="3:5" x14ac:dyDescent="0.25">
      <c r="C55" s="304" t="s">
        <v>326</v>
      </c>
      <c r="D55" s="305">
        <v>312660043</v>
      </c>
      <c r="E55" s="305">
        <v>22040950.170000002</v>
      </c>
    </row>
    <row r="56" spans="3:5" x14ac:dyDescent="0.25">
      <c r="C56" s="304" t="s">
        <v>327</v>
      </c>
      <c r="D56" s="305">
        <v>236077544</v>
      </c>
      <c r="E56" s="305">
        <v>23805367.989999998</v>
      </c>
    </row>
    <row r="57" spans="3:5" x14ac:dyDescent="0.25">
      <c r="C57" s="304" t="s">
        <v>328</v>
      </c>
      <c r="D57" s="305">
        <v>814456600</v>
      </c>
      <c r="E57" s="305">
        <v>81065349.299999997</v>
      </c>
    </row>
    <row r="58" spans="3:5" x14ac:dyDescent="0.25">
      <c r="C58" s="304" t="s">
        <v>329</v>
      </c>
      <c r="D58" s="305">
        <v>11261736</v>
      </c>
      <c r="E58" s="305">
        <v>1052849.98</v>
      </c>
    </row>
    <row r="59" spans="3:5" x14ac:dyDescent="0.25">
      <c r="C59" s="304" t="s">
        <v>330</v>
      </c>
      <c r="D59" s="305">
        <v>299330349</v>
      </c>
      <c r="E59" s="305">
        <v>19965324.390000001</v>
      </c>
    </row>
    <row r="60" spans="3:5" x14ac:dyDescent="0.25">
      <c r="C60" s="304" t="s">
        <v>331</v>
      </c>
      <c r="D60" s="305">
        <v>534543</v>
      </c>
      <c r="E60" s="305">
        <v>16049.81</v>
      </c>
    </row>
    <row r="61" spans="3:5" x14ac:dyDescent="0.25">
      <c r="C61" s="304" t="s">
        <v>332</v>
      </c>
      <c r="D61" s="305">
        <v>54989</v>
      </c>
      <c r="E61" s="305">
        <v>1765.48</v>
      </c>
    </row>
    <row r="62" spans="3:5" x14ac:dyDescent="0.25">
      <c r="C62" s="304" t="s">
        <v>333</v>
      </c>
      <c r="D62" s="305">
        <v>20547562</v>
      </c>
      <c r="E62" s="305">
        <v>2477235.33</v>
      </c>
    </row>
    <row r="63" spans="3:5" x14ac:dyDescent="0.25">
      <c r="C63" s="304" t="s">
        <v>334</v>
      </c>
      <c r="D63" s="305">
        <v>913260558</v>
      </c>
      <c r="E63" s="305">
        <v>75864798.219999999</v>
      </c>
    </row>
    <row r="64" spans="3:5" x14ac:dyDescent="0.25">
      <c r="C64" s="300" t="s">
        <v>335</v>
      </c>
      <c r="D64" s="301">
        <v>636997769768</v>
      </c>
      <c r="E64" s="301">
        <v>46211482697.540016</v>
      </c>
    </row>
    <row r="65" spans="3:5" x14ac:dyDescent="0.25">
      <c r="C65" s="304" t="s">
        <v>336</v>
      </c>
      <c r="D65" s="305">
        <v>420355593055</v>
      </c>
      <c r="E65" s="305">
        <v>30370344012.299999</v>
      </c>
    </row>
    <row r="66" spans="3:5" x14ac:dyDescent="0.25">
      <c r="C66" s="304" t="s">
        <v>337</v>
      </c>
      <c r="D66" s="305">
        <v>57955558112</v>
      </c>
      <c r="E66" s="305">
        <v>4257327349.48</v>
      </c>
    </row>
    <row r="67" spans="3:5" x14ac:dyDescent="0.25">
      <c r="C67" s="304" t="s">
        <v>338</v>
      </c>
      <c r="D67" s="305">
        <v>35909853656</v>
      </c>
      <c r="E67" s="305">
        <v>2520594845.23</v>
      </c>
    </row>
    <row r="68" spans="3:5" x14ac:dyDescent="0.25">
      <c r="C68" s="304" t="s">
        <v>339</v>
      </c>
      <c r="D68" s="305">
        <v>2299122113</v>
      </c>
      <c r="E68" s="305">
        <v>139907231.47999999</v>
      </c>
    </row>
    <row r="69" spans="3:5" x14ac:dyDescent="0.25">
      <c r="C69" s="304" t="s">
        <v>340</v>
      </c>
      <c r="D69" s="305">
        <v>4851318583</v>
      </c>
      <c r="E69" s="305">
        <v>300483701.41000003</v>
      </c>
    </row>
    <row r="70" spans="3:5" x14ac:dyDescent="0.25">
      <c r="C70" s="304" t="s">
        <v>341</v>
      </c>
      <c r="D70" s="305">
        <v>9089772510</v>
      </c>
      <c r="E70" s="305">
        <v>465346868.41000003</v>
      </c>
    </row>
    <row r="71" spans="3:5" x14ac:dyDescent="0.25">
      <c r="C71" s="304" t="s">
        <v>342</v>
      </c>
      <c r="D71" s="305">
        <v>22197125</v>
      </c>
      <c r="E71" s="305">
        <v>2312976.5699999998</v>
      </c>
    </row>
    <row r="72" spans="3:5" x14ac:dyDescent="0.25">
      <c r="C72" s="304" t="s">
        <v>343</v>
      </c>
      <c r="D72" s="305">
        <v>2157534</v>
      </c>
      <c r="E72" s="305">
        <v>176661.81</v>
      </c>
    </row>
    <row r="73" spans="3:5" x14ac:dyDescent="0.25">
      <c r="C73" s="304" t="s">
        <v>344</v>
      </c>
      <c r="D73" s="305">
        <v>22970617</v>
      </c>
      <c r="E73" s="305">
        <v>1632434.61</v>
      </c>
    </row>
    <row r="74" spans="3:5" x14ac:dyDescent="0.25">
      <c r="C74" s="304" t="s">
        <v>345</v>
      </c>
      <c r="D74" s="305">
        <v>957228432</v>
      </c>
      <c r="E74" s="305">
        <v>21723036.620000001</v>
      </c>
    </row>
    <row r="75" spans="3:5" x14ac:dyDescent="0.25">
      <c r="C75" s="304" t="s">
        <v>346</v>
      </c>
      <c r="D75" s="305">
        <v>64498432</v>
      </c>
      <c r="E75" s="305">
        <v>2593713.75</v>
      </c>
    </row>
    <row r="76" spans="3:5" x14ac:dyDescent="0.25">
      <c r="C76" s="304" t="s">
        <v>347</v>
      </c>
      <c r="D76" s="305">
        <v>40273024</v>
      </c>
      <c r="E76" s="305">
        <v>2273279.0699999998</v>
      </c>
    </row>
    <row r="77" spans="3:5" x14ac:dyDescent="0.25">
      <c r="C77" s="304" t="s">
        <v>348</v>
      </c>
      <c r="D77" s="305">
        <v>324729005</v>
      </c>
      <c r="E77" s="305">
        <v>9787909.5700000003</v>
      </c>
    </row>
    <row r="78" spans="3:5" x14ac:dyDescent="0.25">
      <c r="C78" s="304" t="s">
        <v>349</v>
      </c>
      <c r="D78" s="305">
        <v>731658</v>
      </c>
      <c r="E78" s="305">
        <v>28387.83</v>
      </c>
    </row>
    <row r="79" spans="3:5" x14ac:dyDescent="0.25">
      <c r="C79" s="304" t="s">
        <v>350</v>
      </c>
      <c r="D79" s="305">
        <v>24168139666</v>
      </c>
      <c r="E79" s="305">
        <v>1589479465.3499999</v>
      </c>
    </row>
    <row r="80" spans="3:5" x14ac:dyDescent="0.25">
      <c r="C80" s="304" t="s">
        <v>351</v>
      </c>
      <c r="D80" s="305">
        <v>11907610</v>
      </c>
      <c r="E80" s="305">
        <v>306238.25</v>
      </c>
    </row>
    <row r="81" spans="3:5" x14ac:dyDescent="0.25">
      <c r="C81" s="304" t="s">
        <v>352</v>
      </c>
      <c r="D81" s="305">
        <v>12535239532</v>
      </c>
      <c r="E81" s="305">
        <v>1013807026.97</v>
      </c>
    </row>
    <row r="82" spans="3:5" x14ac:dyDescent="0.25">
      <c r="C82" s="304" t="s">
        <v>353</v>
      </c>
      <c r="D82" s="305">
        <v>45945683</v>
      </c>
      <c r="E82" s="305">
        <v>4408000</v>
      </c>
    </row>
    <row r="83" spans="3:5" x14ac:dyDescent="0.25">
      <c r="C83" s="304" t="s">
        <v>354</v>
      </c>
      <c r="D83" s="305">
        <v>587549355</v>
      </c>
      <c r="E83" s="305">
        <v>27711096.920000002</v>
      </c>
    </row>
    <row r="84" spans="3:5" x14ac:dyDescent="0.25">
      <c r="C84" s="304" t="s">
        <v>355</v>
      </c>
      <c r="D84" s="305">
        <v>870718835</v>
      </c>
      <c r="E84" s="305">
        <v>67571551.120000005</v>
      </c>
    </row>
    <row r="85" spans="3:5" x14ac:dyDescent="0.25">
      <c r="C85" s="304" t="s">
        <v>356</v>
      </c>
      <c r="D85" s="305">
        <v>1936035152</v>
      </c>
      <c r="E85" s="305">
        <v>156459443</v>
      </c>
    </row>
    <row r="86" spans="3:5" x14ac:dyDescent="0.25">
      <c r="C86" s="304" t="s">
        <v>357</v>
      </c>
      <c r="D86" s="305">
        <v>3645228517</v>
      </c>
      <c r="E86" s="305">
        <v>236746013.41</v>
      </c>
    </row>
    <row r="87" spans="3:5" x14ac:dyDescent="0.25">
      <c r="C87" s="304" t="s">
        <v>358</v>
      </c>
      <c r="D87" s="305">
        <v>15132340473</v>
      </c>
      <c r="E87" s="305">
        <v>1144068779.4400001</v>
      </c>
    </row>
    <row r="88" spans="3:5" x14ac:dyDescent="0.25">
      <c r="C88" s="304" t="s">
        <v>359</v>
      </c>
      <c r="D88" s="305">
        <v>10168867591</v>
      </c>
      <c r="E88" s="305">
        <v>817367429.5</v>
      </c>
    </row>
    <row r="89" spans="3:5" x14ac:dyDescent="0.25">
      <c r="C89" s="304" t="s">
        <v>360</v>
      </c>
      <c r="D89" s="305">
        <v>1988723167</v>
      </c>
      <c r="E89" s="305">
        <v>0</v>
      </c>
    </row>
    <row r="90" spans="3:5" x14ac:dyDescent="0.25">
      <c r="C90" s="304" t="s">
        <v>361</v>
      </c>
      <c r="D90" s="305">
        <v>643264725</v>
      </c>
      <c r="E90" s="305">
        <v>0</v>
      </c>
    </row>
    <row r="91" spans="3:5" x14ac:dyDescent="0.25">
      <c r="C91" s="304" t="s">
        <v>362</v>
      </c>
      <c r="D91" s="305">
        <v>23752712594</v>
      </c>
      <c r="E91" s="305">
        <v>1973184846.3099999</v>
      </c>
    </row>
    <row r="92" spans="3:5" x14ac:dyDescent="0.25">
      <c r="C92" s="304" t="s">
        <v>363</v>
      </c>
      <c r="D92" s="305">
        <v>4313188626</v>
      </c>
      <c r="E92" s="305">
        <v>661430925</v>
      </c>
    </row>
    <row r="93" spans="3:5" x14ac:dyDescent="0.25">
      <c r="C93" s="304" t="s">
        <v>364</v>
      </c>
      <c r="D93" s="305">
        <v>1388507038</v>
      </c>
      <c r="E93" s="305">
        <v>102729656.66</v>
      </c>
    </row>
    <row r="94" spans="3:5" x14ac:dyDescent="0.25">
      <c r="C94" s="304" t="s">
        <v>365</v>
      </c>
      <c r="D94" s="305">
        <v>475313057</v>
      </c>
      <c r="E94" s="305">
        <v>30669122.5</v>
      </c>
    </row>
    <row r="95" spans="3:5" x14ac:dyDescent="0.25">
      <c r="C95" s="304" t="s">
        <v>366</v>
      </c>
      <c r="D95" s="305">
        <v>247530915</v>
      </c>
      <c r="E95" s="305">
        <v>21869159.759999998</v>
      </c>
    </row>
    <row r="96" spans="3:5" x14ac:dyDescent="0.25">
      <c r="C96" s="304" t="s">
        <v>367</v>
      </c>
      <c r="D96" s="305">
        <v>0</v>
      </c>
      <c r="E96" s="305">
        <v>0</v>
      </c>
    </row>
    <row r="97" spans="3:5" x14ac:dyDescent="0.25">
      <c r="C97" s="304" t="s">
        <v>368</v>
      </c>
      <c r="D97" s="305">
        <v>493020607</v>
      </c>
      <c r="E97" s="305">
        <v>61115134.090000004</v>
      </c>
    </row>
    <row r="98" spans="3:5" x14ac:dyDescent="0.25">
      <c r="C98" s="304" t="s">
        <v>369</v>
      </c>
      <c r="D98" s="305">
        <v>1403238777</v>
      </c>
      <c r="E98" s="305">
        <v>105936337.08</v>
      </c>
    </row>
    <row r="99" spans="3:5" x14ac:dyDescent="0.25">
      <c r="C99" s="304" t="s">
        <v>370</v>
      </c>
      <c r="D99" s="305">
        <v>29159751</v>
      </c>
      <c r="E99" s="305">
        <v>117056.49</v>
      </c>
    </row>
    <row r="100" spans="3:5" x14ac:dyDescent="0.25">
      <c r="C100" s="304" t="s">
        <v>371</v>
      </c>
      <c r="D100" s="305">
        <v>792308858</v>
      </c>
      <c r="E100" s="305">
        <v>51106014.949999996</v>
      </c>
    </row>
    <row r="101" spans="3:5" x14ac:dyDescent="0.25">
      <c r="C101" s="304" t="s">
        <v>372</v>
      </c>
      <c r="D101" s="305">
        <v>718301</v>
      </c>
      <c r="E101" s="305">
        <v>335636.72</v>
      </c>
    </row>
    <row r="102" spans="3:5" x14ac:dyDescent="0.25">
      <c r="C102" s="304" t="s">
        <v>373</v>
      </c>
      <c r="D102" s="305">
        <v>6201908</v>
      </c>
      <c r="E102" s="305">
        <v>2290266.84</v>
      </c>
    </row>
    <row r="103" spans="3:5" x14ac:dyDescent="0.25">
      <c r="C103" s="304" t="s">
        <v>374</v>
      </c>
      <c r="D103" s="305">
        <v>2855462</v>
      </c>
      <c r="E103" s="305">
        <v>82913.740000000005</v>
      </c>
    </row>
    <row r="104" spans="3:5" x14ac:dyDescent="0.25">
      <c r="C104" s="304" t="s">
        <v>375</v>
      </c>
      <c r="D104" s="305">
        <v>21305626</v>
      </c>
      <c r="E104" s="305">
        <v>753761.24</v>
      </c>
    </row>
    <row r="105" spans="3:5" x14ac:dyDescent="0.25">
      <c r="C105" s="304" t="s">
        <v>376</v>
      </c>
      <c r="D105" s="305">
        <v>1280211</v>
      </c>
      <c r="E105" s="305">
        <v>134227.68</v>
      </c>
    </row>
    <row r="106" spans="3:5" x14ac:dyDescent="0.25">
      <c r="C106" s="304" t="s">
        <v>377</v>
      </c>
      <c r="D106" s="305">
        <v>3499016</v>
      </c>
      <c r="E106" s="305">
        <v>499607.58</v>
      </c>
    </row>
    <row r="107" spans="3:5" x14ac:dyDescent="0.25">
      <c r="C107" s="304" t="s">
        <v>378</v>
      </c>
      <c r="D107" s="305">
        <v>436964859</v>
      </c>
      <c r="E107" s="305">
        <v>46770578.799999997</v>
      </c>
    </row>
    <row r="108" spans="3:5" x14ac:dyDescent="0.25">
      <c r="C108" s="300" t="s">
        <v>379</v>
      </c>
      <c r="D108" s="301">
        <v>76451309662</v>
      </c>
      <c r="E108" s="301">
        <v>5435811378.6800003</v>
      </c>
    </row>
    <row r="109" spans="3:5" x14ac:dyDescent="0.25">
      <c r="C109" s="304" t="s">
        <v>380</v>
      </c>
      <c r="D109" s="305">
        <v>64372740067</v>
      </c>
      <c r="E109" s="305">
        <v>4438468146.5100002</v>
      </c>
    </row>
    <row r="110" spans="3:5" x14ac:dyDescent="0.25">
      <c r="C110" s="304" t="s">
        <v>381</v>
      </c>
      <c r="D110" s="305">
        <v>11856448322</v>
      </c>
      <c r="E110" s="305">
        <v>980329817.44000006</v>
      </c>
    </row>
    <row r="111" spans="3:5" x14ac:dyDescent="0.25">
      <c r="C111" s="304" t="s">
        <v>382</v>
      </c>
      <c r="D111" s="305">
        <v>7083525</v>
      </c>
      <c r="E111" s="305">
        <v>1500036.41</v>
      </c>
    </row>
    <row r="112" spans="3:5" x14ac:dyDescent="0.25">
      <c r="C112" s="304" t="s">
        <v>383</v>
      </c>
      <c r="D112" s="305">
        <v>197337351</v>
      </c>
      <c r="E112" s="305">
        <v>14528192.4</v>
      </c>
    </row>
    <row r="113" spans="3:5" x14ac:dyDescent="0.25">
      <c r="C113" s="304" t="s">
        <v>384</v>
      </c>
      <c r="D113" s="305">
        <v>17700397</v>
      </c>
      <c r="E113" s="305">
        <v>985185.92</v>
      </c>
    </row>
    <row r="114" spans="3:5" x14ac:dyDescent="0.25">
      <c r="C114" s="300" t="s">
        <v>385</v>
      </c>
      <c r="D114" s="301">
        <v>1761383820</v>
      </c>
      <c r="E114" s="301">
        <v>132543726.3</v>
      </c>
    </row>
    <row r="115" spans="3:5" x14ac:dyDescent="0.25">
      <c r="C115" s="304" t="s">
        <v>386</v>
      </c>
      <c r="D115" s="305">
        <v>1761383820</v>
      </c>
      <c r="E115" s="305">
        <v>132543726.3</v>
      </c>
    </row>
    <row r="116" spans="3:5" x14ac:dyDescent="0.25">
      <c r="C116" s="300" t="s">
        <v>387</v>
      </c>
      <c r="D116" s="301">
        <v>2905681</v>
      </c>
      <c r="E116" s="301">
        <v>1877205.3</v>
      </c>
    </row>
    <row r="117" spans="3:5" x14ac:dyDescent="0.25">
      <c r="C117" s="304" t="s">
        <v>388</v>
      </c>
      <c r="D117" s="305">
        <v>2905681</v>
      </c>
      <c r="E117" s="305">
        <v>1877205.3</v>
      </c>
    </row>
    <row r="118" spans="3:5" x14ac:dyDescent="0.25">
      <c r="C118" s="306" t="s">
        <v>389</v>
      </c>
      <c r="D118" s="307">
        <v>4445524135</v>
      </c>
      <c r="E118" s="307">
        <v>352364923.56</v>
      </c>
    </row>
    <row r="119" spans="3:5" x14ac:dyDescent="0.25">
      <c r="C119" s="300" t="s">
        <v>390</v>
      </c>
      <c r="D119" s="301">
        <v>2604134807</v>
      </c>
      <c r="E119" s="301">
        <v>245707776.60000002</v>
      </c>
    </row>
    <row r="120" spans="3:5" x14ac:dyDescent="0.25">
      <c r="C120" s="304" t="s">
        <v>391</v>
      </c>
      <c r="D120" s="305">
        <v>292606493</v>
      </c>
      <c r="E120" s="305">
        <v>22292208.289999999</v>
      </c>
    </row>
    <row r="121" spans="3:5" x14ac:dyDescent="0.25">
      <c r="C121" s="304" t="s">
        <v>392</v>
      </c>
      <c r="D121" s="305">
        <v>26956727</v>
      </c>
      <c r="E121" s="305">
        <v>13795561.1</v>
      </c>
    </row>
    <row r="122" spans="3:5" x14ac:dyDescent="0.25">
      <c r="C122" s="304" t="s">
        <v>393</v>
      </c>
      <c r="D122" s="305">
        <v>2284571587</v>
      </c>
      <c r="E122" s="305">
        <v>209620007.21000001</v>
      </c>
    </row>
    <row r="123" spans="3:5" x14ac:dyDescent="0.25">
      <c r="C123" s="300" t="s">
        <v>394</v>
      </c>
      <c r="D123" s="301">
        <v>1841389328</v>
      </c>
      <c r="E123" s="301">
        <v>106657146.95999999</v>
      </c>
    </row>
    <row r="124" spans="3:5" x14ac:dyDescent="0.25">
      <c r="C124" s="304" t="s">
        <v>395</v>
      </c>
      <c r="D124" s="305">
        <v>1841389328</v>
      </c>
      <c r="E124" s="305">
        <v>106657146.95999999</v>
      </c>
    </row>
    <row r="125" spans="3:5" x14ac:dyDescent="0.25">
      <c r="C125" s="306" t="s">
        <v>396</v>
      </c>
      <c r="D125" s="307">
        <v>42094309583</v>
      </c>
      <c r="E125" s="307">
        <v>3117580433.8000002</v>
      </c>
    </row>
    <row r="126" spans="3:5" x14ac:dyDescent="0.25">
      <c r="C126" s="300" t="s">
        <v>397</v>
      </c>
      <c r="D126" s="301">
        <v>34403370023</v>
      </c>
      <c r="E126" s="301">
        <v>2366734601.96</v>
      </c>
    </row>
    <row r="127" spans="3:5" x14ac:dyDescent="0.25">
      <c r="C127" s="304" t="s">
        <v>398</v>
      </c>
      <c r="D127" s="305">
        <v>5651336</v>
      </c>
      <c r="E127" s="305">
        <v>30500</v>
      </c>
    </row>
    <row r="128" spans="3:5" x14ac:dyDescent="0.25">
      <c r="C128" s="304" t="s">
        <v>399</v>
      </c>
      <c r="D128" s="305">
        <v>1468564757</v>
      </c>
      <c r="E128" s="305">
        <v>117876849.2</v>
      </c>
    </row>
    <row r="129" spans="3:5" x14ac:dyDescent="0.25">
      <c r="C129" s="304" t="s">
        <v>400</v>
      </c>
      <c r="D129" s="305">
        <v>5963</v>
      </c>
      <c r="E129" s="305">
        <v>40</v>
      </c>
    </row>
    <row r="130" spans="3:5" x14ac:dyDescent="0.25">
      <c r="C130" s="304" t="s">
        <v>401</v>
      </c>
      <c r="D130" s="305">
        <v>0</v>
      </c>
      <c r="E130" s="305">
        <v>143651583.71000001</v>
      </c>
    </row>
    <row r="131" spans="3:5" x14ac:dyDescent="0.25">
      <c r="C131" s="304" t="s">
        <v>402</v>
      </c>
      <c r="D131" s="305">
        <v>1437610</v>
      </c>
      <c r="E131" s="305">
        <v>138795</v>
      </c>
    </row>
    <row r="132" spans="3:5" x14ac:dyDescent="0.25">
      <c r="C132" s="304" t="s">
        <v>403</v>
      </c>
      <c r="D132" s="305">
        <v>129681703</v>
      </c>
      <c r="E132" s="305">
        <v>6166872.9400000004</v>
      </c>
    </row>
    <row r="133" spans="3:5" x14ac:dyDescent="0.25">
      <c r="C133" s="304" t="s">
        <v>404</v>
      </c>
      <c r="D133" s="305">
        <v>0</v>
      </c>
      <c r="E133" s="305">
        <v>0</v>
      </c>
    </row>
    <row r="134" spans="3:5" x14ac:dyDescent="0.25">
      <c r="C134" s="304" t="s">
        <v>405</v>
      </c>
      <c r="D134" s="305">
        <v>0</v>
      </c>
      <c r="E134" s="305">
        <v>177295671.16</v>
      </c>
    </row>
    <row r="135" spans="3:5" x14ac:dyDescent="0.25">
      <c r="C135" s="304" t="s">
        <v>406</v>
      </c>
      <c r="D135" s="305">
        <v>1820202379</v>
      </c>
      <c r="E135" s="305">
        <v>0</v>
      </c>
    </row>
    <row r="136" spans="3:5" x14ac:dyDescent="0.25">
      <c r="C136" s="304" t="s">
        <v>407</v>
      </c>
      <c r="D136" s="305">
        <v>30977826275</v>
      </c>
      <c r="E136" s="305">
        <v>1921574289.95</v>
      </c>
    </row>
    <row r="137" spans="3:5" x14ac:dyDescent="0.25">
      <c r="C137" s="300" t="s">
        <v>408</v>
      </c>
      <c r="D137" s="301">
        <v>7690939560</v>
      </c>
      <c r="E137" s="301">
        <v>750845831.83999991</v>
      </c>
    </row>
    <row r="138" spans="3:5" x14ac:dyDescent="0.25">
      <c r="C138" s="304" t="s">
        <v>409</v>
      </c>
      <c r="D138" s="305">
        <v>33412793</v>
      </c>
      <c r="E138" s="305">
        <v>2435780.86</v>
      </c>
    </row>
    <row r="139" spans="3:5" x14ac:dyDescent="0.25">
      <c r="C139" s="304" t="s">
        <v>410</v>
      </c>
      <c r="D139" s="305">
        <v>1622840693</v>
      </c>
      <c r="E139" s="305">
        <v>94068548.879999995</v>
      </c>
    </row>
    <row r="140" spans="3:5" x14ac:dyDescent="0.25">
      <c r="C140" s="304" t="s">
        <v>411</v>
      </c>
      <c r="D140" s="305">
        <v>6034686074</v>
      </c>
      <c r="E140" s="305">
        <v>569313353.25999999</v>
      </c>
    </row>
    <row r="141" spans="3:5" x14ac:dyDescent="0.25">
      <c r="C141" s="304" t="s">
        <v>412</v>
      </c>
      <c r="D141" s="305">
        <v>0</v>
      </c>
      <c r="E141" s="305">
        <v>7500</v>
      </c>
    </row>
    <row r="142" spans="3:5" x14ac:dyDescent="0.25">
      <c r="C142" s="304" t="s">
        <v>413</v>
      </c>
      <c r="D142" s="305">
        <v>0</v>
      </c>
      <c r="E142" s="305">
        <v>4054350</v>
      </c>
    </row>
    <row r="143" spans="3:5" x14ac:dyDescent="0.25">
      <c r="C143" s="304" t="s">
        <v>414</v>
      </c>
      <c r="D143" s="305">
        <v>0</v>
      </c>
      <c r="E143" s="305">
        <v>6311.17</v>
      </c>
    </row>
    <row r="144" spans="3:5" x14ac:dyDescent="0.25">
      <c r="C144" s="304" t="s">
        <v>415</v>
      </c>
      <c r="D144" s="305">
        <v>0</v>
      </c>
      <c r="E144" s="305">
        <v>48897529.030000001</v>
      </c>
    </row>
    <row r="145" spans="3:5" x14ac:dyDescent="0.25">
      <c r="C145" s="304" t="s">
        <v>416</v>
      </c>
      <c r="D145" s="305">
        <v>0</v>
      </c>
      <c r="E145" s="305">
        <v>28632750.989999998</v>
      </c>
    </row>
    <row r="146" spans="3:5" x14ac:dyDescent="0.25">
      <c r="C146" s="304" t="s">
        <v>417</v>
      </c>
      <c r="D146" s="305">
        <v>0</v>
      </c>
      <c r="E146" s="305">
        <v>3429707.65</v>
      </c>
    </row>
    <row r="147" spans="3:5" x14ac:dyDescent="0.25">
      <c r="C147" s="306" t="s">
        <v>418</v>
      </c>
      <c r="D147" s="307">
        <v>21158472346</v>
      </c>
      <c r="E147" s="307">
        <v>243134036.5</v>
      </c>
    </row>
    <row r="148" spans="3:5" x14ac:dyDescent="0.25">
      <c r="C148" s="300" t="s">
        <v>67</v>
      </c>
      <c r="D148" s="301">
        <v>0</v>
      </c>
      <c r="E148" s="301">
        <v>25085475.989999998</v>
      </c>
    </row>
    <row r="149" spans="3:5" x14ac:dyDescent="0.25">
      <c r="C149" s="304" t="s">
        <v>419</v>
      </c>
      <c r="D149" s="305">
        <v>0</v>
      </c>
      <c r="E149" s="305">
        <v>25085475.989999998</v>
      </c>
    </row>
    <row r="150" spans="3:5" x14ac:dyDescent="0.25">
      <c r="C150" s="300" t="s">
        <v>420</v>
      </c>
      <c r="D150" s="301">
        <v>21158472346</v>
      </c>
      <c r="E150" s="301">
        <v>218048560.50999999</v>
      </c>
    </row>
    <row r="151" spans="3:5" x14ac:dyDescent="0.25">
      <c r="C151" s="304" t="s">
        <v>421</v>
      </c>
      <c r="D151" s="305">
        <v>500000000</v>
      </c>
      <c r="E151" s="305">
        <v>0</v>
      </c>
    </row>
    <row r="152" spans="3:5" x14ac:dyDescent="0.25">
      <c r="C152" s="304" t="s">
        <v>422</v>
      </c>
      <c r="D152" s="305">
        <v>8280000000</v>
      </c>
      <c r="E152" s="305">
        <v>0</v>
      </c>
    </row>
    <row r="153" spans="3:5" x14ac:dyDescent="0.25">
      <c r="C153" s="304" t="s">
        <v>423</v>
      </c>
      <c r="D153" s="305">
        <v>9214060000</v>
      </c>
      <c r="E153" s="305">
        <v>0</v>
      </c>
    </row>
    <row r="154" spans="3:5" x14ac:dyDescent="0.25">
      <c r="C154" s="304" t="s">
        <v>424</v>
      </c>
      <c r="D154" s="305">
        <v>3164161552</v>
      </c>
      <c r="E154" s="305">
        <v>218029491.31</v>
      </c>
    </row>
    <row r="155" spans="3:5" x14ac:dyDescent="0.25">
      <c r="C155" s="304" t="s">
        <v>425</v>
      </c>
      <c r="D155" s="305">
        <v>222304</v>
      </c>
      <c r="E155" s="305">
        <v>17323.28</v>
      </c>
    </row>
    <row r="156" spans="3:5" x14ac:dyDescent="0.25">
      <c r="C156" s="304" t="s">
        <v>426</v>
      </c>
      <c r="D156" s="305">
        <v>0</v>
      </c>
      <c r="E156" s="305">
        <v>785.2</v>
      </c>
    </row>
    <row r="157" spans="3:5" x14ac:dyDescent="0.25">
      <c r="C157" s="304" t="s">
        <v>427</v>
      </c>
      <c r="D157" s="305">
        <v>28490</v>
      </c>
      <c r="E157" s="305">
        <v>37650</v>
      </c>
    </row>
    <row r="158" spans="3:5" x14ac:dyDescent="0.25">
      <c r="C158" s="304" t="s">
        <v>428</v>
      </c>
      <c r="D158" s="305">
        <v>0</v>
      </c>
      <c r="E158" s="305">
        <v>0.47</v>
      </c>
    </row>
    <row r="159" spans="3:5" x14ac:dyDescent="0.25">
      <c r="C159" s="304" t="s">
        <v>429</v>
      </c>
      <c r="D159" s="305">
        <v>0</v>
      </c>
      <c r="E159" s="305">
        <v>960.25</v>
      </c>
    </row>
    <row r="160" spans="3:5" x14ac:dyDescent="0.25">
      <c r="C160" s="306" t="s">
        <v>430</v>
      </c>
      <c r="D160" s="307">
        <v>1343331371</v>
      </c>
      <c r="E160" s="307">
        <v>2905096.3499999996</v>
      </c>
    </row>
    <row r="161" spans="3:5" x14ac:dyDescent="0.25">
      <c r="C161" s="300" t="s">
        <v>431</v>
      </c>
      <c r="D161" s="301">
        <v>0</v>
      </c>
      <c r="E161" s="301">
        <v>0</v>
      </c>
    </row>
    <row r="162" spans="3:5" x14ac:dyDescent="0.25">
      <c r="C162" s="304" t="s">
        <v>432</v>
      </c>
      <c r="D162" s="305">
        <v>0</v>
      </c>
      <c r="E162" s="305">
        <v>0</v>
      </c>
    </row>
    <row r="163" spans="3:5" x14ac:dyDescent="0.25">
      <c r="C163" s="300" t="s">
        <v>433</v>
      </c>
      <c r="D163" s="301">
        <v>808173262</v>
      </c>
      <c r="E163" s="301"/>
    </row>
    <row r="164" spans="3:5" x14ac:dyDescent="0.25">
      <c r="C164" s="304" t="s">
        <v>434</v>
      </c>
      <c r="D164" s="305">
        <v>808173262</v>
      </c>
      <c r="E164" s="305">
        <v>0</v>
      </c>
    </row>
    <row r="165" spans="3:5" x14ac:dyDescent="0.25">
      <c r="C165" s="300" t="s">
        <v>435</v>
      </c>
      <c r="D165" s="301">
        <v>535158109</v>
      </c>
      <c r="E165" s="301">
        <v>2905096.3499999996</v>
      </c>
    </row>
    <row r="166" spans="3:5" x14ac:dyDescent="0.25">
      <c r="C166" s="304" t="s">
        <v>436</v>
      </c>
      <c r="D166" s="305">
        <v>0</v>
      </c>
      <c r="E166" s="305">
        <v>2272511.11</v>
      </c>
    </row>
    <row r="167" spans="3:5" x14ac:dyDescent="0.25">
      <c r="C167" s="304" t="s">
        <v>437</v>
      </c>
      <c r="D167" s="305">
        <v>535158109</v>
      </c>
      <c r="E167" s="305">
        <v>632585.24</v>
      </c>
    </row>
    <row r="168" spans="3:5" x14ac:dyDescent="0.25">
      <c r="C168" s="306" t="s">
        <v>438</v>
      </c>
      <c r="D168" s="307">
        <v>358342268</v>
      </c>
      <c r="E168" s="307">
        <v>78821694.780000001</v>
      </c>
    </row>
    <row r="169" spans="3:5" x14ac:dyDescent="0.25">
      <c r="C169" s="300" t="s">
        <v>439</v>
      </c>
      <c r="D169" s="301">
        <v>358342268</v>
      </c>
      <c r="E169" s="301">
        <v>78821694.780000001</v>
      </c>
    </row>
    <row r="170" spans="3:5" x14ac:dyDescent="0.25">
      <c r="C170" s="304" t="s">
        <v>440</v>
      </c>
      <c r="D170" s="305">
        <v>358244940</v>
      </c>
      <c r="E170" s="305">
        <v>9891827.4900000002</v>
      </c>
    </row>
    <row r="171" spans="3:5" x14ac:dyDescent="0.25">
      <c r="C171" s="304" t="s">
        <v>441</v>
      </c>
      <c r="D171" s="305">
        <v>0</v>
      </c>
      <c r="E171" s="305">
        <v>68892217.290000007</v>
      </c>
    </row>
    <row r="172" spans="3:5" x14ac:dyDescent="0.25">
      <c r="C172" s="304" t="s">
        <v>442</v>
      </c>
      <c r="D172" s="305">
        <v>97328</v>
      </c>
      <c r="E172" s="305">
        <v>37650</v>
      </c>
    </row>
    <row r="173" spans="3:5" x14ac:dyDescent="0.25">
      <c r="C173" s="304" t="s">
        <v>443</v>
      </c>
      <c r="D173" s="305">
        <v>0</v>
      </c>
      <c r="E173" s="305">
        <v>37650</v>
      </c>
    </row>
    <row r="174" spans="3:5" x14ac:dyDescent="0.25">
      <c r="C174" s="306" t="s">
        <v>444</v>
      </c>
      <c r="D174" s="307">
        <v>11280899184</v>
      </c>
      <c r="E174" s="307">
        <v>905787866.81000006</v>
      </c>
    </row>
    <row r="175" spans="3:5" x14ac:dyDescent="0.25">
      <c r="C175" s="300" t="s">
        <v>445</v>
      </c>
      <c r="D175" s="301">
        <v>11280899184</v>
      </c>
      <c r="E175" s="301">
        <v>905787866.81000006</v>
      </c>
    </row>
    <row r="176" spans="3:5" x14ac:dyDescent="0.25">
      <c r="C176" s="304" t="s">
        <v>446</v>
      </c>
      <c r="D176" s="305">
        <v>0</v>
      </c>
      <c r="E176" s="305">
        <v>0</v>
      </c>
    </row>
    <row r="177" spans="3:5" x14ac:dyDescent="0.25">
      <c r="C177" s="304" t="s">
        <v>447</v>
      </c>
      <c r="D177" s="305">
        <v>85182483</v>
      </c>
      <c r="E177" s="305">
        <v>8159670.0300000003</v>
      </c>
    </row>
    <row r="178" spans="3:5" x14ac:dyDescent="0.25">
      <c r="C178" s="304" t="s">
        <v>448</v>
      </c>
      <c r="D178" s="305">
        <v>11195716701</v>
      </c>
      <c r="E178" s="305">
        <v>883164674.85000002</v>
      </c>
    </row>
    <row r="179" spans="3:5" x14ac:dyDescent="0.25">
      <c r="C179" s="304" t="s">
        <v>449</v>
      </c>
      <c r="D179" s="305">
        <v>0</v>
      </c>
      <c r="E179" s="305">
        <v>2270936.96</v>
      </c>
    </row>
    <row r="180" spans="3:5" x14ac:dyDescent="0.25">
      <c r="C180" s="304" t="s">
        <v>450</v>
      </c>
      <c r="D180" s="305">
        <v>0</v>
      </c>
      <c r="E180" s="305">
        <v>2563533.33</v>
      </c>
    </row>
    <row r="181" spans="3:5" x14ac:dyDescent="0.25">
      <c r="C181" s="304" t="s">
        <v>451</v>
      </c>
      <c r="D181" s="305">
        <v>0</v>
      </c>
      <c r="E181" s="305">
        <v>9629051.6399999987</v>
      </c>
    </row>
    <row r="182" spans="3:5" x14ac:dyDescent="0.25">
      <c r="C182" s="306" t="s">
        <v>452</v>
      </c>
      <c r="D182" s="305">
        <v>0</v>
      </c>
      <c r="E182" s="307">
        <v>31365300</v>
      </c>
    </row>
    <row r="183" spans="3:5" x14ac:dyDescent="0.25">
      <c r="C183" s="300" t="s">
        <v>453</v>
      </c>
      <c r="D183" s="301"/>
      <c r="E183" s="301">
        <v>31365300</v>
      </c>
    </row>
    <row r="184" spans="3:5" x14ac:dyDescent="0.25">
      <c r="C184" s="304" t="s">
        <v>454</v>
      </c>
      <c r="D184" s="305">
        <v>0</v>
      </c>
      <c r="E184" s="305">
        <v>31365300</v>
      </c>
    </row>
    <row r="185" spans="3:5" x14ac:dyDescent="0.25">
      <c r="C185" s="306" t="s">
        <v>455</v>
      </c>
      <c r="D185" s="307">
        <v>936359438</v>
      </c>
      <c r="E185" s="307">
        <v>1437576.99</v>
      </c>
    </row>
    <row r="186" spans="3:5" x14ac:dyDescent="0.25">
      <c r="C186" s="300" t="s">
        <v>456</v>
      </c>
      <c r="D186" s="301">
        <v>936359438</v>
      </c>
      <c r="E186" s="301">
        <v>1437576.99</v>
      </c>
    </row>
    <row r="187" spans="3:5" x14ac:dyDescent="0.25">
      <c r="C187" s="304" t="s">
        <v>457</v>
      </c>
      <c r="D187" s="305">
        <v>0</v>
      </c>
      <c r="E187" s="305">
        <v>0</v>
      </c>
    </row>
    <row r="188" spans="3:5" x14ac:dyDescent="0.25">
      <c r="C188" s="304" t="s">
        <v>458</v>
      </c>
      <c r="D188" s="305">
        <v>936359438</v>
      </c>
      <c r="E188" s="305">
        <v>1437576.99</v>
      </c>
    </row>
    <row r="189" spans="3:5" x14ac:dyDescent="0.25">
      <c r="C189" s="306" t="s">
        <v>459</v>
      </c>
      <c r="D189" s="305">
        <v>0</v>
      </c>
      <c r="E189" s="307">
        <v>27263203.719999999</v>
      </c>
    </row>
    <row r="190" spans="3:5" x14ac:dyDescent="0.25">
      <c r="C190" s="300" t="s">
        <v>460</v>
      </c>
      <c r="D190" s="301"/>
      <c r="E190" s="301">
        <v>27263203.719999999</v>
      </c>
    </row>
    <row r="191" spans="3:5" x14ac:dyDescent="0.25">
      <c r="C191" s="304" t="s">
        <v>461</v>
      </c>
      <c r="D191" s="305">
        <v>0</v>
      </c>
      <c r="E191" s="305">
        <v>27263203.719999999</v>
      </c>
    </row>
    <row r="192" spans="3:5" ht="15.75" thickBot="1" x14ac:dyDescent="0.3">
      <c r="C192" s="308" t="s">
        <v>237</v>
      </c>
      <c r="D192" s="309">
        <v>1241364731494</v>
      </c>
      <c r="E192" s="309">
        <v>88247175858.270065</v>
      </c>
    </row>
    <row r="193" spans="3:5" x14ac:dyDescent="0.25">
      <c r="C193" s="310"/>
      <c r="D193" s="303"/>
      <c r="E193" s="303"/>
    </row>
    <row r="194" spans="3:5" x14ac:dyDescent="0.25">
      <c r="C194" s="311" t="s">
        <v>165</v>
      </c>
      <c r="D194" s="295"/>
      <c r="E194" s="295"/>
    </row>
    <row r="195" spans="3:5" x14ac:dyDescent="0.25">
      <c r="C195" s="312" t="s">
        <v>462</v>
      </c>
      <c r="D195" s="295"/>
      <c r="E195" s="295"/>
    </row>
    <row r="196" spans="3:5" x14ac:dyDescent="0.25">
      <c r="C196" s="311" t="s">
        <v>114</v>
      </c>
      <c r="D196" s="295"/>
      <c r="E196" s="295"/>
    </row>
  </sheetData>
  <mergeCells count="8">
    <mergeCell ref="C10:C11"/>
    <mergeCell ref="D10:D12"/>
    <mergeCell ref="E10:E12"/>
    <mergeCell ref="C2:E2"/>
    <mergeCell ref="C3:E3"/>
    <mergeCell ref="C4:E4"/>
    <mergeCell ref="C6:E6"/>
    <mergeCell ref="C7:E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A609E-889D-475A-98F9-431670ECDD85}">
  <dimension ref="A1:I363"/>
  <sheetViews>
    <sheetView showGridLines="0" zoomScale="96" zoomScaleNormal="96" workbookViewId="0">
      <selection activeCell="N11" sqref="N11"/>
    </sheetView>
  </sheetViews>
  <sheetFormatPr baseColWidth="10" defaultRowHeight="15" x14ac:dyDescent="0.25"/>
  <cols>
    <col min="1" max="1" width="11.42578125" style="190"/>
    <col min="2" max="2" width="7.5703125" style="190" customWidth="1"/>
    <col min="3" max="3" width="58.28515625" style="190" bestFit="1" customWidth="1"/>
    <col min="4" max="4" width="22.85546875" style="190" customWidth="1"/>
    <col min="5" max="5" width="15" style="190" customWidth="1"/>
    <col min="6" max="6" width="13.85546875" style="190" customWidth="1"/>
    <col min="7" max="7" width="14.42578125" style="190" bestFit="1" customWidth="1"/>
    <col min="8" max="8" width="11.7109375" style="190" bestFit="1" customWidth="1"/>
    <col min="9" max="16384" width="11.42578125" style="190"/>
  </cols>
  <sheetData>
    <row r="1" spans="1:9" x14ac:dyDescent="0.25">
      <c r="A1" s="177"/>
      <c r="B1" s="177"/>
      <c r="C1" s="177"/>
      <c r="D1" s="177"/>
      <c r="E1" s="177"/>
      <c r="F1" s="177"/>
      <c r="G1" s="177"/>
      <c r="H1" s="177"/>
    </row>
    <row r="2" spans="1:9" x14ac:dyDescent="0.25">
      <c r="A2" s="177"/>
      <c r="B2" s="428" t="s">
        <v>0</v>
      </c>
      <c r="C2" s="428"/>
      <c r="D2" s="428"/>
      <c r="E2" s="428"/>
      <c r="F2" s="428"/>
      <c r="G2" s="428"/>
      <c r="H2" s="177"/>
    </row>
    <row r="3" spans="1:9" x14ac:dyDescent="0.25">
      <c r="A3" s="177"/>
      <c r="B3" s="428" t="s">
        <v>1</v>
      </c>
      <c r="C3" s="428"/>
      <c r="D3" s="428"/>
      <c r="E3" s="428"/>
      <c r="F3" s="428"/>
      <c r="G3" s="428"/>
      <c r="H3" s="177"/>
    </row>
    <row r="4" spans="1:9" x14ac:dyDescent="0.25">
      <c r="A4" s="177"/>
      <c r="B4" s="429" t="s">
        <v>2</v>
      </c>
      <c r="C4" s="429"/>
      <c r="D4" s="429"/>
      <c r="E4" s="429"/>
      <c r="F4" s="429"/>
      <c r="G4" s="429"/>
      <c r="H4" s="177"/>
    </row>
    <row r="5" spans="1:9" x14ac:dyDescent="0.25">
      <c r="A5" s="177"/>
      <c r="B5" s="297"/>
      <c r="C5" s="297"/>
      <c r="D5" s="297"/>
      <c r="E5" s="297"/>
      <c r="F5" s="297"/>
      <c r="G5" s="297"/>
      <c r="H5" s="177"/>
    </row>
    <row r="6" spans="1:9" ht="15.75" x14ac:dyDescent="0.25">
      <c r="A6" s="177"/>
      <c r="B6" s="437" t="s">
        <v>463</v>
      </c>
      <c r="C6" s="437"/>
      <c r="D6" s="437"/>
      <c r="E6" s="437"/>
      <c r="F6" s="437"/>
      <c r="G6" s="437"/>
      <c r="H6" s="177"/>
    </row>
    <row r="7" spans="1:9" ht="15.75" x14ac:dyDescent="0.25">
      <c r="A7" s="177"/>
      <c r="B7" s="431" t="s">
        <v>282</v>
      </c>
      <c r="C7" s="431"/>
      <c r="D7" s="431"/>
      <c r="E7" s="431"/>
      <c r="F7" s="431"/>
      <c r="G7" s="431"/>
      <c r="H7" s="177"/>
    </row>
    <row r="8" spans="1:9" x14ac:dyDescent="0.25">
      <c r="A8" s="177"/>
      <c r="B8" s="177"/>
      <c r="C8" s="177"/>
      <c r="D8" s="177"/>
      <c r="E8" s="177"/>
      <c r="F8" s="177"/>
      <c r="G8" s="177"/>
      <c r="H8" s="177"/>
    </row>
    <row r="9" spans="1:9" ht="15.75" thickBot="1" x14ac:dyDescent="0.3"/>
    <row r="10" spans="1:9" x14ac:dyDescent="0.25">
      <c r="C10" s="438" t="s">
        <v>39</v>
      </c>
      <c r="D10" s="440" t="s">
        <v>464</v>
      </c>
      <c r="E10" s="442" t="s">
        <v>465</v>
      </c>
      <c r="F10" s="443"/>
      <c r="G10" s="446" t="s">
        <v>466</v>
      </c>
      <c r="H10" s="447"/>
    </row>
    <row r="11" spans="1:9" x14ac:dyDescent="0.25">
      <c r="C11" s="439"/>
      <c r="D11" s="441"/>
      <c r="E11" s="444"/>
      <c r="F11" s="445"/>
      <c r="G11" s="444"/>
      <c r="H11" s="448"/>
    </row>
    <row r="12" spans="1:9" ht="15.75" thickBot="1" x14ac:dyDescent="0.3">
      <c r="C12" s="313" t="s">
        <v>467</v>
      </c>
      <c r="D12" s="439"/>
      <c r="E12" s="314">
        <v>2024</v>
      </c>
      <c r="F12" s="315">
        <v>2025</v>
      </c>
      <c r="G12" s="314" t="s">
        <v>468</v>
      </c>
      <c r="H12" s="316" t="s">
        <v>469</v>
      </c>
    </row>
    <row r="13" spans="1:9" x14ac:dyDescent="0.25">
      <c r="C13" s="317" t="s">
        <v>470</v>
      </c>
      <c r="D13" s="318">
        <v>6346267363</v>
      </c>
      <c r="E13" s="318">
        <v>598172461.8499999</v>
      </c>
      <c r="F13" s="319">
        <v>571968832.88</v>
      </c>
      <c r="G13" s="319">
        <f t="shared" ref="G13:G76" si="0">F13-E13</f>
        <v>-26203628.969999909</v>
      </c>
      <c r="H13" s="320">
        <f t="shared" ref="H13:H76" si="1">IFERROR(G13/E13,"0.0%")</f>
        <v>-4.3806143948784515E-2</v>
      </c>
      <c r="I13" s="292"/>
    </row>
    <row r="14" spans="1:9" x14ac:dyDescent="0.25">
      <c r="C14" s="321" t="s">
        <v>471</v>
      </c>
      <c r="D14" s="322">
        <v>491426007</v>
      </c>
      <c r="E14" s="322">
        <v>38574323.670000002</v>
      </c>
      <c r="F14" s="322">
        <v>54670511.469999999</v>
      </c>
      <c r="G14" s="323">
        <f t="shared" si="0"/>
        <v>16096187.799999997</v>
      </c>
      <c r="H14" s="324">
        <f t="shared" si="1"/>
        <v>0.41727725255020642</v>
      </c>
      <c r="I14" s="292"/>
    </row>
    <row r="15" spans="1:9" x14ac:dyDescent="0.25">
      <c r="C15" s="304" t="s">
        <v>472</v>
      </c>
      <c r="D15" s="305">
        <v>48240000</v>
      </c>
      <c r="E15" s="305">
        <v>4008194.5700000003</v>
      </c>
      <c r="F15" s="305">
        <v>4439510.03</v>
      </c>
      <c r="G15" s="323">
        <f t="shared" si="0"/>
        <v>431315.45999999996</v>
      </c>
      <c r="H15" s="324">
        <f t="shared" si="1"/>
        <v>0.10760841383007011</v>
      </c>
    </row>
    <row r="16" spans="1:9" x14ac:dyDescent="0.25">
      <c r="C16" s="304" t="s">
        <v>473</v>
      </c>
      <c r="D16" s="305">
        <v>294724267</v>
      </c>
      <c r="E16" s="305">
        <v>5072771.34</v>
      </c>
      <c r="F16" s="305">
        <v>50231001.440000005</v>
      </c>
      <c r="G16" s="323">
        <f t="shared" si="0"/>
        <v>45158230.100000009</v>
      </c>
      <c r="H16" s="324">
        <f t="shared" si="1"/>
        <v>8.9020827223014578</v>
      </c>
    </row>
    <row r="17" spans="3:8" x14ac:dyDescent="0.25">
      <c r="C17" s="304" t="s">
        <v>474</v>
      </c>
      <c r="D17" s="305">
        <v>0</v>
      </c>
      <c r="E17" s="305">
        <v>4490200</v>
      </c>
      <c r="F17" s="305">
        <v>0</v>
      </c>
      <c r="G17" s="323">
        <f t="shared" si="0"/>
        <v>-4490200</v>
      </c>
      <c r="H17" s="324">
        <f t="shared" si="1"/>
        <v>-1</v>
      </c>
    </row>
    <row r="18" spans="3:8" x14ac:dyDescent="0.25">
      <c r="C18" s="304" t="s">
        <v>475</v>
      </c>
      <c r="D18" s="305">
        <v>20000000</v>
      </c>
      <c r="E18" s="305">
        <v>0</v>
      </c>
      <c r="F18" s="305">
        <v>0</v>
      </c>
      <c r="G18" s="323">
        <f t="shared" si="0"/>
        <v>0</v>
      </c>
      <c r="H18" s="324" t="str">
        <f t="shared" si="1"/>
        <v>0.0%</v>
      </c>
    </row>
    <row r="19" spans="3:8" x14ac:dyDescent="0.25">
      <c r="C19" s="304" t="s">
        <v>476</v>
      </c>
      <c r="D19" s="305">
        <v>20787154</v>
      </c>
      <c r="E19" s="305">
        <v>17000000</v>
      </c>
      <c r="F19" s="305">
        <v>0</v>
      </c>
      <c r="G19" s="323">
        <f t="shared" si="0"/>
        <v>-17000000</v>
      </c>
      <c r="H19" s="324">
        <f t="shared" si="1"/>
        <v>-1</v>
      </c>
    </row>
    <row r="20" spans="3:8" x14ac:dyDescent="0.25">
      <c r="C20" s="304" t="s">
        <v>477</v>
      </c>
      <c r="D20" s="305">
        <v>955159</v>
      </c>
      <c r="E20" s="305">
        <v>0</v>
      </c>
      <c r="F20" s="305">
        <v>0</v>
      </c>
      <c r="G20" s="323">
        <f t="shared" si="0"/>
        <v>0</v>
      </c>
      <c r="H20" s="324" t="str">
        <f t="shared" si="1"/>
        <v>0.0%</v>
      </c>
    </row>
    <row r="21" spans="3:8" x14ac:dyDescent="0.25">
      <c r="C21" s="304" t="s">
        <v>478</v>
      </c>
      <c r="D21" s="305">
        <v>106719427</v>
      </c>
      <c r="E21" s="305">
        <v>8003157.7599999998</v>
      </c>
      <c r="F21" s="305">
        <v>0</v>
      </c>
      <c r="G21" s="323">
        <f t="shared" si="0"/>
        <v>-8003157.7599999998</v>
      </c>
      <c r="H21" s="324">
        <f t="shared" si="1"/>
        <v>-1</v>
      </c>
    </row>
    <row r="22" spans="3:8" x14ac:dyDescent="0.25">
      <c r="C22" s="321" t="s">
        <v>479</v>
      </c>
      <c r="D22" s="322">
        <v>1705111399</v>
      </c>
      <c r="E22" s="322">
        <v>114887934.71000001</v>
      </c>
      <c r="F22" s="322">
        <v>194126883.05000001</v>
      </c>
      <c r="G22" s="325">
        <f t="shared" si="0"/>
        <v>79238948.340000004</v>
      </c>
      <c r="H22" s="326">
        <f t="shared" si="1"/>
        <v>0.6897064390618115</v>
      </c>
    </row>
    <row r="23" spans="3:8" x14ac:dyDescent="0.25">
      <c r="C23" s="304" t="s">
        <v>480</v>
      </c>
      <c r="D23" s="305">
        <v>4035043</v>
      </c>
      <c r="E23" s="305">
        <v>3552211.16</v>
      </c>
      <c r="F23" s="305">
        <v>0</v>
      </c>
      <c r="G23" s="323">
        <f t="shared" si="0"/>
        <v>-3552211.16</v>
      </c>
      <c r="H23" s="324">
        <f t="shared" si="1"/>
        <v>-1</v>
      </c>
    </row>
    <row r="24" spans="3:8" x14ac:dyDescent="0.25">
      <c r="C24" s="304" t="s">
        <v>481</v>
      </c>
      <c r="D24" s="305">
        <v>9638950</v>
      </c>
      <c r="E24" s="305">
        <v>0</v>
      </c>
      <c r="F24" s="305">
        <v>0</v>
      </c>
      <c r="G24" s="323">
        <f t="shared" si="0"/>
        <v>0</v>
      </c>
      <c r="H24" s="324" t="str">
        <f t="shared" si="1"/>
        <v>0.0%</v>
      </c>
    </row>
    <row r="25" spans="3:8" x14ac:dyDescent="0.25">
      <c r="C25" s="304" t="s">
        <v>473</v>
      </c>
      <c r="D25" s="305">
        <v>1353523643</v>
      </c>
      <c r="E25" s="305">
        <v>44960235.590000004</v>
      </c>
      <c r="F25" s="305">
        <v>194126883.05000001</v>
      </c>
      <c r="G25" s="323">
        <f t="shared" si="0"/>
        <v>149166647.46000001</v>
      </c>
      <c r="H25" s="324">
        <f t="shared" si="1"/>
        <v>3.3177461261608125</v>
      </c>
    </row>
    <row r="26" spans="3:8" x14ac:dyDescent="0.25">
      <c r="C26" s="304" t="s">
        <v>482</v>
      </c>
      <c r="D26" s="305">
        <v>11218697</v>
      </c>
      <c r="E26" s="305">
        <v>0</v>
      </c>
      <c r="F26" s="305">
        <v>0</v>
      </c>
      <c r="G26" s="323">
        <f t="shared" si="0"/>
        <v>0</v>
      </c>
      <c r="H26" s="324" t="str">
        <f t="shared" si="1"/>
        <v>0.0%</v>
      </c>
    </row>
    <row r="27" spans="3:8" x14ac:dyDescent="0.25">
      <c r="C27" s="304" t="s">
        <v>474</v>
      </c>
      <c r="D27" s="305">
        <v>0</v>
      </c>
      <c r="E27" s="305">
        <v>0</v>
      </c>
      <c r="F27" s="305">
        <v>0</v>
      </c>
      <c r="G27" s="323">
        <f t="shared" si="0"/>
        <v>0</v>
      </c>
      <c r="H27" s="324" t="str">
        <f t="shared" si="1"/>
        <v>0.0%</v>
      </c>
    </row>
    <row r="28" spans="3:8" x14ac:dyDescent="0.25">
      <c r="C28" s="304" t="s">
        <v>475</v>
      </c>
      <c r="D28" s="305">
        <v>151863674</v>
      </c>
      <c r="E28" s="305">
        <v>0</v>
      </c>
      <c r="F28" s="305">
        <v>0</v>
      </c>
      <c r="G28" s="323">
        <f t="shared" si="0"/>
        <v>0</v>
      </c>
      <c r="H28" s="324" t="str">
        <f t="shared" si="1"/>
        <v>0.0%</v>
      </c>
    </row>
    <row r="29" spans="3:8" x14ac:dyDescent="0.25">
      <c r="C29" s="304" t="s">
        <v>476</v>
      </c>
      <c r="D29" s="305">
        <v>0</v>
      </c>
      <c r="E29" s="305">
        <v>19308897.260000002</v>
      </c>
      <c r="F29" s="305">
        <v>0</v>
      </c>
      <c r="G29" s="323">
        <f t="shared" si="0"/>
        <v>-19308897.260000002</v>
      </c>
      <c r="H29" s="324">
        <f t="shared" si="1"/>
        <v>-1</v>
      </c>
    </row>
    <row r="30" spans="3:8" x14ac:dyDescent="0.25">
      <c r="C30" s="304" t="s">
        <v>483</v>
      </c>
      <c r="D30" s="305">
        <v>44207460</v>
      </c>
      <c r="E30" s="305">
        <v>0</v>
      </c>
      <c r="F30" s="305">
        <v>0</v>
      </c>
      <c r="G30" s="323">
        <f t="shared" si="0"/>
        <v>0</v>
      </c>
      <c r="H30" s="324" t="str">
        <f t="shared" si="1"/>
        <v>0.0%</v>
      </c>
    </row>
    <row r="31" spans="3:8" x14ac:dyDescent="0.25">
      <c r="C31" s="304" t="s">
        <v>477</v>
      </c>
      <c r="D31" s="305">
        <v>21670609</v>
      </c>
      <c r="E31" s="305">
        <v>29656956.84</v>
      </c>
      <c r="F31" s="305">
        <v>0</v>
      </c>
      <c r="G31" s="323">
        <f t="shared" si="0"/>
        <v>-29656956.84</v>
      </c>
      <c r="H31" s="324">
        <f t="shared" si="1"/>
        <v>-1</v>
      </c>
    </row>
    <row r="32" spans="3:8" x14ac:dyDescent="0.25">
      <c r="C32" s="304" t="s">
        <v>478</v>
      </c>
      <c r="D32" s="305">
        <v>108953323</v>
      </c>
      <c r="E32" s="305">
        <v>17409633.859999999</v>
      </c>
      <c r="F32" s="305">
        <v>0</v>
      </c>
      <c r="G32" s="323">
        <f t="shared" si="0"/>
        <v>-17409633.859999999</v>
      </c>
      <c r="H32" s="324">
        <f t="shared" si="1"/>
        <v>-1</v>
      </c>
    </row>
    <row r="33" spans="3:8" x14ac:dyDescent="0.25">
      <c r="C33" s="321" t="s">
        <v>484</v>
      </c>
      <c r="D33" s="322">
        <v>3446638224</v>
      </c>
      <c r="E33" s="322">
        <v>410319090.25999999</v>
      </c>
      <c r="F33" s="322">
        <v>289178143.13</v>
      </c>
      <c r="G33" s="325">
        <f t="shared" si="0"/>
        <v>-121140947.13</v>
      </c>
      <c r="H33" s="326">
        <f t="shared" si="1"/>
        <v>-0.29523595173999495</v>
      </c>
    </row>
    <row r="34" spans="3:8" x14ac:dyDescent="0.25">
      <c r="C34" s="304" t="s">
        <v>480</v>
      </c>
      <c r="D34" s="305">
        <v>319151996</v>
      </c>
      <c r="E34" s="305">
        <v>988876.56</v>
      </c>
      <c r="F34" s="305">
        <v>934007.91999999993</v>
      </c>
      <c r="G34" s="323">
        <f t="shared" si="0"/>
        <v>-54868.64000000013</v>
      </c>
      <c r="H34" s="324">
        <f t="shared" si="1"/>
        <v>-5.5485833337985208E-2</v>
      </c>
    </row>
    <row r="35" spans="3:8" x14ac:dyDescent="0.25">
      <c r="C35" s="304" t="s">
        <v>485</v>
      </c>
      <c r="D35" s="305">
        <v>130146458</v>
      </c>
      <c r="E35" s="305">
        <v>0</v>
      </c>
      <c r="F35" s="305">
        <v>0</v>
      </c>
      <c r="G35" s="323">
        <f t="shared" si="0"/>
        <v>0</v>
      </c>
      <c r="H35" s="324" t="str">
        <f t="shared" si="1"/>
        <v>0.0%</v>
      </c>
    </row>
    <row r="36" spans="3:8" x14ac:dyDescent="0.25">
      <c r="C36" s="304" t="s">
        <v>481</v>
      </c>
      <c r="D36" s="305">
        <v>75000000</v>
      </c>
      <c r="E36" s="305">
        <v>0</v>
      </c>
      <c r="F36" s="305">
        <v>18539716.399999999</v>
      </c>
      <c r="G36" s="323">
        <f t="shared" si="0"/>
        <v>18539716.399999999</v>
      </c>
      <c r="H36" s="324" t="str">
        <f t="shared" si="1"/>
        <v>0.0%</v>
      </c>
    </row>
    <row r="37" spans="3:8" x14ac:dyDescent="0.25">
      <c r="C37" s="304" t="s">
        <v>473</v>
      </c>
      <c r="D37" s="305">
        <v>961748382</v>
      </c>
      <c r="E37" s="305">
        <v>31739907.73</v>
      </c>
      <c r="F37" s="305">
        <v>235272752.94</v>
      </c>
      <c r="G37" s="323">
        <f t="shared" si="0"/>
        <v>203532845.21000001</v>
      </c>
      <c r="H37" s="324">
        <f t="shared" si="1"/>
        <v>6.4125216412530515</v>
      </c>
    </row>
    <row r="38" spans="3:8" x14ac:dyDescent="0.25">
      <c r="C38" s="304" t="s">
        <v>474</v>
      </c>
      <c r="D38" s="305">
        <v>0</v>
      </c>
      <c r="E38" s="305">
        <v>0</v>
      </c>
      <c r="F38" s="305">
        <v>0</v>
      </c>
      <c r="G38" s="323">
        <f t="shared" si="0"/>
        <v>0</v>
      </c>
      <c r="H38" s="324" t="str">
        <f t="shared" si="1"/>
        <v>0.0%</v>
      </c>
    </row>
    <row r="39" spans="3:8" x14ac:dyDescent="0.25">
      <c r="C39" s="304" t="s">
        <v>475</v>
      </c>
      <c r="D39" s="305">
        <v>93836919</v>
      </c>
      <c r="E39" s="305">
        <v>0</v>
      </c>
      <c r="F39" s="305">
        <v>0</v>
      </c>
      <c r="G39" s="323">
        <f t="shared" si="0"/>
        <v>0</v>
      </c>
      <c r="H39" s="324" t="str">
        <f t="shared" si="1"/>
        <v>0.0%</v>
      </c>
    </row>
    <row r="40" spans="3:8" x14ac:dyDescent="0.25">
      <c r="C40" s="304" t="s">
        <v>476</v>
      </c>
      <c r="D40" s="305">
        <v>887087444</v>
      </c>
      <c r="E40" s="305">
        <v>300000000</v>
      </c>
      <c r="F40" s="305">
        <v>0</v>
      </c>
      <c r="G40" s="323">
        <f t="shared" si="0"/>
        <v>-300000000</v>
      </c>
      <c r="H40" s="324">
        <f t="shared" si="1"/>
        <v>-1</v>
      </c>
    </row>
    <row r="41" spans="3:8" x14ac:dyDescent="0.25">
      <c r="C41" s="304" t="s">
        <v>483</v>
      </c>
      <c r="D41" s="305">
        <v>184846992</v>
      </c>
      <c r="E41" s="305">
        <v>2286242.44</v>
      </c>
      <c r="F41" s="305">
        <v>12549240.77</v>
      </c>
      <c r="G41" s="323">
        <f t="shared" si="0"/>
        <v>10262998.33</v>
      </c>
      <c r="H41" s="324">
        <f t="shared" si="1"/>
        <v>4.489024501705952</v>
      </c>
    </row>
    <row r="42" spans="3:8" x14ac:dyDescent="0.25">
      <c r="C42" s="304" t="s">
        <v>477</v>
      </c>
      <c r="D42" s="305">
        <v>79185652</v>
      </c>
      <c r="E42" s="305">
        <v>47150731.080000006</v>
      </c>
      <c r="F42" s="305">
        <v>14629556.039999999</v>
      </c>
      <c r="G42" s="323">
        <f t="shared" si="0"/>
        <v>-32521175.040000007</v>
      </c>
      <c r="H42" s="324">
        <f t="shared" si="1"/>
        <v>-0.68972790654765814</v>
      </c>
    </row>
    <row r="43" spans="3:8" x14ac:dyDescent="0.25">
      <c r="C43" s="304" t="s">
        <v>478</v>
      </c>
      <c r="D43" s="305">
        <v>326556929</v>
      </c>
      <c r="E43" s="305">
        <v>28153332.449999999</v>
      </c>
      <c r="F43" s="305">
        <v>0</v>
      </c>
      <c r="G43" s="323">
        <f t="shared" si="0"/>
        <v>-28153332.449999999</v>
      </c>
      <c r="H43" s="324">
        <f t="shared" si="1"/>
        <v>-1</v>
      </c>
    </row>
    <row r="44" spans="3:8" x14ac:dyDescent="0.25">
      <c r="C44" s="304" t="s">
        <v>486</v>
      </c>
      <c r="D44" s="305">
        <v>347105000</v>
      </c>
      <c r="E44" s="305">
        <v>0</v>
      </c>
      <c r="F44" s="305">
        <v>0</v>
      </c>
      <c r="G44" s="323">
        <f t="shared" si="0"/>
        <v>0</v>
      </c>
      <c r="H44" s="324" t="str">
        <f t="shared" si="1"/>
        <v>0.0%</v>
      </c>
    </row>
    <row r="45" spans="3:8" x14ac:dyDescent="0.25">
      <c r="C45" s="304" t="s">
        <v>487</v>
      </c>
      <c r="D45" s="305">
        <v>41972452</v>
      </c>
      <c r="E45" s="305">
        <v>0</v>
      </c>
      <c r="F45" s="305">
        <v>7252869.0599999996</v>
      </c>
      <c r="G45" s="323">
        <f t="shared" si="0"/>
        <v>7252869.0599999996</v>
      </c>
      <c r="H45" s="324" t="str">
        <f t="shared" si="1"/>
        <v>0.0%</v>
      </c>
    </row>
    <row r="46" spans="3:8" x14ac:dyDescent="0.25">
      <c r="C46" s="321" t="s">
        <v>488</v>
      </c>
      <c r="D46" s="322">
        <v>703091733</v>
      </c>
      <c r="E46" s="322">
        <v>34391113.210000001</v>
      </c>
      <c r="F46" s="322">
        <v>33993295.229999997</v>
      </c>
      <c r="G46" s="325">
        <f t="shared" si="0"/>
        <v>-397817.98000000417</v>
      </c>
      <c r="H46" s="326">
        <f t="shared" si="1"/>
        <v>-1.1567464465917013E-2</v>
      </c>
    </row>
    <row r="47" spans="3:8" x14ac:dyDescent="0.25">
      <c r="C47" s="304" t="s">
        <v>485</v>
      </c>
      <c r="D47" s="305">
        <v>426736000</v>
      </c>
      <c r="E47" s="305">
        <v>34391113.209999993</v>
      </c>
      <c r="F47" s="305">
        <v>33993295.229999997</v>
      </c>
      <c r="G47" s="323">
        <f t="shared" si="0"/>
        <v>-397817.97999999672</v>
      </c>
      <c r="H47" s="324">
        <f t="shared" si="1"/>
        <v>-1.1567464465916798E-2</v>
      </c>
    </row>
    <row r="48" spans="3:8" x14ac:dyDescent="0.25">
      <c r="C48" s="304" t="s">
        <v>481</v>
      </c>
      <c r="D48" s="305">
        <v>3915733</v>
      </c>
      <c r="E48" s="305">
        <v>0</v>
      </c>
      <c r="F48" s="305">
        <v>0</v>
      </c>
      <c r="G48" s="323">
        <f t="shared" si="0"/>
        <v>0</v>
      </c>
      <c r="H48" s="324" t="str">
        <f t="shared" si="1"/>
        <v>0.0%</v>
      </c>
    </row>
    <row r="49" spans="3:8" x14ac:dyDescent="0.25">
      <c r="C49" s="304" t="s">
        <v>472</v>
      </c>
      <c r="D49" s="305">
        <v>252440000</v>
      </c>
      <c r="E49" s="305">
        <v>0</v>
      </c>
      <c r="F49" s="305">
        <v>0</v>
      </c>
      <c r="G49" s="323">
        <f t="shared" si="0"/>
        <v>0</v>
      </c>
      <c r="H49" s="324" t="str">
        <f t="shared" si="1"/>
        <v>0.0%</v>
      </c>
    </row>
    <row r="50" spans="3:8" ht="15.75" thickBot="1" x14ac:dyDescent="0.3">
      <c r="C50" s="304" t="s">
        <v>473</v>
      </c>
      <c r="D50" s="305">
        <v>20000000</v>
      </c>
      <c r="E50" s="305">
        <v>0</v>
      </c>
      <c r="F50" s="305">
        <v>0</v>
      </c>
      <c r="G50" s="323">
        <f t="shared" si="0"/>
        <v>0</v>
      </c>
      <c r="H50" s="324" t="str">
        <f t="shared" si="1"/>
        <v>0.0%</v>
      </c>
    </row>
    <row r="51" spans="3:8" x14ac:dyDescent="0.25">
      <c r="C51" s="317" t="s">
        <v>489</v>
      </c>
      <c r="D51" s="318">
        <v>6488688995</v>
      </c>
      <c r="E51" s="318">
        <v>219473440.15000001</v>
      </c>
      <c r="F51" s="319">
        <v>315727505.00999999</v>
      </c>
      <c r="G51" s="319">
        <f t="shared" si="0"/>
        <v>96254064.859999985</v>
      </c>
      <c r="H51" s="320">
        <f t="shared" si="1"/>
        <v>0.4385681693156801</v>
      </c>
    </row>
    <row r="52" spans="3:8" x14ac:dyDescent="0.25">
      <c r="C52" s="321" t="s">
        <v>490</v>
      </c>
      <c r="D52" s="322">
        <v>1286070341</v>
      </c>
      <c r="E52" s="322">
        <v>144822044.37</v>
      </c>
      <c r="F52" s="322">
        <v>195398656.21000004</v>
      </c>
      <c r="G52" s="325">
        <f t="shared" si="0"/>
        <v>50576611.840000033</v>
      </c>
      <c r="H52" s="326">
        <f t="shared" si="1"/>
        <v>0.34923282612130435</v>
      </c>
    </row>
    <row r="53" spans="3:8" x14ac:dyDescent="0.25">
      <c r="C53" s="304" t="s">
        <v>485</v>
      </c>
      <c r="D53" s="305">
        <v>27415214</v>
      </c>
      <c r="E53" s="305">
        <v>0</v>
      </c>
      <c r="F53" s="305">
        <v>0</v>
      </c>
      <c r="G53" s="323">
        <f t="shared" si="0"/>
        <v>0</v>
      </c>
      <c r="H53" s="324" t="str">
        <f t="shared" si="1"/>
        <v>0.0%</v>
      </c>
    </row>
    <row r="54" spans="3:8" x14ac:dyDescent="0.25">
      <c r="C54" s="304" t="s">
        <v>473</v>
      </c>
      <c r="D54" s="305">
        <v>621858992</v>
      </c>
      <c r="E54" s="305">
        <v>82458084.840000004</v>
      </c>
      <c r="F54" s="305">
        <v>166814980.59</v>
      </c>
      <c r="G54" s="323">
        <f t="shared" si="0"/>
        <v>84356895.75</v>
      </c>
      <c r="H54" s="324">
        <f t="shared" si="1"/>
        <v>1.0230275892738039</v>
      </c>
    </row>
    <row r="55" spans="3:8" x14ac:dyDescent="0.25">
      <c r="C55" s="304" t="s">
        <v>475</v>
      </c>
      <c r="D55" s="305">
        <v>254046784</v>
      </c>
      <c r="E55" s="305">
        <v>0</v>
      </c>
      <c r="F55" s="305">
        <v>7299772.79</v>
      </c>
      <c r="G55" s="323">
        <f t="shared" si="0"/>
        <v>7299772.79</v>
      </c>
      <c r="H55" s="324" t="str">
        <f t="shared" si="1"/>
        <v>0.0%</v>
      </c>
    </row>
    <row r="56" spans="3:8" x14ac:dyDescent="0.25">
      <c r="C56" s="304" t="s">
        <v>476</v>
      </c>
      <c r="D56" s="305">
        <v>15836387</v>
      </c>
      <c r="E56" s="305">
        <v>0</v>
      </c>
      <c r="F56" s="305">
        <v>0</v>
      </c>
      <c r="G56" s="323">
        <f t="shared" si="0"/>
        <v>0</v>
      </c>
      <c r="H56" s="324" t="str">
        <f t="shared" si="1"/>
        <v>0.0%</v>
      </c>
    </row>
    <row r="57" spans="3:8" x14ac:dyDescent="0.25">
      <c r="C57" s="304" t="s">
        <v>483</v>
      </c>
      <c r="D57" s="305">
        <v>69223576</v>
      </c>
      <c r="E57" s="305">
        <v>0</v>
      </c>
      <c r="F57" s="305">
        <v>17966428.23</v>
      </c>
      <c r="G57" s="323">
        <f t="shared" si="0"/>
        <v>17966428.23</v>
      </c>
      <c r="H57" s="324" t="str">
        <f t="shared" si="1"/>
        <v>0.0%</v>
      </c>
    </row>
    <row r="58" spans="3:8" x14ac:dyDescent="0.25">
      <c r="C58" s="304" t="s">
        <v>477</v>
      </c>
      <c r="D58" s="305">
        <v>11096836</v>
      </c>
      <c r="E58" s="305">
        <v>0</v>
      </c>
      <c r="F58" s="305">
        <v>0</v>
      </c>
      <c r="G58" s="323">
        <f t="shared" si="0"/>
        <v>0</v>
      </c>
      <c r="H58" s="324" t="str">
        <f t="shared" si="1"/>
        <v>0.0%</v>
      </c>
    </row>
    <row r="59" spans="3:8" x14ac:dyDescent="0.25">
      <c r="C59" s="304" t="s">
        <v>478</v>
      </c>
      <c r="D59" s="305">
        <v>204503187</v>
      </c>
      <c r="E59" s="305">
        <v>57655277.090000004</v>
      </c>
      <c r="F59" s="305">
        <v>0</v>
      </c>
      <c r="G59" s="323">
        <f t="shared" si="0"/>
        <v>-57655277.090000004</v>
      </c>
      <c r="H59" s="324">
        <f t="shared" si="1"/>
        <v>-1</v>
      </c>
    </row>
    <row r="60" spans="3:8" x14ac:dyDescent="0.25">
      <c r="C60" s="304" t="s">
        <v>486</v>
      </c>
      <c r="D60" s="305">
        <v>82089365</v>
      </c>
      <c r="E60" s="305">
        <v>4708682.4400000004</v>
      </c>
      <c r="F60" s="305">
        <v>3317474.5999999996</v>
      </c>
      <c r="G60" s="323">
        <f t="shared" si="0"/>
        <v>-1391207.8400000008</v>
      </c>
      <c r="H60" s="324">
        <f t="shared" si="1"/>
        <v>-0.29545586429481124</v>
      </c>
    </row>
    <row r="61" spans="3:8" x14ac:dyDescent="0.25">
      <c r="C61" s="321" t="s">
        <v>491</v>
      </c>
      <c r="D61" s="322">
        <v>4088437272</v>
      </c>
      <c r="E61" s="322">
        <v>8070163.2600000007</v>
      </c>
      <c r="F61" s="322">
        <v>58559850.310000002</v>
      </c>
      <c r="G61" s="325">
        <f t="shared" si="0"/>
        <v>50489687.050000004</v>
      </c>
      <c r="H61" s="326">
        <f t="shared" si="1"/>
        <v>6.2563402279918687</v>
      </c>
    </row>
    <row r="62" spans="3:8" x14ac:dyDescent="0.25">
      <c r="C62" s="304" t="s">
        <v>473</v>
      </c>
      <c r="D62" s="305">
        <v>3502630753</v>
      </c>
      <c r="E62" s="305">
        <v>0</v>
      </c>
      <c r="F62" s="305">
        <v>30204244.300000001</v>
      </c>
      <c r="G62" s="323">
        <f t="shared" si="0"/>
        <v>30204244.300000001</v>
      </c>
      <c r="H62" s="324" t="str">
        <f t="shared" si="1"/>
        <v>0.0%</v>
      </c>
    </row>
    <row r="63" spans="3:8" x14ac:dyDescent="0.25">
      <c r="C63" s="304" t="s">
        <v>475</v>
      </c>
      <c r="D63" s="305">
        <v>431682088</v>
      </c>
      <c r="E63" s="305">
        <v>0</v>
      </c>
      <c r="F63" s="305">
        <v>28355606.010000002</v>
      </c>
      <c r="G63" s="323">
        <f t="shared" si="0"/>
        <v>28355606.010000002</v>
      </c>
      <c r="H63" s="324" t="str">
        <f t="shared" si="1"/>
        <v>0.0%</v>
      </c>
    </row>
    <row r="64" spans="3:8" x14ac:dyDescent="0.25">
      <c r="C64" s="304" t="s">
        <v>476</v>
      </c>
      <c r="D64" s="305">
        <v>0</v>
      </c>
      <c r="E64" s="305">
        <v>0</v>
      </c>
      <c r="F64" s="305">
        <v>0</v>
      </c>
      <c r="G64" s="323">
        <f t="shared" si="0"/>
        <v>0</v>
      </c>
      <c r="H64" s="324" t="str">
        <f t="shared" si="1"/>
        <v>0.0%</v>
      </c>
    </row>
    <row r="65" spans="3:8" x14ac:dyDescent="0.25">
      <c r="C65" s="304" t="s">
        <v>478</v>
      </c>
      <c r="D65" s="305">
        <v>154124431</v>
      </c>
      <c r="E65" s="305">
        <v>8070163.2600000007</v>
      </c>
      <c r="F65" s="305">
        <v>0</v>
      </c>
      <c r="G65" s="323">
        <f t="shared" si="0"/>
        <v>-8070163.2600000007</v>
      </c>
      <c r="H65" s="324">
        <f t="shared" si="1"/>
        <v>-1</v>
      </c>
    </row>
    <row r="66" spans="3:8" x14ac:dyDescent="0.25">
      <c r="C66" s="321" t="s">
        <v>492</v>
      </c>
      <c r="D66" s="322">
        <v>699192504</v>
      </c>
      <c r="E66" s="322">
        <v>34442363.849999994</v>
      </c>
      <c r="F66" s="322">
        <v>25540765.23</v>
      </c>
      <c r="G66" s="325">
        <f t="shared" si="0"/>
        <v>-8901598.6199999936</v>
      </c>
      <c r="H66" s="326">
        <f t="shared" si="1"/>
        <v>-0.25844911977491913</v>
      </c>
    </row>
    <row r="67" spans="3:8" x14ac:dyDescent="0.25">
      <c r="C67" s="304" t="s">
        <v>473</v>
      </c>
      <c r="D67" s="305">
        <v>232557679</v>
      </c>
      <c r="E67" s="305">
        <v>24253411.77</v>
      </c>
      <c r="F67" s="305">
        <v>25540765.23</v>
      </c>
      <c r="G67" s="323">
        <f t="shared" si="0"/>
        <v>1287353.4600000009</v>
      </c>
      <c r="H67" s="324">
        <f t="shared" si="1"/>
        <v>5.3079272813583246E-2</v>
      </c>
    </row>
    <row r="68" spans="3:8" x14ac:dyDescent="0.25">
      <c r="C68" s="304" t="s">
        <v>474</v>
      </c>
      <c r="D68" s="305">
        <v>265169142</v>
      </c>
      <c r="E68" s="305">
        <v>0</v>
      </c>
      <c r="F68" s="305">
        <v>0</v>
      </c>
      <c r="G68" s="323">
        <f t="shared" si="0"/>
        <v>0</v>
      </c>
      <c r="H68" s="324" t="str">
        <f t="shared" si="1"/>
        <v>0.0%</v>
      </c>
    </row>
    <row r="69" spans="3:8" x14ac:dyDescent="0.25">
      <c r="C69" s="304" t="s">
        <v>475</v>
      </c>
      <c r="D69" s="305">
        <v>91345248</v>
      </c>
      <c r="E69" s="305">
        <v>0</v>
      </c>
      <c r="F69" s="305">
        <v>0</v>
      </c>
      <c r="G69" s="323">
        <f t="shared" si="0"/>
        <v>0</v>
      </c>
      <c r="H69" s="324" t="str">
        <f t="shared" si="1"/>
        <v>0.0%</v>
      </c>
    </row>
    <row r="70" spans="3:8" x14ac:dyDescent="0.25">
      <c r="C70" s="304" t="s">
        <v>476</v>
      </c>
      <c r="D70" s="305">
        <v>29354</v>
      </c>
      <c r="E70" s="305">
        <v>4367357.8899999997</v>
      </c>
      <c r="F70" s="305">
        <v>0</v>
      </c>
      <c r="G70" s="323">
        <f t="shared" si="0"/>
        <v>-4367357.8899999997</v>
      </c>
      <c r="H70" s="324">
        <f t="shared" si="1"/>
        <v>-1</v>
      </c>
    </row>
    <row r="71" spans="3:8" x14ac:dyDescent="0.25">
      <c r="C71" s="304" t="s">
        <v>477</v>
      </c>
      <c r="D71" s="305">
        <v>4883815</v>
      </c>
      <c r="E71" s="305">
        <v>0</v>
      </c>
      <c r="F71" s="305">
        <v>0</v>
      </c>
      <c r="G71" s="323">
        <f t="shared" si="0"/>
        <v>0</v>
      </c>
      <c r="H71" s="324" t="str">
        <f t="shared" si="1"/>
        <v>0.0%</v>
      </c>
    </row>
    <row r="72" spans="3:8" x14ac:dyDescent="0.25">
      <c r="C72" s="304" t="s">
        <v>478</v>
      </c>
      <c r="D72" s="305">
        <v>105207266</v>
      </c>
      <c r="E72" s="305">
        <v>5821594.1899999995</v>
      </c>
      <c r="F72" s="305">
        <v>0</v>
      </c>
      <c r="G72" s="323">
        <f t="shared" si="0"/>
        <v>-5821594.1899999995</v>
      </c>
      <c r="H72" s="324">
        <f t="shared" si="1"/>
        <v>-1</v>
      </c>
    </row>
    <row r="73" spans="3:8" x14ac:dyDescent="0.25">
      <c r="C73" s="321" t="s">
        <v>488</v>
      </c>
      <c r="D73" s="322">
        <v>414988878</v>
      </c>
      <c r="E73" s="322">
        <v>32138868.670000002</v>
      </c>
      <c r="F73" s="322">
        <v>36228233.260000005</v>
      </c>
      <c r="G73" s="325">
        <f t="shared" si="0"/>
        <v>4089364.5900000036</v>
      </c>
      <c r="H73" s="326">
        <f t="shared" si="1"/>
        <v>0.12724046487103691</v>
      </c>
    </row>
    <row r="74" spans="3:8" ht="15.75" thickBot="1" x14ac:dyDescent="0.3">
      <c r="C74" s="304" t="s">
        <v>483</v>
      </c>
      <c r="D74" s="305">
        <v>414988878</v>
      </c>
      <c r="E74" s="305">
        <v>32138868.670000002</v>
      </c>
      <c r="F74" s="305">
        <v>36228233.260000005</v>
      </c>
      <c r="G74" s="323">
        <f t="shared" si="0"/>
        <v>4089364.5900000036</v>
      </c>
      <c r="H74" s="324">
        <f t="shared" si="1"/>
        <v>0.12724046487103691</v>
      </c>
    </row>
    <row r="75" spans="3:8" x14ac:dyDescent="0.25">
      <c r="C75" s="317" t="s">
        <v>493</v>
      </c>
      <c r="D75" s="318">
        <v>5032954462</v>
      </c>
      <c r="E75" s="318">
        <v>290650219</v>
      </c>
      <c r="F75" s="319">
        <v>859465289.88999999</v>
      </c>
      <c r="G75" s="319">
        <f t="shared" si="0"/>
        <v>568815070.88999999</v>
      </c>
      <c r="H75" s="320">
        <f t="shared" si="1"/>
        <v>1.9570433246086767</v>
      </c>
    </row>
    <row r="76" spans="3:8" x14ac:dyDescent="0.25">
      <c r="C76" s="321" t="s">
        <v>494</v>
      </c>
      <c r="D76" s="322">
        <v>2236421904</v>
      </c>
      <c r="E76" s="322">
        <v>179689151.19999999</v>
      </c>
      <c r="F76" s="322">
        <v>446089276.04000002</v>
      </c>
      <c r="G76" s="325">
        <f t="shared" si="0"/>
        <v>266400124.84000003</v>
      </c>
      <c r="H76" s="326">
        <f t="shared" si="1"/>
        <v>1.4825609841269041</v>
      </c>
    </row>
    <row r="77" spans="3:8" x14ac:dyDescent="0.25">
      <c r="C77" s="304" t="s">
        <v>480</v>
      </c>
      <c r="D77" s="305">
        <v>10328000</v>
      </c>
      <c r="E77" s="305">
        <v>812407.55</v>
      </c>
      <c r="F77" s="305">
        <v>809067.91</v>
      </c>
      <c r="G77" s="323">
        <f t="shared" ref="G77:G140" si="2">F77-E77</f>
        <v>-3339.640000000014</v>
      </c>
      <c r="H77" s="324">
        <f t="shared" ref="H77:H140" si="3">IFERROR(G77/E77,"0.0%")</f>
        <v>-4.1107938989488882E-3</v>
      </c>
    </row>
    <row r="78" spans="3:8" x14ac:dyDescent="0.25">
      <c r="C78" s="304" t="s">
        <v>481</v>
      </c>
      <c r="D78" s="305">
        <v>24467133</v>
      </c>
      <c r="E78" s="305">
        <v>10990835.57</v>
      </c>
      <c r="F78" s="305">
        <v>0</v>
      </c>
      <c r="G78" s="323">
        <f t="shared" si="2"/>
        <v>-10990835.57</v>
      </c>
      <c r="H78" s="324">
        <f t="shared" si="3"/>
        <v>-1</v>
      </c>
    </row>
    <row r="79" spans="3:8" x14ac:dyDescent="0.25">
      <c r="C79" s="304" t="s">
        <v>473</v>
      </c>
      <c r="D79" s="305">
        <v>879531029</v>
      </c>
      <c r="E79" s="305">
        <v>13884679.120000001</v>
      </c>
      <c r="F79" s="305">
        <v>102823306.08000001</v>
      </c>
      <c r="G79" s="323">
        <f t="shared" si="2"/>
        <v>88938626.960000008</v>
      </c>
      <c r="H79" s="324">
        <f t="shared" si="3"/>
        <v>6.4055226765658233</v>
      </c>
    </row>
    <row r="80" spans="3:8" x14ac:dyDescent="0.25">
      <c r="C80" s="304" t="s">
        <v>474</v>
      </c>
      <c r="D80" s="305">
        <v>91587097</v>
      </c>
      <c r="E80" s="305">
        <v>0</v>
      </c>
      <c r="F80" s="305">
        <v>0</v>
      </c>
      <c r="G80" s="323">
        <f t="shared" si="2"/>
        <v>0</v>
      </c>
      <c r="H80" s="324" t="str">
        <f t="shared" si="3"/>
        <v>0.0%</v>
      </c>
    </row>
    <row r="81" spans="3:8" x14ac:dyDescent="0.25">
      <c r="C81" s="304" t="s">
        <v>475</v>
      </c>
      <c r="D81" s="305">
        <v>222204521</v>
      </c>
      <c r="E81" s="305">
        <v>0</v>
      </c>
      <c r="F81" s="305">
        <v>0</v>
      </c>
      <c r="G81" s="323">
        <f t="shared" si="2"/>
        <v>0</v>
      </c>
      <c r="H81" s="324" t="str">
        <f t="shared" si="3"/>
        <v>0.0%</v>
      </c>
    </row>
    <row r="82" spans="3:8" x14ac:dyDescent="0.25">
      <c r="C82" s="304" t="s">
        <v>476</v>
      </c>
      <c r="D82" s="305">
        <v>405876617</v>
      </c>
      <c r="E82" s="305">
        <v>38242470.93</v>
      </c>
      <c r="F82" s="305">
        <v>64374748.480000004</v>
      </c>
      <c r="G82" s="323">
        <f t="shared" si="2"/>
        <v>26132277.550000004</v>
      </c>
      <c r="H82" s="324">
        <f t="shared" si="3"/>
        <v>0.68333130455490687</v>
      </c>
    </row>
    <row r="83" spans="3:8" x14ac:dyDescent="0.25">
      <c r="C83" s="304" t="s">
        <v>483</v>
      </c>
      <c r="D83" s="305">
        <v>361715383</v>
      </c>
      <c r="E83" s="305">
        <v>74863195.120000005</v>
      </c>
      <c r="F83" s="305">
        <v>278082153.56999999</v>
      </c>
      <c r="G83" s="323">
        <f t="shared" si="2"/>
        <v>203218958.44999999</v>
      </c>
      <c r="H83" s="324">
        <f t="shared" si="3"/>
        <v>2.7145376058857154</v>
      </c>
    </row>
    <row r="84" spans="3:8" x14ac:dyDescent="0.25">
      <c r="C84" s="304" t="s">
        <v>477</v>
      </c>
      <c r="D84" s="305">
        <v>355985</v>
      </c>
      <c r="E84" s="305">
        <v>0</v>
      </c>
      <c r="F84" s="305">
        <v>0</v>
      </c>
      <c r="G84" s="323">
        <f t="shared" si="2"/>
        <v>0</v>
      </c>
      <c r="H84" s="324" t="str">
        <f t="shared" si="3"/>
        <v>0.0%</v>
      </c>
    </row>
    <row r="85" spans="3:8" x14ac:dyDescent="0.25">
      <c r="C85" s="304" t="s">
        <v>478</v>
      </c>
      <c r="D85" s="305">
        <v>240356139</v>
      </c>
      <c r="E85" s="305">
        <v>40895562.909999996</v>
      </c>
      <c r="F85" s="305">
        <v>0</v>
      </c>
      <c r="G85" s="323">
        <f t="shared" si="2"/>
        <v>-40895562.909999996</v>
      </c>
      <c r="H85" s="324">
        <f t="shared" si="3"/>
        <v>-1</v>
      </c>
    </row>
    <row r="86" spans="3:8" x14ac:dyDescent="0.25">
      <c r="C86" s="321" t="s">
        <v>495</v>
      </c>
      <c r="D86" s="322">
        <v>1498177270</v>
      </c>
      <c r="E86" s="322">
        <v>35432398.240000002</v>
      </c>
      <c r="F86" s="322">
        <v>316645503.73000002</v>
      </c>
      <c r="G86" s="325">
        <f t="shared" si="2"/>
        <v>281213105.49000001</v>
      </c>
      <c r="H86" s="326">
        <f t="shared" si="3"/>
        <v>7.9366094156318105</v>
      </c>
    </row>
    <row r="87" spans="3:8" x14ac:dyDescent="0.25">
      <c r="C87" s="304" t="s">
        <v>481</v>
      </c>
      <c r="D87" s="305">
        <v>5859902</v>
      </c>
      <c r="E87" s="305">
        <v>0</v>
      </c>
      <c r="F87" s="305">
        <v>0</v>
      </c>
      <c r="G87" s="323">
        <f t="shared" si="2"/>
        <v>0</v>
      </c>
      <c r="H87" s="324" t="str">
        <f t="shared" si="3"/>
        <v>0.0%</v>
      </c>
    </row>
    <row r="88" spans="3:8" x14ac:dyDescent="0.25">
      <c r="C88" s="304" t="s">
        <v>473</v>
      </c>
      <c r="D88" s="305">
        <v>1068054491</v>
      </c>
      <c r="E88" s="305">
        <v>25915247.240000002</v>
      </c>
      <c r="F88" s="305">
        <v>316645503.73000002</v>
      </c>
      <c r="G88" s="323">
        <f t="shared" si="2"/>
        <v>290730256.49000001</v>
      </c>
      <c r="H88" s="324">
        <f t="shared" si="3"/>
        <v>11.218502134961687</v>
      </c>
    </row>
    <row r="89" spans="3:8" x14ac:dyDescent="0.25">
      <c r="C89" s="304" t="s">
        <v>496</v>
      </c>
      <c r="D89" s="305">
        <v>16198552</v>
      </c>
      <c r="E89" s="305">
        <v>6052650.5999999996</v>
      </c>
      <c r="F89" s="305">
        <v>0</v>
      </c>
      <c r="G89" s="323">
        <f t="shared" si="2"/>
        <v>-6052650.5999999996</v>
      </c>
      <c r="H89" s="324">
        <f t="shared" si="3"/>
        <v>-1</v>
      </c>
    </row>
    <row r="90" spans="3:8" x14ac:dyDescent="0.25">
      <c r="C90" s="304" t="s">
        <v>474</v>
      </c>
      <c r="D90" s="305">
        <v>15305469</v>
      </c>
      <c r="E90" s="305">
        <v>0</v>
      </c>
      <c r="F90" s="305">
        <v>0</v>
      </c>
      <c r="G90" s="323">
        <f t="shared" si="2"/>
        <v>0</v>
      </c>
      <c r="H90" s="324" t="str">
        <f t="shared" si="3"/>
        <v>0.0%</v>
      </c>
    </row>
    <row r="91" spans="3:8" x14ac:dyDescent="0.25">
      <c r="C91" s="304" t="s">
        <v>475</v>
      </c>
      <c r="D91" s="305">
        <v>202667888</v>
      </c>
      <c r="E91" s="305">
        <v>0</v>
      </c>
      <c r="F91" s="305">
        <v>0</v>
      </c>
      <c r="G91" s="323">
        <f t="shared" si="2"/>
        <v>0</v>
      </c>
      <c r="H91" s="324" t="str">
        <f t="shared" si="3"/>
        <v>0.0%</v>
      </c>
    </row>
    <row r="92" spans="3:8" x14ac:dyDescent="0.25">
      <c r="C92" s="304" t="s">
        <v>476</v>
      </c>
      <c r="D92" s="305">
        <v>24072499</v>
      </c>
      <c r="E92" s="305">
        <v>0</v>
      </c>
      <c r="F92" s="305">
        <v>0</v>
      </c>
      <c r="G92" s="323">
        <f t="shared" si="2"/>
        <v>0</v>
      </c>
      <c r="H92" s="324" t="str">
        <f t="shared" si="3"/>
        <v>0.0%</v>
      </c>
    </row>
    <row r="93" spans="3:8" x14ac:dyDescent="0.25">
      <c r="C93" s="304" t="s">
        <v>477</v>
      </c>
      <c r="D93" s="305">
        <v>15381676</v>
      </c>
      <c r="E93" s="305">
        <v>0</v>
      </c>
      <c r="F93" s="305">
        <v>0</v>
      </c>
      <c r="G93" s="323">
        <f t="shared" si="2"/>
        <v>0</v>
      </c>
      <c r="H93" s="324" t="str">
        <f t="shared" si="3"/>
        <v>0.0%</v>
      </c>
    </row>
    <row r="94" spans="3:8" x14ac:dyDescent="0.25">
      <c r="C94" s="304" t="s">
        <v>478</v>
      </c>
      <c r="D94" s="305">
        <v>150636793</v>
      </c>
      <c r="E94" s="305">
        <v>3464500.4</v>
      </c>
      <c r="F94" s="305">
        <v>0</v>
      </c>
      <c r="G94" s="323">
        <f t="shared" si="2"/>
        <v>-3464500.4</v>
      </c>
      <c r="H94" s="324">
        <f t="shared" si="3"/>
        <v>-1</v>
      </c>
    </row>
    <row r="95" spans="3:8" x14ac:dyDescent="0.25">
      <c r="C95" s="304" t="s">
        <v>486</v>
      </c>
      <c r="D95" s="305">
        <v>0</v>
      </c>
      <c r="E95" s="305">
        <v>0</v>
      </c>
      <c r="F95" s="305">
        <v>0</v>
      </c>
      <c r="G95" s="323">
        <f t="shared" si="2"/>
        <v>0</v>
      </c>
      <c r="H95" s="324" t="str">
        <f t="shared" si="3"/>
        <v>0.0%</v>
      </c>
    </row>
    <row r="96" spans="3:8" x14ac:dyDescent="0.25">
      <c r="C96" s="321" t="s">
        <v>497</v>
      </c>
      <c r="D96" s="322">
        <v>438639614</v>
      </c>
      <c r="E96" s="322">
        <v>0</v>
      </c>
      <c r="F96" s="322">
        <v>7264914.5899999999</v>
      </c>
      <c r="G96" s="325">
        <f t="shared" si="2"/>
        <v>7264914.5899999999</v>
      </c>
      <c r="H96" s="326" t="str">
        <f t="shared" si="3"/>
        <v>0.0%</v>
      </c>
    </row>
    <row r="97" spans="3:8" x14ac:dyDescent="0.25">
      <c r="C97" s="304" t="s">
        <v>473</v>
      </c>
      <c r="D97" s="305">
        <v>199426309</v>
      </c>
      <c r="E97" s="305">
        <v>0</v>
      </c>
      <c r="F97" s="305">
        <v>7264914.5899999999</v>
      </c>
      <c r="G97" s="323">
        <f t="shared" si="2"/>
        <v>7264914.5899999999</v>
      </c>
      <c r="H97" s="324" t="str">
        <f t="shared" si="3"/>
        <v>0.0%</v>
      </c>
    </row>
    <row r="98" spans="3:8" x14ac:dyDescent="0.25">
      <c r="C98" s="304" t="s">
        <v>475</v>
      </c>
      <c r="D98" s="305">
        <v>143820838</v>
      </c>
      <c r="E98" s="305">
        <v>0</v>
      </c>
      <c r="F98" s="305">
        <v>0</v>
      </c>
      <c r="G98" s="323">
        <f t="shared" si="2"/>
        <v>0</v>
      </c>
      <c r="H98" s="324" t="str">
        <f t="shared" si="3"/>
        <v>0.0%</v>
      </c>
    </row>
    <row r="99" spans="3:8" x14ac:dyDescent="0.25">
      <c r="C99" s="304" t="s">
        <v>478</v>
      </c>
      <c r="D99" s="305">
        <v>95392467</v>
      </c>
      <c r="E99" s="305">
        <v>0</v>
      </c>
      <c r="F99" s="305">
        <v>0</v>
      </c>
      <c r="G99" s="323">
        <f t="shared" si="2"/>
        <v>0</v>
      </c>
      <c r="H99" s="324" t="str">
        <f t="shared" si="3"/>
        <v>0.0%</v>
      </c>
    </row>
    <row r="100" spans="3:8" x14ac:dyDescent="0.25">
      <c r="C100" s="321" t="s">
        <v>498</v>
      </c>
      <c r="D100" s="322">
        <v>859715674</v>
      </c>
      <c r="E100" s="322">
        <v>75528669.560000002</v>
      </c>
      <c r="F100" s="322">
        <v>89465595.530000001</v>
      </c>
      <c r="G100" s="325">
        <f t="shared" si="2"/>
        <v>13936925.969999999</v>
      </c>
      <c r="H100" s="326">
        <f t="shared" si="3"/>
        <v>0.18452497642538904</v>
      </c>
    </row>
    <row r="101" spans="3:8" x14ac:dyDescent="0.25">
      <c r="C101" s="304" t="s">
        <v>472</v>
      </c>
      <c r="D101" s="305">
        <v>0</v>
      </c>
      <c r="E101" s="305">
        <v>0</v>
      </c>
      <c r="F101" s="305">
        <v>0</v>
      </c>
      <c r="G101" s="323">
        <f t="shared" si="2"/>
        <v>0</v>
      </c>
      <c r="H101" s="324" t="str">
        <f t="shared" si="3"/>
        <v>0.0%</v>
      </c>
    </row>
    <row r="102" spans="3:8" x14ac:dyDescent="0.25">
      <c r="C102" s="304" t="s">
        <v>499</v>
      </c>
      <c r="D102" s="305">
        <v>0</v>
      </c>
      <c r="E102" s="305">
        <v>0</v>
      </c>
      <c r="F102" s="305">
        <v>0</v>
      </c>
      <c r="G102" s="323">
        <f t="shared" si="2"/>
        <v>0</v>
      </c>
      <c r="H102" s="324" t="str">
        <f t="shared" si="3"/>
        <v>0.0%</v>
      </c>
    </row>
    <row r="103" spans="3:8" x14ac:dyDescent="0.25">
      <c r="C103" s="304" t="s">
        <v>473</v>
      </c>
      <c r="D103" s="305">
        <v>324436143</v>
      </c>
      <c r="E103" s="305">
        <v>25650220.229999997</v>
      </c>
      <c r="F103" s="305">
        <v>60301758.82</v>
      </c>
      <c r="G103" s="323">
        <f t="shared" si="2"/>
        <v>34651538.590000004</v>
      </c>
      <c r="H103" s="324">
        <f t="shared" si="3"/>
        <v>1.3509255779984393</v>
      </c>
    </row>
    <row r="104" spans="3:8" x14ac:dyDescent="0.25">
      <c r="C104" s="304" t="s">
        <v>496</v>
      </c>
      <c r="D104" s="305">
        <v>88322307</v>
      </c>
      <c r="E104" s="305">
        <v>7508485.4400000004</v>
      </c>
      <c r="F104" s="305">
        <v>14853607.49</v>
      </c>
      <c r="G104" s="323">
        <f t="shared" si="2"/>
        <v>7345122.0499999998</v>
      </c>
      <c r="H104" s="324">
        <f t="shared" si="3"/>
        <v>0.97824283055412031</v>
      </c>
    </row>
    <row r="105" spans="3:8" x14ac:dyDescent="0.25">
      <c r="C105" s="304" t="s">
        <v>474</v>
      </c>
      <c r="D105" s="305">
        <v>124967902</v>
      </c>
      <c r="E105" s="305">
        <v>9871662.9199999999</v>
      </c>
      <c r="F105" s="305">
        <v>0</v>
      </c>
      <c r="G105" s="323">
        <f t="shared" si="2"/>
        <v>-9871662.9199999999</v>
      </c>
      <c r="H105" s="324">
        <f t="shared" si="3"/>
        <v>-1</v>
      </c>
    </row>
    <row r="106" spans="3:8" x14ac:dyDescent="0.25">
      <c r="C106" s="304" t="s">
        <v>475</v>
      </c>
      <c r="D106" s="305">
        <v>9446153</v>
      </c>
      <c r="E106" s="305">
        <v>0</v>
      </c>
      <c r="F106" s="305">
        <v>0</v>
      </c>
      <c r="G106" s="323">
        <f t="shared" si="2"/>
        <v>0</v>
      </c>
      <c r="H106" s="324" t="str">
        <f t="shared" si="3"/>
        <v>0.0%</v>
      </c>
    </row>
    <row r="107" spans="3:8" x14ac:dyDescent="0.25">
      <c r="C107" s="304" t="s">
        <v>483</v>
      </c>
      <c r="D107" s="305">
        <v>127695291</v>
      </c>
      <c r="E107" s="305">
        <v>0</v>
      </c>
      <c r="F107" s="305">
        <v>0</v>
      </c>
      <c r="G107" s="323">
        <f t="shared" si="2"/>
        <v>0</v>
      </c>
      <c r="H107" s="324" t="str">
        <f t="shared" si="3"/>
        <v>0.0%</v>
      </c>
    </row>
    <row r="108" spans="3:8" x14ac:dyDescent="0.25">
      <c r="C108" s="304" t="s">
        <v>477</v>
      </c>
      <c r="D108" s="305">
        <v>97539087</v>
      </c>
      <c r="E108" s="305">
        <v>30077410.280000001</v>
      </c>
      <c r="F108" s="305">
        <v>14310229.220000001</v>
      </c>
      <c r="G108" s="323">
        <f t="shared" si="2"/>
        <v>-15767181.060000001</v>
      </c>
      <c r="H108" s="324">
        <f t="shared" si="3"/>
        <v>-0.52422003467779943</v>
      </c>
    </row>
    <row r="109" spans="3:8" ht="15.75" thickBot="1" x14ac:dyDescent="0.3">
      <c r="C109" s="304" t="s">
        <v>478</v>
      </c>
      <c r="D109" s="305">
        <v>87308791</v>
      </c>
      <c r="E109" s="305">
        <v>2420890.69</v>
      </c>
      <c r="F109" s="305">
        <v>0</v>
      </c>
      <c r="G109" s="323">
        <f t="shared" si="2"/>
        <v>-2420890.69</v>
      </c>
      <c r="H109" s="324">
        <f t="shared" si="3"/>
        <v>-1</v>
      </c>
    </row>
    <row r="110" spans="3:8" x14ac:dyDescent="0.25">
      <c r="C110" s="317" t="s">
        <v>500</v>
      </c>
      <c r="D110" s="318">
        <v>7070194084</v>
      </c>
      <c r="E110" s="318">
        <v>464120530.51000011</v>
      </c>
      <c r="F110" s="319">
        <v>569847994.81999993</v>
      </c>
      <c r="G110" s="319">
        <f t="shared" si="2"/>
        <v>105727464.30999982</v>
      </c>
      <c r="H110" s="320">
        <f t="shared" si="3"/>
        <v>0.22780173976320528</v>
      </c>
    </row>
    <row r="111" spans="3:8" x14ac:dyDescent="0.25">
      <c r="C111" s="321" t="s">
        <v>501</v>
      </c>
      <c r="D111" s="322">
        <v>1570957495</v>
      </c>
      <c r="E111" s="322">
        <v>39892453.859999999</v>
      </c>
      <c r="F111" s="322">
        <v>96758000.840000004</v>
      </c>
      <c r="G111" s="325">
        <f t="shared" si="2"/>
        <v>56865546.980000004</v>
      </c>
      <c r="H111" s="326">
        <f t="shared" si="3"/>
        <v>1.4254712728268355</v>
      </c>
    </row>
    <row r="112" spans="3:8" x14ac:dyDescent="0.25">
      <c r="C112" s="304" t="s">
        <v>485</v>
      </c>
      <c r="D112" s="305">
        <v>1000000000</v>
      </c>
      <c r="E112" s="305">
        <v>10346640.879999999</v>
      </c>
      <c r="F112" s="305">
        <v>2930000</v>
      </c>
      <c r="G112" s="323">
        <f t="shared" si="2"/>
        <v>-7416640.879999999</v>
      </c>
      <c r="H112" s="324">
        <f t="shared" si="3"/>
        <v>-0.71681630453960432</v>
      </c>
    </row>
    <row r="113" spans="3:8" x14ac:dyDescent="0.25">
      <c r="C113" s="304" t="s">
        <v>473</v>
      </c>
      <c r="D113" s="305">
        <v>224513064</v>
      </c>
      <c r="E113" s="305">
        <v>10578410.369999999</v>
      </c>
      <c r="F113" s="305">
        <v>93828000.840000004</v>
      </c>
      <c r="G113" s="323">
        <f t="shared" si="2"/>
        <v>83249590.469999999</v>
      </c>
      <c r="H113" s="324">
        <f t="shared" si="3"/>
        <v>7.8697637507137097</v>
      </c>
    </row>
    <row r="114" spans="3:8" x14ac:dyDescent="0.25">
      <c r="C114" s="304" t="s">
        <v>475</v>
      </c>
      <c r="D114" s="305">
        <v>42609614</v>
      </c>
      <c r="E114" s="305">
        <v>0</v>
      </c>
      <c r="F114" s="305">
        <v>0</v>
      </c>
      <c r="G114" s="323">
        <f t="shared" si="2"/>
        <v>0</v>
      </c>
      <c r="H114" s="324" t="str">
        <f t="shared" si="3"/>
        <v>0.0%</v>
      </c>
    </row>
    <row r="115" spans="3:8" x14ac:dyDescent="0.25">
      <c r="C115" s="304" t="s">
        <v>476</v>
      </c>
      <c r="D115" s="305">
        <v>7040167</v>
      </c>
      <c r="E115" s="305">
        <v>0</v>
      </c>
      <c r="F115" s="305">
        <v>0</v>
      </c>
      <c r="G115" s="323">
        <f t="shared" si="2"/>
        <v>0</v>
      </c>
      <c r="H115" s="324" t="str">
        <f t="shared" si="3"/>
        <v>0.0%</v>
      </c>
    </row>
    <row r="116" spans="3:8" x14ac:dyDescent="0.25">
      <c r="C116" s="304" t="s">
        <v>483</v>
      </c>
      <c r="D116" s="305">
        <v>168487718</v>
      </c>
      <c r="E116" s="305">
        <v>0</v>
      </c>
      <c r="F116" s="305">
        <v>0</v>
      </c>
      <c r="G116" s="323">
        <f t="shared" si="2"/>
        <v>0</v>
      </c>
      <c r="H116" s="324" t="str">
        <f t="shared" si="3"/>
        <v>0.0%</v>
      </c>
    </row>
    <row r="117" spans="3:8" x14ac:dyDescent="0.25">
      <c r="C117" s="304" t="s">
        <v>477</v>
      </c>
      <c r="D117" s="305">
        <v>0</v>
      </c>
      <c r="E117" s="305">
        <v>0</v>
      </c>
      <c r="F117" s="305">
        <v>0</v>
      </c>
      <c r="G117" s="323">
        <f t="shared" si="2"/>
        <v>0</v>
      </c>
      <c r="H117" s="324" t="str">
        <f t="shared" si="3"/>
        <v>0.0%</v>
      </c>
    </row>
    <row r="118" spans="3:8" x14ac:dyDescent="0.25">
      <c r="C118" s="304" t="s">
        <v>478</v>
      </c>
      <c r="D118" s="305">
        <v>128306932</v>
      </c>
      <c r="E118" s="305">
        <v>18967402.609999999</v>
      </c>
      <c r="F118" s="305">
        <v>0</v>
      </c>
      <c r="G118" s="323">
        <f t="shared" si="2"/>
        <v>-18967402.609999999</v>
      </c>
      <c r="H118" s="324">
        <f t="shared" si="3"/>
        <v>-1</v>
      </c>
    </row>
    <row r="119" spans="3:8" x14ac:dyDescent="0.25">
      <c r="C119" s="321" t="s">
        <v>502</v>
      </c>
      <c r="D119" s="322">
        <v>4905265143</v>
      </c>
      <c r="E119" s="322">
        <v>309970214.83999997</v>
      </c>
      <c r="F119" s="322">
        <v>276425036.10000002</v>
      </c>
      <c r="G119" s="325">
        <f t="shared" si="2"/>
        <v>-33545178.73999995</v>
      </c>
      <c r="H119" s="326">
        <f t="shared" si="3"/>
        <v>-0.10822065196591633</v>
      </c>
    </row>
    <row r="120" spans="3:8" x14ac:dyDescent="0.25">
      <c r="C120" s="304" t="s">
        <v>485</v>
      </c>
      <c r="D120" s="305">
        <v>900000000</v>
      </c>
      <c r="E120" s="305">
        <v>8493066.1099999994</v>
      </c>
      <c r="F120" s="305">
        <v>7476250</v>
      </c>
      <c r="G120" s="323">
        <f t="shared" si="2"/>
        <v>-1016816.1099999994</v>
      </c>
      <c r="H120" s="324">
        <f t="shared" si="3"/>
        <v>-0.11972308902703213</v>
      </c>
    </row>
    <row r="121" spans="3:8" x14ac:dyDescent="0.25">
      <c r="C121" s="304" t="s">
        <v>472</v>
      </c>
      <c r="D121" s="305">
        <v>0</v>
      </c>
      <c r="E121" s="305">
        <v>0</v>
      </c>
      <c r="F121" s="305">
        <v>0</v>
      </c>
      <c r="G121" s="323">
        <f t="shared" si="2"/>
        <v>0</v>
      </c>
      <c r="H121" s="324" t="str">
        <f t="shared" si="3"/>
        <v>0.0%</v>
      </c>
    </row>
    <row r="122" spans="3:8" x14ac:dyDescent="0.25">
      <c r="C122" s="304" t="s">
        <v>473</v>
      </c>
      <c r="D122" s="305">
        <v>3640446329</v>
      </c>
      <c r="E122" s="305">
        <v>17311634.41</v>
      </c>
      <c r="F122" s="305">
        <v>232099096.45999998</v>
      </c>
      <c r="G122" s="323">
        <f t="shared" si="2"/>
        <v>214787462.04999998</v>
      </c>
      <c r="H122" s="324">
        <f t="shared" si="3"/>
        <v>12.407116333621788</v>
      </c>
    </row>
    <row r="123" spans="3:8" x14ac:dyDescent="0.25">
      <c r="C123" s="304" t="s">
        <v>476</v>
      </c>
      <c r="D123" s="305">
        <v>12210754</v>
      </c>
      <c r="E123" s="305">
        <v>0</v>
      </c>
      <c r="F123" s="305">
        <v>0</v>
      </c>
      <c r="G123" s="323">
        <f t="shared" si="2"/>
        <v>0</v>
      </c>
      <c r="H123" s="324" t="str">
        <f t="shared" si="3"/>
        <v>0.0%</v>
      </c>
    </row>
    <row r="124" spans="3:8" x14ac:dyDescent="0.25">
      <c r="C124" s="304" t="s">
        <v>483</v>
      </c>
      <c r="D124" s="305">
        <v>223697782</v>
      </c>
      <c r="E124" s="305">
        <v>273342545.11000001</v>
      </c>
      <c r="F124" s="305">
        <v>36849689.640000001</v>
      </c>
      <c r="G124" s="323">
        <f t="shared" si="2"/>
        <v>-236492855.47000003</v>
      </c>
      <c r="H124" s="324">
        <f t="shared" si="3"/>
        <v>-0.86518860565532996</v>
      </c>
    </row>
    <row r="125" spans="3:8" x14ac:dyDescent="0.25">
      <c r="C125" s="304" t="s">
        <v>477</v>
      </c>
      <c r="D125" s="305">
        <v>0</v>
      </c>
      <c r="E125" s="305">
        <v>0</v>
      </c>
      <c r="F125" s="305">
        <v>0</v>
      </c>
      <c r="G125" s="323">
        <f t="shared" si="2"/>
        <v>0</v>
      </c>
      <c r="H125" s="324" t="str">
        <f t="shared" si="3"/>
        <v>0.0%</v>
      </c>
    </row>
    <row r="126" spans="3:8" x14ac:dyDescent="0.25">
      <c r="C126" s="304" t="s">
        <v>478</v>
      </c>
      <c r="D126" s="305">
        <v>128910278</v>
      </c>
      <c r="E126" s="305">
        <v>10822969.210000001</v>
      </c>
      <c r="F126" s="305">
        <v>0</v>
      </c>
      <c r="G126" s="323">
        <f t="shared" si="2"/>
        <v>-10822969.210000001</v>
      </c>
      <c r="H126" s="324">
        <f t="shared" si="3"/>
        <v>-1</v>
      </c>
    </row>
    <row r="127" spans="3:8" x14ac:dyDescent="0.25">
      <c r="C127" s="321" t="s">
        <v>503</v>
      </c>
      <c r="D127" s="322">
        <v>224237198</v>
      </c>
      <c r="E127" s="322">
        <v>15568273.17</v>
      </c>
      <c r="F127" s="322">
        <v>55024952.160000004</v>
      </c>
      <c r="G127" s="325">
        <f t="shared" si="2"/>
        <v>39456678.990000002</v>
      </c>
      <c r="H127" s="326">
        <f t="shared" si="3"/>
        <v>2.5344287422983345</v>
      </c>
    </row>
    <row r="128" spans="3:8" x14ac:dyDescent="0.25">
      <c r="C128" s="304" t="s">
        <v>473</v>
      </c>
      <c r="D128" s="305">
        <v>92765802</v>
      </c>
      <c r="E128" s="305">
        <v>11377153</v>
      </c>
      <c r="F128" s="305">
        <v>52728295.590000004</v>
      </c>
      <c r="G128" s="323">
        <f t="shared" si="2"/>
        <v>41351142.590000004</v>
      </c>
      <c r="H128" s="324">
        <f t="shared" si="3"/>
        <v>3.6345773490081399</v>
      </c>
    </row>
    <row r="129" spans="3:8" x14ac:dyDescent="0.25">
      <c r="C129" s="304" t="s">
        <v>475</v>
      </c>
      <c r="D129" s="305">
        <v>5000000</v>
      </c>
      <c r="E129" s="305">
        <v>0</v>
      </c>
      <c r="F129" s="305">
        <v>2296656.5699999998</v>
      </c>
      <c r="G129" s="323">
        <f t="shared" si="2"/>
        <v>2296656.5699999998</v>
      </c>
      <c r="H129" s="324" t="str">
        <f t="shared" si="3"/>
        <v>0.0%</v>
      </c>
    </row>
    <row r="130" spans="3:8" x14ac:dyDescent="0.25">
      <c r="C130" s="304" t="s">
        <v>476</v>
      </c>
      <c r="D130" s="305">
        <v>2000000</v>
      </c>
      <c r="E130" s="305">
        <v>0</v>
      </c>
      <c r="F130" s="305">
        <v>0</v>
      </c>
      <c r="G130" s="323">
        <f t="shared" si="2"/>
        <v>0</v>
      </c>
      <c r="H130" s="324" t="str">
        <f t="shared" si="3"/>
        <v>0.0%</v>
      </c>
    </row>
    <row r="131" spans="3:8" x14ac:dyDescent="0.25">
      <c r="C131" s="304" t="s">
        <v>477</v>
      </c>
      <c r="D131" s="305">
        <v>0</v>
      </c>
      <c r="E131" s="305">
        <v>0</v>
      </c>
      <c r="F131" s="305">
        <v>0</v>
      </c>
      <c r="G131" s="323">
        <f t="shared" si="2"/>
        <v>0</v>
      </c>
      <c r="H131" s="324" t="str">
        <f t="shared" si="3"/>
        <v>0.0%</v>
      </c>
    </row>
    <row r="132" spans="3:8" x14ac:dyDescent="0.25">
      <c r="C132" s="304" t="s">
        <v>478</v>
      </c>
      <c r="D132" s="305">
        <v>124471396</v>
      </c>
      <c r="E132" s="305">
        <v>4191120.17</v>
      </c>
      <c r="F132" s="305">
        <v>0</v>
      </c>
      <c r="G132" s="323">
        <f t="shared" si="2"/>
        <v>-4191120.17</v>
      </c>
      <c r="H132" s="324">
        <f t="shared" si="3"/>
        <v>-1</v>
      </c>
    </row>
    <row r="133" spans="3:8" x14ac:dyDescent="0.25">
      <c r="C133" s="321" t="s">
        <v>504</v>
      </c>
      <c r="D133" s="322">
        <v>310248957</v>
      </c>
      <c r="E133" s="322">
        <v>98029557.840000004</v>
      </c>
      <c r="F133" s="322">
        <v>140054150.01999998</v>
      </c>
      <c r="G133" s="325">
        <f t="shared" si="2"/>
        <v>42024592.179999977</v>
      </c>
      <c r="H133" s="326">
        <f t="shared" si="3"/>
        <v>0.42869307080412283</v>
      </c>
    </row>
    <row r="134" spans="3:8" x14ac:dyDescent="0.25">
      <c r="C134" s="304" t="s">
        <v>473</v>
      </c>
      <c r="D134" s="305">
        <v>119273002</v>
      </c>
      <c r="E134" s="305">
        <v>0</v>
      </c>
      <c r="F134" s="305">
        <v>48791688.640000001</v>
      </c>
      <c r="G134" s="323">
        <f t="shared" si="2"/>
        <v>48791688.640000001</v>
      </c>
      <c r="H134" s="324" t="str">
        <f t="shared" si="3"/>
        <v>0.0%</v>
      </c>
    </row>
    <row r="135" spans="3:8" x14ac:dyDescent="0.25">
      <c r="C135" s="304" t="s">
        <v>483</v>
      </c>
      <c r="D135" s="305">
        <v>74223502</v>
      </c>
      <c r="E135" s="305">
        <v>93277146.950000003</v>
      </c>
      <c r="F135" s="305">
        <v>88882663.219999999</v>
      </c>
      <c r="G135" s="323">
        <f t="shared" si="2"/>
        <v>-4394483.7300000042</v>
      </c>
      <c r="H135" s="324">
        <f t="shared" si="3"/>
        <v>-4.7112115600572664E-2</v>
      </c>
    </row>
    <row r="136" spans="3:8" x14ac:dyDescent="0.25">
      <c r="C136" s="304" t="s">
        <v>477</v>
      </c>
      <c r="D136" s="305">
        <v>4103995</v>
      </c>
      <c r="E136" s="305">
        <v>0</v>
      </c>
      <c r="F136" s="305">
        <v>0</v>
      </c>
      <c r="G136" s="323">
        <f t="shared" si="2"/>
        <v>0</v>
      </c>
      <c r="H136" s="324" t="str">
        <f t="shared" si="3"/>
        <v>0.0%</v>
      </c>
    </row>
    <row r="137" spans="3:8" x14ac:dyDescent="0.25">
      <c r="C137" s="304" t="s">
        <v>478</v>
      </c>
      <c r="D137" s="305">
        <v>59715786</v>
      </c>
      <c r="E137" s="305">
        <v>1687581.97</v>
      </c>
      <c r="F137" s="305">
        <v>0</v>
      </c>
      <c r="G137" s="323">
        <f t="shared" si="2"/>
        <v>-1687581.97</v>
      </c>
      <c r="H137" s="324">
        <f t="shared" si="3"/>
        <v>-1</v>
      </c>
    </row>
    <row r="138" spans="3:8" x14ac:dyDescent="0.25">
      <c r="C138" s="304" t="s">
        <v>486</v>
      </c>
      <c r="D138" s="305">
        <v>52932672</v>
      </c>
      <c r="E138" s="305">
        <v>3064828.9199999995</v>
      </c>
      <c r="F138" s="305">
        <v>2379798.16</v>
      </c>
      <c r="G138" s="323">
        <f t="shared" si="2"/>
        <v>-685030.75999999931</v>
      </c>
      <c r="H138" s="324">
        <f t="shared" si="3"/>
        <v>-0.22351353954203729</v>
      </c>
    </row>
    <row r="139" spans="3:8" x14ac:dyDescent="0.25">
      <c r="C139" s="321" t="s">
        <v>488</v>
      </c>
      <c r="D139" s="322">
        <v>59485291</v>
      </c>
      <c r="E139" s="322">
        <v>660030.80000000005</v>
      </c>
      <c r="F139" s="322">
        <v>1585855.7</v>
      </c>
      <c r="G139" s="325">
        <f t="shared" si="2"/>
        <v>925824.89999999991</v>
      </c>
      <c r="H139" s="326">
        <f t="shared" si="3"/>
        <v>1.4026995406881009</v>
      </c>
    </row>
    <row r="140" spans="3:8" ht="15.75" thickBot="1" x14ac:dyDescent="0.3">
      <c r="C140" s="304" t="s">
        <v>472</v>
      </c>
      <c r="D140" s="305">
        <v>59485291</v>
      </c>
      <c r="E140" s="305">
        <v>660030.80000000005</v>
      </c>
      <c r="F140" s="305">
        <v>1585855.7</v>
      </c>
      <c r="G140" s="323">
        <f t="shared" si="2"/>
        <v>925824.89999999991</v>
      </c>
      <c r="H140" s="324">
        <f t="shared" si="3"/>
        <v>1.4026995406881009</v>
      </c>
    </row>
    <row r="141" spans="3:8" x14ac:dyDescent="0.25">
      <c r="C141" s="317" t="s">
        <v>505</v>
      </c>
      <c r="D141" s="318">
        <v>2988149098</v>
      </c>
      <c r="E141" s="318">
        <v>892702517.34000003</v>
      </c>
      <c r="F141" s="319">
        <v>672869870.60000002</v>
      </c>
      <c r="G141" s="319">
        <f t="shared" ref="G141:G204" si="4">F141-E141</f>
        <v>-219832646.74000001</v>
      </c>
      <c r="H141" s="320">
        <f t="shared" ref="H141:H204" si="5">IFERROR(G141/E141,"0.0%")</f>
        <v>-0.2462552109688666</v>
      </c>
    </row>
    <row r="142" spans="3:8" x14ac:dyDescent="0.25">
      <c r="C142" s="321" t="s">
        <v>506</v>
      </c>
      <c r="D142" s="322">
        <v>792765687</v>
      </c>
      <c r="E142" s="322">
        <v>285174287.01000005</v>
      </c>
      <c r="F142" s="322">
        <v>151482160.73000002</v>
      </c>
      <c r="G142" s="325">
        <f t="shared" si="4"/>
        <v>-133692126.28000003</v>
      </c>
      <c r="H142" s="326">
        <f t="shared" si="5"/>
        <v>-0.4688084878960771</v>
      </c>
    </row>
    <row r="143" spans="3:8" x14ac:dyDescent="0.25">
      <c r="C143" s="304" t="s">
        <v>507</v>
      </c>
      <c r="D143" s="305">
        <v>26924929</v>
      </c>
      <c r="E143" s="305">
        <v>0</v>
      </c>
      <c r="F143" s="305">
        <v>0</v>
      </c>
      <c r="G143" s="323">
        <f t="shared" si="4"/>
        <v>0</v>
      </c>
      <c r="H143" s="324" t="str">
        <f t="shared" si="5"/>
        <v>0.0%</v>
      </c>
    </row>
    <row r="144" spans="3:8" x14ac:dyDescent="0.25">
      <c r="C144" s="304" t="s">
        <v>473</v>
      </c>
      <c r="D144" s="305">
        <v>365618771</v>
      </c>
      <c r="E144" s="305">
        <v>88805401.920000002</v>
      </c>
      <c r="F144" s="305">
        <v>151110116.23000002</v>
      </c>
      <c r="G144" s="323">
        <f t="shared" si="4"/>
        <v>62304714.310000017</v>
      </c>
      <c r="H144" s="324">
        <f t="shared" si="5"/>
        <v>0.70158698641020711</v>
      </c>
    </row>
    <row r="145" spans="3:8" x14ac:dyDescent="0.25">
      <c r="C145" s="304" t="s">
        <v>496</v>
      </c>
      <c r="D145" s="305">
        <v>58125000</v>
      </c>
      <c r="E145" s="305">
        <v>0</v>
      </c>
      <c r="F145" s="305">
        <v>0</v>
      </c>
      <c r="G145" s="323">
        <f t="shared" si="4"/>
        <v>0</v>
      </c>
      <c r="H145" s="324" t="str">
        <f t="shared" si="5"/>
        <v>0.0%</v>
      </c>
    </row>
    <row r="146" spans="3:8" x14ac:dyDescent="0.25">
      <c r="C146" s="304" t="s">
        <v>475</v>
      </c>
      <c r="D146" s="305">
        <v>15596660</v>
      </c>
      <c r="E146" s="305">
        <v>0</v>
      </c>
      <c r="F146" s="305">
        <v>0</v>
      </c>
      <c r="G146" s="323">
        <f t="shared" si="4"/>
        <v>0</v>
      </c>
      <c r="H146" s="324" t="str">
        <f t="shared" si="5"/>
        <v>0.0%</v>
      </c>
    </row>
    <row r="147" spans="3:8" x14ac:dyDescent="0.25">
      <c r="C147" s="304" t="s">
        <v>476</v>
      </c>
      <c r="D147" s="305">
        <v>198730</v>
      </c>
      <c r="E147" s="305">
        <v>0</v>
      </c>
      <c r="F147" s="305">
        <v>0</v>
      </c>
      <c r="G147" s="323">
        <f t="shared" si="4"/>
        <v>0</v>
      </c>
      <c r="H147" s="324" t="str">
        <f t="shared" si="5"/>
        <v>0.0%</v>
      </c>
    </row>
    <row r="148" spans="3:8" x14ac:dyDescent="0.25">
      <c r="C148" s="304" t="s">
        <v>477</v>
      </c>
      <c r="D148" s="305">
        <v>42879051</v>
      </c>
      <c r="E148" s="305">
        <v>0</v>
      </c>
      <c r="F148" s="305">
        <v>0</v>
      </c>
      <c r="G148" s="323">
        <f t="shared" si="4"/>
        <v>0</v>
      </c>
      <c r="H148" s="324" t="str">
        <f t="shared" si="5"/>
        <v>0.0%</v>
      </c>
    </row>
    <row r="149" spans="3:8" x14ac:dyDescent="0.25">
      <c r="C149" s="304" t="s">
        <v>478</v>
      </c>
      <c r="D149" s="305">
        <v>237575873</v>
      </c>
      <c r="E149" s="305">
        <v>196368885.09</v>
      </c>
      <c r="F149" s="305">
        <v>0</v>
      </c>
      <c r="G149" s="323">
        <f t="shared" si="4"/>
        <v>-196368885.09</v>
      </c>
      <c r="H149" s="324">
        <f t="shared" si="5"/>
        <v>-1</v>
      </c>
    </row>
    <row r="150" spans="3:8" x14ac:dyDescent="0.25">
      <c r="C150" s="304" t="s">
        <v>486</v>
      </c>
      <c r="D150" s="305">
        <v>45846673</v>
      </c>
      <c r="E150" s="305">
        <v>0</v>
      </c>
      <c r="F150" s="305">
        <v>372044.5</v>
      </c>
      <c r="G150" s="323">
        <f t="shared" si="4"/>
        <v>372044.5</v>
      </c>
      <c r="H150" s="324" t="str">
        <f t="shared" si="5"/>
        <v>0.0%</v>
      </c>
    </row>
    <row r="151" spans="3:8" x14ac:dyDescent="0.25">
      <c r="C151" s="321" t="s">
        <v>508</v>
      </c>
      <c r="D151" s="322">
        <v>1311633786</v>
      </c>
      <c r="E151" s="322">
        <v>283269921.32999998</v>
      </c>
      <c r="F151" s="322">
        <v>439052083.18999994</v>
      </c>
      <c r="G151" s="325">
        <f t="shared" si="4"/>
        <v>155782161.85999995</v>
      </c>
      <c r="H151" s="326">
        <f t="shared" si="5"/>
        <v>0.54994247581450395</v>
      </c>
    </row>
    <row r="152" spans="3:8" x14ac:dyDescent="0.25">
      <c r="C152" s="304" t="s">
        <v>480</v>
      </c>
      <c r="D152" s="305">
        <v>10754000</v>
      </c>
      <c r="E152" s="305">
        <v>852503.82000000007</v>
      </c>
      <c r="F152" s="305">
        <v>795437.5</v>
      </c>
      <c r="G152" s="323">
        <f t="shared" si="4"/>
        <v>-57066.320000000065</v>
      </c>
      <c r="H152" s="324">
        <f t="shared" si="5"/>
        <v>-6.6939664856868392E-2</v>
      </c>
    </row>
    <row r="153" spans="3:8" x14ac:dyDescent="0.25">
      <c r="C153" s="304" t="s">
        <v>473</v>
      </c>
      <c r="D153" s="305">
        <v>607980238</v>
      </c>
      <c r="E153" s="305">
        <v>220962512.37</v>
      </c>
      <c r="F153" s="305">
        <v>288512487.69</v>
      </c>
      <c r="G153" s="323">
        <f t="shared" si="4"/>
        <v>67549975.319999993</v>
      </c>
      <c r="H153" s="324">
        <f t="shared" si="5"/>
        <v>0.30570785331625883</v>
      </c>
    </row>
    <row r="154" spans="3:8" x14ac:dyDescent="0.25">
      <c r="C154" s="304" t="s">
        <v>496</v>
      </c>
      <c r="D154" s="305">
        <v>0</v>
      </c>
      <c r="E154" s="305">
        <v>0</v>
      </c>
      <c r="F154" s="305">
        <v>0</v>
      </c>
      <c r="G154" s="323">
        <f t="shared" si="4"/>
        <v>0</v>
      </c>
      <c r="H154" s="324" t="str">
        <f t="shared" si="5"/>
        <v>0.0%</v>
      </c>
    </row>
    <row r="155" spans="3:8" x14ac:dyDescent="0.25">
      <c r="C155" s="304" t="s">
        <v>475</v>
      </c>
      <c r="D155" s="305">
        <v>83968171</v>
      </c>
      <c r="E155" s="305">
        <v>0</v>
      </c>
      <c r="F155" s="305">
        <v>0</v>
      </c>
      <c r="G155" s="323">
        <f t="shared" si="4"/>
        <v>0</v>
      </c>
      <c r="H155" s="324" t="str">
        <f t="shared" si="5"/>
        <v>0.0%</v>
      </c>
    </row>
    <row r="156" spans="3:8" x14ac:dyDescent="0.25">
      <c r="C156" s="304" t="s">
        <v>476</v>
      </c>
      <c r="D156" s="305">
        <v>49326379</v>
      </c>
      <c r="E156" s="305">
        <v>2834595.76</v>
      </c>
      <c r="F156" s="305">
        <v>0</v>
      </c>
      <c r="G156" s="323">
        <f t="shared" si="4"/>
        <v>-2834595.76</v>
      </c>
      <c r="H156" s="324">
        <f t="shared" si="5"/>
        <v>-1</v>
      </c>
    </row>
    <row r="157" spans="3:8" x14ac:dyDescent="0.25">
      <c r="C157" s="304" t="s">
        <v>483</v>
      </c>
      <c r="D157" s="305">
        <v>311388206</v>
      </c>
      <c r="E157" s="305">
        <v>40012666.700000003</v>
      </c>
      <c r="F157" s="305">
        <v>149744158</v>
      </c>
      <c r="G157" s="323">
        <f t="shared" si="4"/>
        <v>109731491.3</v>
      </c>
      <c r="H157" s="324">
        <f t="shared" si="5"/>
        <v>2.7424188475795837</v>
      </c>
    </row>
    <row r="158" spans="3:8" x14ac:dyDescent="0.25">
      <c r="C158" s="304" t="s">
        <v>477</v>
      </c>
      <c r="D158" s="305">
        <v>13954365</v>
      </c>
      <c r="E158" s="305">
        <v>6863281.8800000008</v>
      </c>
      <c r="F158" s="305">
        <v>0</v>
      </c>
      <c r="G158" s="323">
        <f t="shared" si="4"/>
        <v>-6863281.8800000008</v>
      </c>
      <c r="H158" s="324">
        <f t="shared" si="5"/>
        <v>-1</v>
      </c>
    </row>
    <row r="159" spans="3:8" x14ac:dyDescent="0.25">
      <c r="C159" s="304" t="s">
        <v>478</v>
      </c>
      <c r="D159" s="305">
        <v>234262427</v>
      </c>
      <c r="E159" s="305">
        <v>11744360.800000001</v>
      </c>
      <c r="F159" s="305">
        <v>0</v>
      </c>
      <c r="G159" s="323">
        <f t="shared" si="4"/>
        <v>-11744360.800000001</v>
      </c>
      <c r="H159" s="324">
        <f t="shared" si="5"/>
        <v>-1</v>
      </c>
    </row>
    <row r="160" spans="3:8" x14ac:dyDescent="0.25">
      <c r="C160" s="321" t="s">
        <v>509</v>
      </c>
      <c r="D160" s="322">
        <v>883749625</v>
      </c>
      <c r="E160" s="322">
        <v>324258309</v>
      </c>
      <c r="F160" s="322">
        <v>82335626.679999992</v>
      </c>
      <c r="G160" s="325">
        <f t="shared" si="4"/>
        <v>-241922682.31999999</v>
      </c>
      <c r="H160" s="326">
        <f t="shared" si="5"/>
        <v>-0.74608013304602783</v>
      </c>
    </row>
    <row r="161" spans="3:8" x14ac:dyDescent="0.25">
      <c r="C161" s="304" t="s">
        <v>473</v>
      </c>
      <c r="D161" s="305">
        <v>271729879</v>
      </c>
      <c r="E161" s="305">
        <v>324258309</v>
      </c>
      <c r="F161" s="305">
        <v>33883188.769999996</v>
      </c>
      <c r="G161" s="323">
        <f t="shared" si="4"/>
        <v>-290375120.23000002</v>
      </c>
      <c r="H161" s="324">
        <f t="shared" si="5"/>
        <v>-0.89550556507096324</v>
      </c>
    </row>
    <row r="162" spans="3:8" x14ac:dyDescent="0.25">
      <c r="C162" s="304" t="s">
        <v>474</v>
      </c>
      <c r="D162" s="305">
        <v>47785043</v>
      </c>
      <c r="E162" s="305">
        <v>0</v>
      </c>
      <c r="F162" s="305">
        <v>3867000</v>
      </c>
      <c r="G162" s="323">
        <f t="shared" si="4"/>
        <v>3867000</v>
      </c>
      <c r="H162" s="324" t="str">
        <f t="shared" si="5"/>
        <v>0.0%</v>
      </c>
    </row>
    <row r="163" spans="3:8" x14ac:dyDescent="0.25">
      <c r="C163" s="304" t="s">
        <v>475</v>
      </c>
      <c r="D163" s="305">
        <v>548658869</v>
      </c>
      <c r="E163" s="305">
        <v>0</v>
      </c>
      <c r="F163" s="305">
        <v>44585437.909999996</v>
      </c>
      <c r="G163" s="323">
        <f t="shared" si="4"/>
        <v>44585437.909999996</v>
      </c>
      <c r="H163" s="324" t="str">
        <f t="shared" si="5"/>
        <v>0.0%</v>
      </c>
    </row>
    <row r="164" spans="3:8" x14ac:dyDescent="0.25">
      <c r="C164" s="304" t="s">
        <v>477</v>
      </c>
      <c r="D164" s="305">
        <v>24700</v>
      </c>
      <c r="E164" s="305">
        <v>0</v>
      </c>
      <c r="F164" s="305">
        <v>0</v>
      </c>
      <c r="G164" s="323">
        <f t="shared" si="4"/>
        <v>0</v>
      </c>
      <c r="H164" s="324" t="str">
        <f t="shared" si="5"/>
        <v>0.0%</v>
      </c>
    </row>
    <row r="165" spans="3:8" ht="15.75" thickBot="1" x14ac:dyDescent="0.3">
      <c r="C165" s="304" t="s">
        <v>478</v>
      </c>
      <c r="D165" s="305">
        <v>15551134</v>
      </c>
      <c r="E165" s="305">
        <v>0</v>
      </c>
      <c r="F165" s="305">
        <v>0</v>
      </c>
      <c r="G165" s="323">
        <f t="shared" si="4"/>
        <v>0</v>
      </c>
      <c r="H165" s="324" t="str">
        <f t="shared" si="5"/>
        <v>0.0%</v>
      </c>
    </row>
    <row r="166" spans="3:8" x14ac:dyDescent="0.25">
      <c r="C166" s="317" t="s">
        <v>510</v>
      </c>
      <c r="D166" s="318">
        <v>3862849436</v>
      </c>
      <c r="E166" s="318">
        <v>863544659.18999982</v>
      </c>
      <c r="F166" s="319">
        <v>72722755.5</v>
      </c>
      <c r="G166" s="319">
        <f t="shared" si="4"/>
        <v>-790821903.68999982</v>
      </c>
      <c r="H166" s="320">
        <f t="shared" si="5"/>
        <v>-0.91578576194517425</v>
      </c>
    </row>
    <row r="167" spans="3:8" x14ac:dyDescent="0.25">
      <c r="C167" s="321" t="s">
        <v>511</v>
      </c>
      <c r="D167" s="322">
        <v>642205428</v>
      </c>
      <c r="E167" s="322">
        <v>34668505.280000001</v>
      </c>
      <c r="F167" s="322">
        <v>7908010</v>
      </c>
      <c r="G167" s="325">
        <f t="shared" si="4"/>
        <v>-26760495.280000001</v>
      </c>
      <c r="H167" s="326">
        <f t="shared" si="5"/>
        <v>-0.77189642483484655</v>
      </c>
    </row>
    <row r="168" spans="3:8" x14ac:dyDescent="0.25">
      <c r="C168" s="304" t="s">
        <v>473</v>
      </c>
      <c r="D168" s="305">
        <v>298699472</v>
      </c>
      <c r="E168" s="305">
        <v>7953455.7699999996</v>
      </c>
      <c r="F168" s="305">
        <v>7908010</v>
      </c>
      <c r="G168" s="323">
        <f t="shared" si="4"/>
        <v>-45445.769999999553</v>
      </c>
      <c r="H168" s="324">
        <f t="shared" si="5"/>
        <v>-5.7139652641834656E-3</v>
      </c>
    </row>
    <row r="169" spans="3:8" x14ac:dyDescent="0.25">
      <c r="C169" s="304" t="s">
        <v>474</v>
      </c>
      <c r="D169" s="305">
        <v>0</v>
      </c>
      <c r="E169" s="305">
        <v>17185641.169999998</v>
      </c>
      <c r="F169" s="305">
        <v>0</v>
      </c>
      <c r="G169" s="323">
        <f t="shared" si="4"/>
        <v>-17185641.169999998</v>
      </c>
      <c r="H169" s="324">
        <f t="shared" si="5"/>
        <v>-1</v>
      </c>
    </row>
    <row r="170" spans="3:8" x14ac:dyDescent="0.25">
      <c r="C170" s="304" t="s">
        <v>475</v>
      </c>
      <c r="D170" s="305">
        <v>119786893</v>
      </c>
      <c r="E170" s="305">
        <v>0</v>
      </c>
      <c r="F170" s="305">
        <v>0</v>
      </c>
      <c r="G170" s="323">
        <f t="shared" si="4"/>
        <v>0</v>
      </c>
      <c r="H170" s="324" t="str">
        <f t="shared" si="5"/>
        <v>0.0%</v>
      </c>
    </row>
    <row r="171" spans="3:8" x14ac:dyDescent="0.25">
      <c r="C171" s="304" t="s">
        <v>476</v>
      </c>
      <c r="D171" s="305">
        <v>2291849</v>
      </c>
      <c r="E171" s="305">
        <v>0</v>
      </c>
      <c r="F171" s="305">
        <v>0</v>
      </c>
      <c r="G171" s="323">
        <f t="shared" si="4"/>
        <v>0</v>
      </c>
      <c r="H171" s="324" t="str">
        <f t="shared" si="5"/>
        <v>0.0%</v>
      </c>
    </row>
    <row r="172" spans="3:8" x14ac:dyDescent="0.25">
      <c r="C172" s="304" t="s">
        <v>477</v>
      </c>
      <c r="D172" s="305">
        <v>0</v>
      </c>
      <c r="E172" s="305">
        <v>980291.3</v>
      </c>
      <c r="F172" s="305">
        <v>0</v>
      </c>
      <c r="G172" s="323">
        <f t="shared" si="4"/>
        <v>-980291.3</v>
      </c>
      <c r="H172" s="324">
        <f t="shared" si="5"/>
        <v>-1</v>
      </c>
    </row>
    <row r="173" spans="3:8" x14ac:dyDescent="0.25">
      <c r="C173" s="304" t="s">
        <v>478</v>
      </c>
      <c r="D173" s="305">
        <v>221427214</v>
      </c>
      <c r="E173" s="305">
        <v>8549117.0399999991</v>
      </c>
      <c r="F173" s="305">
        <v>0</v>
      </c>
      <c r="G173" s="323">
        <f t="shared" si="4"/>
        <v>-8549117.0399999991</v>
      </c>
      <c r="H173" s="324">
        <f t="shared" si="5"/>
        <v>-1</v>
      </c>
    </row>
    <row r="174" spans="3:8" x14ac:dyDescent="0.25">
      <c r="C174" s="321" t="s">
        <v>512</v>
      </c>
      <c r="D174" s="322">
        <v>2005908093</v>
      </c>
      <c r="E174" s="322">
        <v>15015282.949999999</v>
      </c>
      <c r="F174" s="322">
        <v>35423399.260000005</v>
      </c>
      <c r="G174" s="325">
        <f t="shared" si="4"/>
        <v>20408116.310000006</v>
      </c>
      <c r="H174" s="326">
        <f t="shared" si="5"/>
        <v>1.359156292822308</v>
      </c>
    </row>
    <row r="175" spans="3:8" x14ac:dyDescent="0.25">
      <c r="C175" s="304" t="s">
        <v>480</v>
      </c>
      <c r="D175" s="305">
        <v>11370000</v>
      </c>
      <c r="E175" s="305">
        <v>722943.54</v>
      </c>
      <c r="F175" s="305">
        <v>805823.05</v>
      </c>
      <c r="G175" s="323">
        <f t="shared" si="4"/>
        <v>82879.510000000009</v>
      </c>
      <c r="H175" s="324">
        <f t="shared" si="5"/>
        <v>0.11464174643568985</v>
      </c>
    </row>
    <row r="176" spans="3:8" x14ac:dyDescent="0.25">
      <c r="C176" s="304" t="s">
        <v>485</v>
      </c>
      <c r="D176" s="305">
        <v>82480910</v>
      </c>
      <c r="E176" s="305">
        <v>0</v>
      </c>
      <c r="F176" s="305">
        <v>0</v>
      </c>
      <c r="G176" s="323">
        <f t="shared" si="4"/>
        <v>0</v>
      </c>
      <c r="H176" s="324" t="str">
        <f t="shared" si="5"/>
        <v>0.0%</v>
      </c>
    </row>
    <row r="177" spans="3:8" x14ac:dyDescent="0.25">
      <c r="C177" s="304" t="s">
        <v>481</v>
      </c>
      <c r="D177" s="305">
        <v>30507427</v>
      </c>
      <c r="E177" s="305">
        <v>0</v>
      </c>
      <c r="F177" s="305">
        <v>10949565.460000001</v>
      </c>
      <c r="G177" s="323">
        <f t="shared" si="4"/>
        <v>10949565.460000001</v>
      </c>
      <c r="H177" s="324" t="str">
        <f t="shared" si="5"/>
        <v>0.0%</v>
      </c>
    </row>
    <row r="178" spans="3:8" x14ac:dyDescent="0.25">
      <c r="C178" s="304" t="s">
        <v>472</v>
      </c>
      <c r="D178" s="305">
        <v>31500000</v>
      </c>
      <c r="E178" s="305">
        <v>0</v>
      </c>
      <c r="F178" s="305">
        <v>0</v>
      </c>
      <c r="G178" s="323">
        <f t="shared" si="4"/>
        <v>0</v>
      </c>
      <c r="H178" s="324" t="str">
        <f t="shared" si="5"/>
        <v>0.0%</v>
      </c>
    </row>
    <row r="179" spans="3:8" x14ac:dyDescent="0.25">
      <c r="C179" s="304" t="s">
        <v>473</v>
      </c>
      <c r="D179" s="305">
        <v>632056888</v>
      </c>
      <c r="E179" s="305">
        <v>0</v>
      </c>
      <c r="F179" s="305">
        <v>23668010.75</v>
      </c>
      <c r="G179" s="323">
        <f t="shared" si="4"/>
        <v>23668010.75</v>
      </c>
      <c r="H179" s="324" t="str">
        <f t="shared" si="5"/>
        <v>0.0%</v>
      </c>
    </row>
    <row r="180" spans="3:8" x14ac:dyDescent="0.25">
      <c r="C180" s="304" t="s">
        <v>496</v>
      </c>
      <c r="D180" s="305">
        <v>518386281</v>
      </c>
      <c r="E180" s="305">
        <v>0</v>
      </c>
      <c r="F180" s="305">
        <v>0</v>
      </c>
      <c r="G180" s="323">
        <f t="shared" si="4"/>
        <v>0</v>
      </c>
      <c r="H180" s="324" t="str">
        <f t="shared" si="5"/>
        <v>0.0%</v>
      </c>
    </row>
    <row r="181" spans="3:8" x14ac:dyDescent="0.25">
      <c r="C181" s="304" t="s">
        <v>474</v>
      </c>
      <c r="D181" s="305">
        <v>0</v>
      </c>
      <c r="E181" s="305">
        <v>10270320.800000001</v>
      </c>
      <c r="F181" s="305">
        <v>0</v>
      </c>
      <c r="G181" s="323">
        <f t="shared" si="4"/>
        <v>-10270320.800000001</v>
      </c>
      <c r="H181" s="324">
        <f t="shared" si="5"/>
        <v>-1</v>
      </c>
    </row>
    <row r="182" spans="3:8" x14ac:dyDescent="0.25">
      <c r="C182" s="304" t="s">
        <v>475</v>
      </c>
      <c r="D182" s="305">
        <v>35000000</v>
      </c>
      <c r="E182" s="305">
        <v>0</v>
      </c>
      <c r="F182" s="305">
        <v>0</v>
      </c>
      <c r="G182" s="323">
        <f t="shared" si="4"/>
        <v>0</v>
      </c>
      <c r="H182" s="324" t="str">
        <f t="shared" si="5"/>
        <v>0.0%</v>
      </c>
    </row>
    <row r="183" spans="3:8" x14ac:dyDescent="0.25">
      <c r="C183" s="304" t="s">
        <v>476</v>
      </c>
      <c r="D183" s="305">
        <v>66184702</v>
      </c>
      <c r="E183" s="305">
        <v>0</v>
      </c>
      <c r="F183" s="305">
        <v>0</v>
      </c>
      <c r="G183" s="323">
        <f t="shared" si="4"/>
        <v>0</v>
      </c>
      <c r="H183" s="324" t="str">
        <f t="shared" si="5"/>
        <v>0.0%</v>
      </c>
    </row>
    <row r="184" spans="3:8" x14ac:dyDescent="0.25">
      <c r="C184" s="304" t="s">
        <v>477</v>
      </c>
      <c r="D184" s="305">
        <v>33829985</v>
      </c>
      <c r="E184" s="305">
        <v>0</v>
      </c>
      <c r="F184" s="305">
        <v>0</v>
      </c>
      <c r="G184" s="323">
        <f t="shared" si="4"/>
        <v>0</v>
      </c>
      <c r="H184" s="324" t="str">
        <f t="shared" si="5"/>
        <v>0.0%</v>
      </c>
    </row>
    <row r="185" spans="3:8" x14ac:dyDescent="0.25">
      <c r="C185" s="304" t="s">
        <v>478</v>
      </c>
      <c r="D185" s="305">
        <v>464591900</v>
      </c>
      <c r="E185" s="305">
        <v>4022018.6100000003</v>
      </c>
      <c r="F185" s="305">
        <v>0</v>
      </c>
      <c r="G185" s="323">
        <f t="shared" si="4"/>
        <v>-4022018.6100000003</v>
      </c>
      <c r="H185" s="324">
        <f t="shared" si="5"/>
        <v>-1</v>
      </c>
    </row>
    <row r="186" spans="3:8" x14ac:dyDescent="0.25">
      <c r="C186" s="304" t="s">
        <v>486</v>
      </c>
      <c r="D186" s="305">
        <v>100000000</v>
      </c>
      <c r="E186" s="305">
        <v>0</v>
      </c>
      <c r="F186" s="305">
        <v>0</v>
      </c>
      <c r="G186" s="323">
        <f t="shared" si="4"/>
        <v>0</v>
      </c>
      <c r="H186" s="324" t="str">
        <f t="shared" si="5"/>
        <v>0.0%</v>
      </c>
    </row>
    <row r="187" spans="3:8" x14ac:dyDescent="0.25">
      <c r="C187" s="321" t="s">
        <v>513</v>
      </c>
      <c r="D187" s="322">
        <v>505980939</v>
      </c>
      <c r="E187" s="322">
        <v>16732570.82</v>
      </c>
      <c r="F187" s="322">
        <v>25738412.670000002</v>
      </c>
      <c r="G187" s="325">
        <f t="shared" si="4"/>
        <v>9005841.8500000015</v>
      </c>
      <c r="H187" s="326">
        <f t="shared" si="5"/>
        <v>0.53822224611388203</v>
      </c>
    </row>
    <row r="188" spans="3:8" x14ac:dyDescent="0.25">
      <c r="C188" s="304" t="s">
        <v>481</v>
      </c>
      <c r="D188" s="305">
        <v>15000000</v>
      </c>
      <c r="E188" s="305">
        <v>0</v>
      </c>
      <c r="F188" s="305">
        <v>7032201.9199999999</v>
      </c>
      <c r="G188" s="323">
        <f t="shared" si="4"/>
        <v>7032201.9199999999</v>
      </c>
      <c r="H188" s="324" t="str">
        <f t="shared" si="5"/>
        <v>0.0%</v>
      </c>
    </row>
    <row r="189" spans="3:8" x14ac:dyDescent="0.25">
      <c r="C189" s="304" t="s">
        <v>473</v>
      </c>
      <c r="D189" s="305">
        <v>240322552</v>
      </c>
      <c r="E189" s="305">
        <v>7648651.8799999999</v>
      </c>
      <c r="F189" s="305">
        <v>17241164.98</v>
      </c>
      <c r="G189" s="323">
        <f t="shared" si="4"/>
        <v>9592513.1000000015</v>
      </c>
      <c r="H189" s="324">
        <f t="shared" si="5"/>
        <v>1.2541442924187578</v>
      </c>
    </row>
    <row r="190" spans="3:8" x14ac:dyDescent="0.25">
      <c r="C190" s="304" t="s">
        <v>496</v>
      </c>
      <c r="D190" s="305">
        <v>0</v>
      </c>
      <c r="E190" s="305">
        <v>0</v>
      </c>
      <c r="F190" s="305">
        <v>0</v>
      </c>
      <c r="G190" s="323">
        <f t="shared" si="4"/>
        <v>0</v>
      </c>
      <c r="H190" s="324" t="str">
        <f t="shared" si="5"/>
        <v>0.0%</v>
      </c>
    </row>
    <row r="191" spans="3:8" x14ac:dyDescent="0.25">
      <c r="C191" s="304" t="s">
        <v>474</v>
      </c>
      <c r="D191" s="305">
        <v>0</v>
      </c>
      <c r="E191" s="305">
        <v>7607348.3100000005</v>
      </c>
      <c r="F191" s="305">
        <v>0</v>
      </c>
      <c r="G191" s="323">
        <f t="shared" si="4"/>
        <v>-7607348.3100000005</v>
      </c>
      <c r="H191" s="324">
        <f t="shared" si="5"/>
        <v>-1</v>
      </c>
    </row>
    <row r="192" spans="3:8" x14ac:dyDescent="0.25">
      <c r="C192" s="304" t="s">
        <v>475</v>
      </c>
      <c r="D192" s="305">
        <v>13421241</v>
      </c>
      <c r="E192" s="305">
        <v>0</v>
      </c>
      <c r="F192" s="305">
        <v>0</v>
      </c>
      <c r="G192" s="323">
        <f t="shared" si="4"/>
        <v>0</v>
      </c>
      <c r="H192" s="324" t="str">
        <f t="shared" si="5"/>
        <v>0.0%</v>
      </c>
    </row>
    <row r="193" spans="3:8" x14ac:dyDescent="0.25">
      <c r="C193" s="304" t="s">
        <v>476</v>
      </c>
      <c r="D193" s="305">
        <v>65464844</v>
      </c>
      <c r="E193" s="305">
        <v>0</v>
      </c>
      <c r="F193" s="305">
        <v>0</v>
      </c>
      <c r="G193" s="323">
        <f t="shared" si="4"/>
        <v>0</v>
      </c>
      <c r="H193" s="324" t="str">
        <f t="shared" si="5"/>
        <v>0.0%</v>
      </c>
    </row>
    <row r="194" spans="3:8" x14ac:dyDescent="0.25">
      <c r="C194" s="304" t="s">
        <v>477</v>
      </c>
      <c r="D194" s="305">
        <v>425768</v>
      </c>
      <c r="E194" s="305">
        <v>0</v>
      </c>
      <c r="F194" s="305">
        <v>0</v>
      </c>
      <c r="G194" s="323">
        <f t="shared" si="4"/>
        <v>0</v>
      </c>
      <c r="H194" s="324" t="str">
        <f t="shared" si="5"/>
        <v>0.0%</v>
      </c>
    </row>
    <row r="195" spans="3:8" x14ac:dyDescent="0.25">
      <c r="C195" s="304" t="s">
        <v>478</v>
      </c>
      <c r="D195" s="305">
        <v>130060579</v>
      </c>
      <c r="E195" s="305">
        <v>0</v>
      </c>
      <c r="F195" s="305">
        <v>0</v>
      </c>
      <c r="G195" s="323">
        <f t="shared" si="4"/>
        <v>0</v>
      </c>
      <c r="H195" s="324" t="str">
        <f t="shared" si="5"/>
        <v>0.0%</v>
      </c>
    </row>
    <row r="196" spans="3:8" x14ac:dyDescent="0.25">
      <c r="C196" s="304" t="s">
        <v>486</v>
      </c>
      <c r="D196" s="305">
        <v>41285955</v>
      </c>
      <c r="E196" s="305">
        <v>1476570.6300000001</v>
      </c>
      <c r="F196" s="305">
        <v>1465045.7699999998</v>
      </c>
      <c r="G196" s="323">
        <f t="shared" si="4"/>
        <v>-11524.860000000335</v>
      </c>
      <c r="H196" s="324">
        <f t="shared" si="5"/>
        <v>-7.8051532150550324E-3</v>
      </c>
    </row>
    <row r="197" spans="3:8" x14ac:dyDescent="0.25">
      <c r="C197" s="321" t="s">
        <v>514</v>
      </c>
      <c r="D197" s="322">
        <v>708754976</v>
      </c>
      <c r="E197" s="322">
        <v>797128300.13999999</v>
      </c>
      <c r="F197" s="322">
        <v>3652933.57</v>
      </c>
      <c r="G197" s="325">
        <f t="shared" si="4"/>
        <v>-793475366.56999993</v>
      </c>
      <c r="H197" s="326">
        <f t="shared" si="5"/>
        <v>-0.99541738316233597</v>
      </c>
    </row>
    <row r="198" spans="3:8" x14ac:dyDescent="0.25">
      <c r="C198" s="304" t="s">
        <v>480</v>
      </c>
      <c r="D198" s="305">
        <v>11311894</v>
      </c>
      <c r="E198" s="305">
        <v>0</v>
      </c>
      <c r="F198" s="305">
        <v>0</v>
      </c>
      <c r="G198" s="323">
        <f t="shared" si="4"/>
        <v>0</v>
      </c>
      <c r="H198" s="324" t="str">
        <f t="shared" si="5"/>
        <v>0.0%</v>
      </c>
    </row>
    <row r="199" spans="3:8" x14ac:dyDescent="0.25">
      <c r="C199" s="304" t="s">
        <v>485</v>
      </c>
      <c r="D199" s="305">
        <v>0</v>
      </c>
      <c r="E199" s="305">
        <v>0</v>
      </c>
      <c r="F199" s="305">
        <v>0</v>
      </c>
      <c r="G199" s="323">
        <f t="shared" si="4"/>
        <v>0</v>
      </c>
      <c r="H199" s="324" t="str">
        <f t="shared" si="5"/>
        <v>0.0%</v>
      </c>
    </row>
    <row r="200" spans="3:8" x14ac:dyDescent="0.25">
      <c r="C200" s="304" t="s">
        <v>481</v>
      </c>
      <c r="D200" s="305">
        <v>0</v>
      </c>
      <c r="E200" s="305">
        <v>1501395.78</v>
      </c>
      <c r="F200" s="305">
        <v>0</v>
      </c>
      <c r="G200" s="323">
        <f t="shared" si="4"/>
        <v>-1501395.78</v>
      </c>
      <c r="H200" s="324">
        <f t="shared" si="5"/>
        <v>-1</v>
      </c>
    </row>
    <row r="201" spans="3:8" x14ac:dyDescent="0.25">
      <c r="C201" s="304" t="s">
        <v>472</v>
      </c>
      <c r="D201" s="305">
        <v>0</v>
      </c>
      <c r="E201" s="305">
        <v>0</v>
      </c>
      <c r="F201" s="305">
        <v>0</v>
      </c>
      <c r="G201" s="323">
        <f t="shared" si="4"/>
        <v>0</v>
      </c>
      <c r="H201" s="324" t="str">
        <f t="shared" si="5"/>
        <v>0.0%</v>
      </c>
    </row>
    <row r="202" spans="3:8" x14ac:dyDescent="0.25">
      <c r="C202" s="304" t="s">
        <v>515</v>
      </c>
      <c r="D202" s="305">
        <v>53100000</v>
      </c>
      <c r="E202" s="305">
        <v>0</v>
      </c>
      <c r="F202" s="305">
        <v>3652933.57</v>
      </c>
      <c r="G202" s="323">
        <f t="shared" si="4"/>
        <v>3652933.57</v>
      </c>
      <c r="H202" s="324" t="str">
        <f t="shared" si="5"/>
        <v>0.0%</v>
      </c>
    </row>
    <row r="203" spans="3:8" x14ac:dyDescent="0.25">
      <c r="C203" s="304" t="s">
        <v>473</v>
      </c>
      <c r="D203" s="305">
        <v>289069762</v>
      </c>
      <c r="E203" s="305">
        <v>790045979.74000001</v>
      </c>
      <c r="F203" s="305">
        <v>0</v>
      </c>
      <c r="G203" s="323">
        <f t="shared" si="4"/>
        <v>-790045979.74000001</v>
      </c>
      <c r="H203" s="324">
        <f t="shared" si="5"/>
        <v>-1</v>
      </c>
    </row>
    <row r="204" spans="3:8" x14ac:dyDescent="0.25">
      <c r="C204" s="304" t="s">
        <v>476</v>
      </c>
      <c r="D204" s="305">
        <v>498000</v>
      </c>
      <c r="E204" s="305">
        <v>0</v>
      </c>
      <c r="F204" s="305">
        <v>0</v>
      </c>
      <c r="G204" s="323">
        <f t="shared" si="4"/>
        <v>0</v>
      </c>
      <c r="H204" s="324" t="str">
        <f t="shared" si="5"/>
        <v>0.0%</v>
      </c>
    </row>
    <row r="205" spans="3:8" x14ac:dyDescent="0.25">
      <c r="C205" s="304" t="s">
        <v>477</v>
      </c>
      <c r="D205" s="305">
        <v>309424658</v>
      </c>
      <c r="E205" s="305">
        <v>1200000</v>
      </c>
      <c r="F205" s="305">
        <v>0</v>
      </c>
      <c r="G205" s="323">
        <f t="shared" ref="G205:G268" si="6">F205-E205</f>
        <v>-1200000</v>
      </c>
      <c r="H205" s="324">
        <f t="shared" ref="H205:H268" si="7">IFERROR(G205/E205,"0.0%")</f>
        <v>-1</v>
      </c>
    </row>
    <row r="206" spans="3:8" ht="15.75" thickBot="1" x14ac:dyDescent="0.3">
      <c r="C206" s="304" t="s">
        <v>478</v>
      </c>
      <c r="D206" s="305">
        <v>45350662</v>
      </c>
      <c r="E206" s="305">
        <v>4380924.62</v>
      </c>
      <c r="F206" s="305">
        <v>0</v>
      </c>
      <c r="G206" s="323">
        <f t="shared" si="6"/>
        <v>-4380924.62</v>
      </c>
      <c r="H206" s="324">
        <f t="shared" si="7"/>
        <v>-1</v>
      </c>
    </row>
    <row r="207" spans="3:8" x14ac:dyDescent="0.25">
      <c r="C207" s="317" t="s">
        <v>516</v>
      </c>
      <c r="D207" s="318">
        <v>3771383542</v>
      </c>
      <c r="E207" s="318">
        <v>570477602.64999998</v>
      </c>
      <c r="F207" s="319">
        <v>184931198.93000001</v>
      </c>
      <c r="G207" s="319">
        <f t="shared" si="6"/>
        <v>-385546403.71999997</v>
      </c>
      <c r="H207" s="320">
        <f t="shared" si="7"/>
        <v>-0.67583092119488664</v>
      </c>
    </row>
    <row r="208" spans="3:8" x14ac:dyDescent="0.25">
      <c r="C208" s="321" t="s">
        <v>517</v>
      </c>
      <c r="D208" s="322">
        <v>2219590753</v>
      </c>
      <c r="E208" s="322">
        <v>267940122.63</v>
      </c>
      <c r="F208" s="322">
        <v>69764327.310000002</v>
      </c>
      <c r="G208" s="325">
        <f t="shared" si="6"/>
        <v>-198175795.31999999</v>
      </c>
      <c r="H208" s="326">
        <f t="shared" si="7"/>
        <v>-0.73962717257415778</v>
      </c>
    </row>
    <row r="209" spans="3:8" x14ac:dyDescent="0.25">
      <c r="C209" s="304" t="s">
        <v>481</v>
      </c>
      <c r="D209" s="305">
        <v>2772824</v>
      </c>
      <c r="E209" s="305">
        <v>0</v>
      </c>
      <c r="F209" s="305">
        <v>0</v>
      </c>
      <c r="G209" s="323">
        <f t="shared" si="6"/>
        <v>0</v>
      </c>
      <c r="H209" s="324" t="str">
        <f t="shared" si="7"/>
        <v>0.0%</v>
      </c>
    </row>
    <row r="210" spans="3:8" x14ac:dyDescent="0.25">
      <c r="C210" s="304" t="s">
        <v>473</v>
      </c>
      <c r="D210" s="305">
        <v>511607065</v>
      </c>
      <c r="E210" s="305">
        <v>3478275.51</v>
      </c>
      <c r="F210" s="305">
        <v>44581136.509999998</v>
      </c>
      <c r="G210" s="323">
        <f t="shared" si="6"/>
        <v>41102861</v>
      </c>
      <c r="H210" s="324">
        <f t="shared" si="7"/>
        <v>11.817022798173916</v>
      </c>
    </row>
    <row r="211" spans="3:8" x14ac:dyDescent="0.25">
      <c r="C211" s="304" t="s">
        <v>474</v>
      </c>
      <c r="D211" s="305">
        <v>1050000000</v>
      </c>
      <c r="E211" s="305">
        <v>31783001.709999997</v>
      </c>
      <c r="F211" s="305">
        <v>23066518.140000001</v>
      </c>
      <c r="G211" s="323">
        <f t="shared" si="6"/>
        <v>-8716483.5699999966</v>
      </c>
      <c r="H211" s="324">
        <f t="shared" si="7"/>
        <v>-0.27424985372786542</v>
      </c>
    </row>
    <row r="212" spans="3:8" x14ac:dyDescent="0.25">
      <c r="C212" s="304" t="s">
        <v>475</v>
      </c>
      <c r="D212" s="305">
        <v>244900196</v>
      </c>
      <c r="E212" s="305">
        <v>0</v>
      </c>
      <c r="F212" s="305">
        <v>0</v>
      </c>
      <c r="G212" s="323">
        <f t="shared" si="6"/>
        <v>0</v>
      </c>
      <c r="H212" s="324" t="str">
        <f t="shared" si="7"/>
        <v>0.0%</v>
      </c>
    </row>
    <row r="213" spans="3:8" x14ac:dyDescent="0.25">
      <c r="C213" s="304" t="s">
        <v>476</v>
      </c>
      <c r="D213" s="305">
        <v>26420997</v>
      </c>
      <c r="E213" s="305">
        <v>0</v>
      </c>
      <c r="F213" s="305">
        <v>0</v>
      </c>
      <c r="G213" s="323">
        <f t="shared" si="6"/>
        <v>0</v>
      </c>
      <c r="H213" s="324" t="str">
        <f t="shared" si="7"/>
        <v>0.0%</v>
      </c>
    </row>
    <row r="214" spans="3:8" x14ac:dyDescent="0.25">
      <c r="C214" s="304" t="s">
        <v>477</v>
      </c>
      <c r="D214" s="305">
        <v>16405415</v>
      </c>
      <c r="E214" s="305">
        <v>0</v>
      </c>
      <c r="F214" s="305">
        <v>0</v>
      </c>
      <c r="G214" s="323">
        <f t="shared" si="6"/>
        <v>0</v>
      </c>
      <c r="H214" s="324" t="str">
        <f t="shared" si="7"/>
        <v>0.0%</v>
      </c>
    </row>
    <row r="215" spans="3:8" x14ac:dyDescent="0.25">
      <c r="C215" s="304" t="s">
        <v>478</v>
      </c>
      <c r="D215" s="305">
        <v>324518874</v>
      </c>
      <c r="E215" s="305">
        <v>232002558.23999995</v>
      </c>
      <c r="F215" s="305">
        <v>0</v>
      </c>
      <c r="G215" s="323">
        <f t="shared" si="6"/>
        <v>-232002558.23999995</v>
      </c>
      <c r="H215" s="324">
        <f t="shared" si="7"/>
        <v>-1</v>
      </c>
    </row>
    <row r="216" spans="3:8" x14ac:dyDescent="0.25">
      <c r="C216" s="304" t="s">
        <v>486</v>
      </c>
      <c r="D216" s="305">
        <v>42965382</v>
      </c>
      <c r="E216" s="305">
        <v>676287.16999999993</v>
      </c>
      <c r="F216" s="305">
        <v>2116672.66</v>
      </c>
      <c r="G216" s="323">
        <f t="shared" si="6"/>
        <v>1440385.4900000002</v>
      </c>
      <c r="H216" s="324">
        <f t="shared" si="7"/>
        <v>2.129842992585532</v>
      </c>
    </row>
    <row r="217" spans="3:8" x14ac:dyDescent="0.25">
      <c r="C217" s="321" t="s">
        <v>518</v>
      </c>
      <c r="D217" s="322">
        <v>542758310</v>
      </c>
      <c r="E217" s="322">
        <v>263991892.11000004</v>
      </c>
      <c r="F217" s="322">
        <v>48573898</v>
      </c>
      <c r="G217" s="325">
        <f t="shared" si="6"/>
        <v>-215417994.11000004</v>
      </c>
      <c r="H217" s="326">
        <f t="shared" si="7"/>
        <v>-0.81600231123855782</v>
      </c>
    </row>
    <row r="218" spans="3:8" x14ac:dyDescent="0.25">
      <c r="C218" s="304" t="s">
        <v>485</v>
      </c>
      <c r="D218" s="305">
        <v>11217391</v>
      </c>
      <c r="E218" s="305">
        <v>0</v>
      </c>
      <c r="F218" s="305">
        <v>1993343.39</v>
      </c>
      <c r="G218" s="323">
        <f t="shared" si="6"/>
        <v>1993343.39</v>
      </c>
      <c r="H218" s="324" t="str">
        <f t="shared" si="7"/>
        <v>0.0%</v>
      </c>
    </row>
    <row r="219" spans="3:8" x14ac:dyDescent="0.25">
      <c r="C219" s="304" t="s">
        <v>473</v>
      </c>
      <c r="D219" s="305">
        <v>362627184</v>
      </c>
      <c r="E219" s="305">
        <v>249832741.69999999</v>
      </c>
      <c r="F219" s="305">
        <v>46580554.609999999</v>
      </c>
      <c r="G219" s="323">
        <f t="shared" si="6"/>
        <v>-203252187.08999997</v>
      </c>
      <c r="H219" s="324">
        <f t="shared" si="7"/>
        <v>-0.81355304235529668</v>
      </c>
    </row>
    <row r="220" spans="3:8" x14ac:dyDescent="0.25">
      <c r="C220" s="304" t="s">
        <v>496</v>
      </c>
      <c r="D220" s="305">
        <v>67462</v>
      </c>
      <c r="E220" s="305">
        <v>0</v>
      </c>
      <c r="F220" s="305">
        <v>0</v>
      </c>
      <c r="G220" s="323">
        <f t="shared" si="6"/>
        <v>0</v>
      </c>
      <c r="H220" s="324" t="str">
        <f t="shared" si="7"/>
        <v>0.0%</v>
      </c>
    </row>
    <row r="221" spans="3:8" x14ac:dyDescent="0.25">
      <c r="C221" s="304" t="s">
        <v>474</v>
      </c>
      <c r="D221" s="305">
        <v>0</v>
      </c>
      <c r="E221" s="305">
        <v>9866736.3800000008</v>
      </c>
      <c r="F221" s="305">
        <v>0</v>
      </c>
      <c r="G221" s="323">
        <f t="shared" si="6"/>
        <v>-9866736.3800000008</v>
      </c>
      <c r="H221" s="324">
        <f t="shared" si="7"/>
        <v>-1</v>
      </c>
    </row>
    <row r="222" spans="3:8" x14ac:dyDescent="0.25">
      <c r="C222" s="304" t="s">
        <v>476</v>
      </c>
      <c r="D222" s="305">
        <v>24367708</v>
      </c>
      <c r="E222" s="305">
        <v>0</v>
      </c>
      <c r="F222" s="305">
        <v>0</v>
      </c>
      <c r="G222" s="323">
        <f t="shared" si="6"/>
        <v>0</v>
      </c>
      <c r="H222" s="324" t="str">
        <f t="shared" si="7"/>
        <v>0.0%</v>
      </c>
    </row>
    <row r="223" spans="3:8" x14ac:dyDescent="0.25">
      <c r="C223" s="304" t="s">
        <v>477</v>
      </c>
      <c r="D223" s="305">
        <v>0</v>
      </c>
      <c r="E223" s="305">
        <v>0</v>
      </c>
      <c r="F223" s="305">
        <v>0</v>
      </c>
      <c r="G223" s="323">
        <f t="shared" si="6"/>
        <v>0</v>
      </c>
      <c r="H223" s="324" t="str">
        <f t="shared" si="7"/>
        <v>0.0%</v>
      </c>
    </row>
    <row r="224" spans="3:8" x14ac:dyDescent="0.25">
      <c r="C224" s="304" t="s">
        <v>478</v>
      </c>
      <c r="D224" s="305">
        <v>144478565</v>
      </c>
      <c r="E224" s="305">
        <v>4292414.03</v>
      </c>
      <c r="F224" s="305">
        <v>0</v>
      </c>
      <c r="G224" s="323">
        <f t="shared" si="6"/>
        <v>-4292414.03</v>
      </c>
      <c r="H224" s="324">
        <f t="shared" si="7"/>
        <v>-1</v>
      </c>
    </row>
    <row r="225" spans="3:8" x14ac:dyDescent="0.25">
      <c r="C225" s="321" t="s">
        <v>519</v>
      </c>
      <c r="D225" s="322">
        <v>878932542</v>
      </c>
      <c r="E225" s="322">
        <v>38545587.909999996</v>
      </c>
      <c r="F225" s="322">
        <v>66592973.619999997</v>
      </c>
      <c r="G225" s="325">
        <f t="shared" si="6"/>
        <v>28047385.710000001</v>
      </c>
      <c r="H225" s="326">
        <f t="shared" si="7"/>
        <v>0.72764192300005326</v>
      </c>
    </row>
    <row r="226" spans="3:8" x14ac:dyDescent="0.25">
      <c r="C226" s="304" t="s">
        <v>481</v>
      </c>
      <c r="D226" s="305">
        <v>20000000</v>
      </c>
      <c r="E226" s="305">
        <v>0</v>
      </c>
      <c r="F226" s="305">
        <v>0</v>
      </c>
      <c r="G226" s="323">
        <f t="shared" si="6"/>
        <v>0</v>
      </c>
      <c r="H226" s="324" t="str">
        <f t="shared" si="7"/>
        <v>0.0%</v>
      </c>
    </row>
    <row r="227" spans="3:8" x14ac:dyDescent="0.25">
      <c r="C227" s="304" t="s">
        <v>472</v>
      </c>
      <c r="D227" s="305">
        <v>0</v>
      </c>
      <c r="E227" s="305">
        <v>0</v>
      </c>
      <c r="F227" s="305">
        <v>0</v>
      </c>
      <c r="G227" s="323">
        <f t="shared" si="6"/>
        <v>0</v>
      </c>
      <c r="H227" s="324" t="str">
        <f t="shared" si="7"/>
        <v>0.0%</v>
      </c>
    </row>
    <row r="228" spans="3:8" x14ac:dyDescent="0.25">
      <c r="C228" s="304" t="s">
        <v>473</v>
      </c>
      <c r="D228" s="305">
        <v>440861938</v>
      </c>
      <c r="E228" s="305">
        <v>6869177.6899999995</v>
      </c>
      <c r="F228" s="305">
        <v>48226684.299999997</v>
      </c>
      <c r="G228" s="323">
        <f t="shared" si="6"/>
        <v>41357506.609999999</v>
      </c>
      <c r="H228" s="324">
        <f t="shared" si="7"/>
        <v>6.0207361749001436</v>
      </c>
    </row>
    <row r="229" spans="3:8" x14ac:dyDescent="0.25">
      <c r="C229" s="304" t="s">
        <v>474</v>
      </c>
      <c r="D229" s="305">
        <v>0</v>
      </c>
      <c r="E229" s="305">
        <v>6729525.370000001</v>
      </c>
      <c r="F229" s="305">
        <v>0</v>
      </c>
      <c r="G229" s="323">
        <f t="shared" si="6"/>
        <v>-6729525.370000001</v>
      </c>
      <c r="H229" s="324">
        <f t="shared" si="7"/>
        <v>-1</v>
      </c>
    </row>
    <row r="230" spans="3:8" x14ac:dyDescent="0.25">
      <c r="C230" s="304" t="s">
        <v>476</v>
      </c>
      <c r="D230" s="305">
        <v>170613010</v>
      </c>
      <c r="E230" s="305">
        <v>5485719.5599999996</v>
      </c>
      <c r="F230" s="305">
        <v>16535631.26</v>
      </c>
      <c r="G230" s="323">
        <f t="shared" si="6"/>
        <v>11049911.699999999</v>
      </c>
      <c r="H230" s="324">
        <f t="shared" si="7"/>
        <v>2.0143048836422839</v>
      </c>
    </row>
    <row r="231" spans="3:8" x14ac:dyDescent="0.25">
      <c r="C231" s="304" t="s">
        <v>483</v>
      </c>
      <c r="D231" s="305">
        <v>777731</v>
      </c>
      <c r="E231" s="305">
        <v>0</v>
      </c>
      <c r="F231" s="305">
        <v>0</v>
      </c>
      <c r="G231" s="323">
        <f t="shared" si="6"/>
        <v>0</v>
      </c>
      <c r="H231" s="324" t="str">
        <f t="shared" si="7"/>
        <v>0.0%</v>
      </c>
    </row>
    <row r="232" spans="3:8" x14ac:dyDescent="0.25">
      <c r="C232" s="304" t="s">
        <v>477</v>
      </c>
      <c r="D232" s="305">
        <v>5185528</v>
      </c>
      <c r="E232" s="305">
        <v>6034197.5299999993</v>
      </c>
      <c r="F232" s="305">
        <v>0</v>
      </c>
      <c r="G232" s="323">
        <f t="shared" si="6"/>
        <v>-6034197.5299999993</v>
      </c>
      <c r="H232" s="324">
        <f t="shared" si="7"/>
        <v>-1</v>
      </c>
    </row>
    <row r="233" spans="3:8" x14ac:dyDescent="0.25">
      <c r="C233" s="304" t="s">
        <v>478</v>
      </c>
      <c r="D233" s="305">
        <v>197684378</v>
      </c>
      <c r="E233" s="305">
        <v>11678840.99</v>
      </c>
      <c r="F233" s="305">
        <v>0</v>
      </c>
      <c r="G233" s="323">
        <f t="shared" si="6"/>
        <v>-11678840.99</v>
      </c>
      <c r="H233" s="324">
        <f t="shared" si="7"/>
        <v>-1</v>
      </c>
    </row>
    <row r="234" spans="3:8" x14ac:dyDescent="0.25">
      <c r="C234" s="304" t="s">
        <v>486</v>
      </c>
      <c r="D234" s="305">
        <v>43809957</v>
      </c>
      <c r="E234" s="305">
        <v>1748126.77</v>
      </c>
      <c r="F234" s="305">
        <v>1830658.06</v>
      </c>
      <c r="G234" s="323">
        <f t="shared" si="6"/>
        <v>82531.290000000037</v>
      </c>
      <c r="H234" s="324">
        <f t="shared" si="7"/>
        <v>4.721127289870404E-2</v>
      </c>
    </row>
    <row r="235" spans="3:8" x14ac:dyDescent="0.25">
      <c r="C235" s="321" t="s">
        <v>488</v>
      </c>
      <c r="D235" s="322">
        <v>130101937</v>
      </c>
      <c r="E235" s="305">
        <v>0</v>
      </c>
      <c r="F235" s="305">
        <v>0</v>
      </c>
      <c r="G235" s="325">
        <f t="shared" si="6"/>
        <v>0</v>
      </c>
      <c r="H235" s="326" t="str">
        <f t="shared" si="7"/>
        <v>0.0%</v>
      </c>
    </row>
    <row r="236" spans="3:8" x14ac:dyDescent="0.25">
      <c r="C236" s="304" t="s">
        <v>476</v>
      </c>
      <c r="D236" s="305">
        <v>38119937</v>
      </c>
      <c r="E236" s="305">
        <v>0</v>
      </c>
      <c r="F236" s="305">
        <v>0</v>
      </c>
      <c r="G236" s="323">
        <f t="shared" si="6"/>
        <v>0</v>
      </c>
      <c r="H236" s="324" t="str">
        <f t="shared" si="7"/>
        <v>0.0%</v>
      </c>
    </row>
    <row r="237" spans="3:8" ht="15.75" thickBot="1" x14ac:dyDescent="0.3">
      <c r="C237" s="304" t="s">
        <v>483</v>
      </c>
      <c r="D237" s="305">
        <v>91982000</v>
      </c>
      <c r="E237" s="305">
        <v>0</v>
      </c>
      <c r="F237" s="305">
        <v>0</v>
      </c>
      <c r="G237" s="323">
        <f t="shared" si="6"/>
        <v>0</v>
      </c>
      <c r="H237" s="324" t="str">
        <f t="shared" si="7"/>
        <v>0.0%</v>
      </c>
    </row>
    <row r="238" spans="3:8" x14ac:dyDescent="0.25">
      <c r="C238" s="317" t="s">
        <v>520</v>
      </c>
      <c r="D238" s="318">
        <v>4589200900</v>
      </c>
      <c r="E238" s="318">
        <v>277672856.73000002</v>
      </c>
      <c r="F238" s="319">
        <v>499370689.93000001</v>
      </c>
      <c r="G238" s="319">
        <f t="shared" si="6"/>
        <v>221697833.19999999</v>
      </c>
      <c r="H238" s="320">
        <f t="shared" si="7"/>
        <v>0.798413772994642</v>
      </c>
    </row>
    <row r="239" spans="3:8" x14ac:dyDescent="0.25">
      <c r="C239" s="321" t="s">
        <v>521</v>
      </c>
      <c r="D239" s="322">
        <v>1849007973</v>
      </c>
      <c r="E239" s="322">
        <v>110357888.20999999</v>
      </c>
      <c r="F239" s="322">
        <v>97373980.719999999</v>
      </c>
      <c r="G239" s="325">
        <f t="shared" si="6"/>
        <v>-12983907.489999995</v>
      </c>
      <c r="H239" s="326">
        <f t="shared" si="7"/>
        <v>-0.11765273602638102</v>
      </c>
    </row>
    <row r="240" spans="3:8" x14ac:dyDescent="0.25">
      <c r="C240" s="304" t="s">
        <v>480</v>
      </c>
      <c r="D240" s="305">
        <v>13134000</v>
      </c>
      <c r="E240" s="305">
        <v>1093469.78</v>
      </c>
      <c r="F240" s="305">
        <v>1125427.79</v>
      </c>
      <c r="G240" s="323">
        <f t="shared" si="6"/>
        <v>31958.010000000009</v>
      </c>
      <c r="H240" s="324">
        <f t="shared" si="7"/>
        <v>2.9226239796037168E-2</v>
      </c>
    </row>
    <row r="241" spans="3:8" x14ac:dyDescent="0.25">
      <c r="C241" s="304" t="s">
        <v>473</v>
      </c>
      <c r="D241" s="305">
        <v>1066484228</v>
      </c>
      <c r="E241" s="305">
        <v>104228220.07000001</v>
      </c>
      <c r="F241" s="305">
        <v>96248552.930000007</v>
      </c>
      <c r="G241" s="323">
        <f t="shared" si="6"/>
        <v>-7979667.1400000006</v>
      </c>
      <c r="H241" s="324">
        <f t="shared" si="7"/>
        <v>-7.6559564527158105E-2</v>
      </c>
    </row>
    <row r="242" spans="3:8" x14ac:dyDescent="0.25">
      <c r="C242" s="304" t="s">
        <v>496</v>
      </c>
      <c r="D242" s="305">
        <v>60999999</v>
      </c>
      <c r="E242" s="305">
        <v>0</v>
      </c>
      <c r="F242" s="305">
        <v>0</v>
      </c>
      <c r="G242" s="323">
        <f t="shared" si="6"/>
        <v>0</v>
      </c>
      <c r="H242" s="324" t="str">
        <f t="shared" si="7"/>
        <v>0.0%</v>
      </c>
    </row>
    <row r="243" spans="3:8" x14ac:dyDescent="0.25">
      <c r="C243" s="304" t="s">
        <v>475</v>
      </c>
      <c r="D243" s="305">
        <v>454913935</v>
      </c>
      <c r="E243" s="305">
        <v>0</v>
      </c>
      <c r="F243" s="305">
        <v>0</v>
      </c>
      <c r="G243" s="323">
        <f t="shared" si="6"/>
        <v>0</v>
      </c>
      <c r="H243" s="324" t="str">
        <f t="shared" si="7"/>
        <v>0.0%</v>
      </c>
    </row>
    <row r="244" spans="3:8" x14ac:dyDescent="0.25">
      <c r="C244" s="304" t="s">
        <v>476</v>
      </c>
      <c r="D244" s="305">
        <v>73520872</v>
      </c>
      <c r="E244" s="305">
        <v>0</v>
      </c>
      <c r="F244" s="305">
        <v>0</v>
      </c>
      <c r="G244" s="323">
        <f t="shared" si="6"/>
        <v>0</v>
      </c>
      <c r="H244" s="324" t="str">
        <f t="shared" si="7"/>
        <v>0.0%</v>
      </c>
    </row>
    <row r="245" spans="3:8" x14ac:dyDescent="0.25">
      <c r="C245" s="304" t="s">
        <v>483</v>
      </c>
      <c r="D245" s="305">
        <v>50031562</v>
      </c>
      <c r="E245" s="305">
        <v>0</v>
      </c>
      <c r="F245" s="305">
        <v>0</v>
      </c>
      <c r="G245" s="323">
        <f t="shared" si="6"/>
        <v>0</v>
      </c>
      <c r="H245" s="324" t="str">
        <f t="shared" si="7"/>
        <v>0.0%</v>
      </c>
    </row>
    <row r="246" spans="3:8" x14ac:dyDescent="0.25">
      <c r="C246" s="304" t="s">
        <v>477</v>
      </c>
      <c r="D246" s="305">
        <v>26588621</v>
      </c>
      <c r="E246" s="305">
        <v>0</v>
      </c>
      <c r="F246" s="305">
        <v>0</v>
      </c>
      <c r="G246" s="323">
        <f t="shared" si="6"/>
        <v>0</v>
      </c>
      <c r="H246" s="324" t="str">
        <f t="shared" si="7"/>
        <v>0.0%</v>
      </c>
    </row>
    <row r="247" spans="3:8" x14ac:dyDescent="0.25">
      <c r="C247" s="304" t="s">
        <v>478</v>
      </c>
      <c r="D247" s="305">
        <v>103334756</v>
      </c>
      <c r="E247" s="305">
        <v>5036198.3600000003</v>
      </c>
      <c r="F247" s="305">
        <v>0</v>
      </c>
      <c r="G247" s="323">
        <f t="shared" si="6"/>
        <v>-5036198.3600000003</v>
      </c>
      <c r="H247" s="324">
        <f t="shared" si="7"/>
        <v>-1</v>
      </c>
    </row>
    <row r="248" spans="3:8" x14ac:dyDescent="0.25">
      <c r="C248" s="321" t="s">
        <v>522</v>
      </c>
      <c r="D248" s="322">
        <v>1882028553</v>
      </c>
      <c r="E248" s="322">
        <v>136222065.53999999</v>
      </c>
      <c r="F248" s="322">
        <v>251517465.52000001</v>
      </c>
      <c r="G248" s="325">
        <f t="shared" si="6"/>
        <v>115295399.98000002</v>
      </c>
      <c r="H248" s="326">
        <f t="shared" si="7"/>
        <v>0.84637829798686248</v>
      </c>
    </row>
    <row r="249" spans="3:8" x14ac:dyDescent="0.25">
      <c r="C249" s="304" t="s">
        <v>480</v>
      </c>
      <c r="D249" s="305">
        <v>23503889</v>
      </c>
      <c r="E249" s="305">
        <v>0</v>
      </c>
      <c r="F249" s="305">
        <v>0</v>
      </c>
      <c r="G249" s="323">
        <f t="shared" si="6"/>
        <v>0</v>
      </c>
      <c r="H249" s="324" t="str">
        <f t="shared" si="7"/>
        <v>0.0%</v>
      </c>
    </row>
    <row r="250" spans="3:8" x14ac:dyDescent="0.25">
      <c r="C250" s="304" t="s">
        <v>485</v>
      </c>
      <c r="D250" s="305">
        <v>44422301</v>
      </c>
      <c r="E250" s="305">
        <v>0</v>
      </c>
      <c r="F250" s="305">
        <v>0</v>
      </c>
      <c r="G250" s="323">
        <f t="shared" si="6"/>
        <v>0</v>
      </c>
      <c r="H250" s="324" t="str">
        <f t="shared" si="7"/>
        <v>0.0%</v>
      </c>
    </row>
    <row r="251" spans="3:8" x14ac:dyDescent="0.25">
      <c r="C251" s="304" t="s">
        <v>481</v>
      </c>
      <c r="D251" s="305">
        <v>73589468</v>
      </c>
      <c r="E251" s="305">
        <v>0</v>
      </c>
      <c r="F251" s="305">
        <v>0</v>
      </c>
      <c r="G251" s="323">
        <f t="shared" si="6"/>
        <v>0</v>
      </c>
      <c r="H251" s="324" t="str">
        <f t="shared" si="7"/>
        <v>0.0%</v>
      </c>
    </row>
    <row r="252" spans="3:8" x14ac:dyDescent="0.25">
      <c r="C252" s="304" t="s">
        <v>473</v>
      </c>
      <c r="D252" s="305">
        <v>394838999</v>
      </c>
      <c r="E252" s="305">
        <v>27815958.459999997</v>
      </c>
      <c r="F252" s="305">
        <v>88225211.340000004</v>
      </c>
      <c r="G252" s="323">
        <f t="shared" si="6"/>
        <v>60409252.88000001</v>
      </c>
      <c r="H252" s="324">
        <f t="shared" si="7"/>
        <v>2.1717480261149347</v>
      </c>
    </row>
    <row r="253" spans="3:8" x14ac:dyDescent="0.25">
      <c r="C253" s="304" t="s">
        <v>496</v>
      </c>
      <c r="D253" s="305">
        <v>61050750</v>
      </c>
      <c r="E253" s="305">
        <v>56767264.780000001</v>
      </c>
      <c r="F253" s="305">
        <v>14062038.710000001</v>
      </c>
      <c r="G253" s="323">
        <f t="shared" si="6"/>
        <v>-42705226.07</v>
      </c>
      <c r="H253" s="324">
        <f t="shared" si="7"/>
        <v>-0.75228613243042353</v>
      </c>
    </row>
    <row r="254" spans="3:8" x14ac:dyDescent="0.25">
      <c r="C254" s="304" t="s">
        <v>474</v>
      </c>
      <c r="D254" s="305">
        <v>0</v>
      </c>
      <c r="E254" s="305">
        <v>0</v>
      </c>
      <c r="F254" s="305">
        <v>0</v>
      </c>
      <c r="G254" s="323">
        <f t="shared" si="6"/>
        <v>0</v>
      </c>
      <c r="H254" s="324" t="str">
        <f t="shared" si="7"/>
        <v>0.0%</v>
      </c>
    </row>
    <row r="255" spans="3:8" x14ac:dyDescent="0.25">
      <c r="C255" s="304" t="s">
        <v>475</v>
      </c>
      <c r="D255" s="305">
        <v>506317025</v>
      </c>
      <c r="E255" s="305">
        <v>0</v>
      </c>
      <c r="F255" s="305">
        <v>38563663.93</v>
      </c>
      <c r="G255" s="323">
        <f t="shared" si="6"/>
        <v>38563663.93</v>
      </c>
      <c r="H255" s="324" t="str">
        <f t="shared" si="7"/>
        <v>0.0%</v>
      </c>
    </row>
    <row r="256" spans="3:8" x14ac:dyDescent="0.25">
      <c r="C256" s="304" t="s">
        <v>483</v>
      </c>
      <c r="D256" s="305">
        <v>474930452</v>
      </c>
      <c r="E256" s="305">
        <v>44484489.590000004</v>
      </c>
      <c r="F256" s="305">
        <v>108712524.39</v>
      </c>
      <c r="G256" s="323">
        <f t="shared" si="6"/>
        <v>64228034.799999997</v>
      </c>
      <c r="H256" s="324">
        <f t="shared" si="7"/>
        <v>1.443829869511154</v>
      </c>
    </row>
    <row r="257" spans="3:8" x14ac:dyDescent="0.25">
      <c r="C257" s="304" t="s">
        <v>477</v>
      </c>
      <c r="D257" s="305">
        <v>9467926</v>
      </c>
      <c r="E257" s="305">
        <v>0</v>
      </c>
      <c r="F257" s="305">
        <v>0</v>
      </c>
      <c r="G257" s="323">
        <f t="shared" si="6"/>
        <v>0</v>
      </c>
      <c r="H257" s="324" t="str">
        <f t="shared" si="7"/>
        <v>0.0%</v>
      </c>
    </row>
    <row r="258" spans="3:8" x14ac:dyDescent="0.25">
      <c r="C258" s="304" t="s">
        <v>478</v>
      </c>
      <c r="D258" s="305">
        <v>172549730</v>
      </c>
      <c r="E258" s="305">
        <v>5412313.7699999996</v>
      </c>
      <c r="F258" s="305">
        <v>0</v>
      </c>
      <c r="G258" s="323">
        <f t="shared" si="6"/>
        <v>-5412313.7699999996</v>
      </c>
      <c r="H258" s="324">
        <f t="shared" si="7"/>
        <v>-1</v>
      </c>
    </row>
    <row r="259" spans="3:8" x14ac:dyDescent="0.25">
      <c r="C259" s="304" t="s">
        <v>486</v>
      </c>
      <c r="D259" s="305">
        <v>121358013</v>
      </c>
      <c r="E259" s="305">
        <v>1742038.94</v>
      </c>
      <c r="F259" s="305">
        <v>1954027.15</v>
      </c>
      <c r="G259" s="323">
        <f t="shared" si="6"/>
        <v>211988.20999999996</v>
      </c>
      <c r="H259" s="324">
        <f t="shared" si="7"/>
        <v>0.1216897080383289</v>
      </c>
    </row>
    <row r="260" spans="3:8" x14ac:dyDescent="0.25">
      <c r="C260" s="321" t="s">
        <v>523</v>
      </c>
      <c r="D260" s="322">
        <v>590800924</v>
      </c>
      <c r="E260" s="322">
        <v>12479839.98</v>
      </c>
      <c r="F260" s="322">
        <v>129115090.37</v>
      </c>
      <c r="G260" s="325">
        <f t="shared" si="6"/>
        <v>116635250.39</v>
      </c>
      <c r="H260" s="326">
        <f t="shared" si="7"/>
        <v>9.3458931025492209</v>
      </c>
    </row>
    <row r="261" spans="3:8" x14ac:dyDescent="0.25">
      <c r="C261" s="304" t="s">
        <v>473</v>
      </c>
      <c r="D261" s="305">
        <v>501549284</v>
      </c>
      <c r="E261" s="305">
        <v>0</v>
      </c>
      <c r="F261" s="305">
        <v>108136900.44</v>
      </c>
      <c r="G261" s="323">
        <f t="shared" si="6"/>
        <v>108136900.44</v>
      </c>
      <c r="H261" s="324" t="str">
        <f t="shared" si="7"/>
        <v>0.0%</v>
      </c>
    </row>
    <row r="262" spans="3:8" x14ac:dyDescent="0.25">
      <c r="C262" s="304" t="s">
        <v>496</v>
      </c>
      <c r="D262" s="305">
        <v>0</v>
      </c>
      <c r="E262" s="305">
        <v>0</v>
      </c>
      <c r="F262" s="305">
        <v>0</v>
      </c>
      <c r="G262" s="323">
        <f t="shared" si="6"/>
        <v>0</v>
      </c>
      <c r="H262" s="324" t="str">
        <f t="shared" si="7"/>
        <v>0.0%</v>
      </c>
    </row>
    <row r="263" spans="3:8" x14ac:dyDescent="0.25">
      <c r="C263" s="304" t="s">
        <v>475</v>
      </c>
      <c r="D263" s="305">
        <v>31727144</v>
      </c>
      <c r="E263" s="305">
        <v>0</v>
      </c>
      <c r="F263" s="305">
        <v>20978189.93</v>
      </c>
      <c r="G263" s="323">
        <f t="shared" si="6"/>
        <v>20978189.93</v>
      </c>
      <c r="H263" s="324" t="str">
        <f t="shared" si="7"/>
        <v>0.0%</v>
      </c>
    </row>
    <row r="264" spans="3:8" x14ac:dyDescent="0.25">
      <c r="C264" s="304" t="s">
        <v>476</v>
      </c>
      <c r="D264" s="305">
        <v>0</v>
      </c>
      <c r="E264" s="305">
        <v>0</v>
      </c>
      <c r="F264" s="305">
        <v>0</v>
      </c>
      <c r="G264" s="323">
        <f t="shared" si="6"/>
        <v>0</v>
      </c>
      <c r="H264" s="324" t="str">
        <f t="shared" si="7"/>
        <v>0.0%</v>
      </c>
    </row>
    <row r="265" spans="3:8" x14ac:dyDescent="0.25">
      <c r="C265" s="304" t="s">
        <v>483</v>
      </c>
      <c r="D265" s="305">
        <v>0</v>
      </c>
      <c r="E265" s="305">
        <v>0</v>
      </c>
      <c r="F265" s="305">
        <v>0</v>
      </c>
      <c r="G265" s="323">
        <f t="shared" si="6"/>
        <v>0</v>
      </c>
      <c r="H265" s="324" t="str">
        <f t="shared" si="7"/>
        <v>0.0%</v>
      </c>
    </row>
    <row r="266" spans="3:8" x14ac:dyDescent="0.25">
      <c r="C266" s="304" t="s">
        <v>477</v>
      </c>
      <c r="D266" s="305">
        <v>13747368</v>
      </c>
      <c r="E266" s="305">
        <v>12479839.98</v>
      </c>
      <c r="F266" s="305">
        <v>0</v>
      </c>
      <c r="G266" s="323">
        <f t="shared" si="6"/>
        <v>-12479839.98</v>
      </c>
      <c r="H266" s="324">
        <f t="shared" si="7"/>
        <v>-1</v>
      </c>
    </row>
    <row r="267" spans="3:8" x14ac:dyDescent="0.25">
      <c r="C267" s="304" t="s">
        <v>478</v>
      </c>
      <c r="D267" s="305">
        <v>43777128</v>
      </c>
      <c r="E267" s="305">
        <v>0</v>
      </c>
      <c r="F267" s="305">
        <v>0</v>
      </c>
      <c r="G267" s="323">
        <f t="shared" si="6"/>
        <v>0</v>
      </c>
      <c r="H267" s="324" t="str">
        <f t="shared" si="7"/>
        <v>0.0%</v>
      </c>
    </row>
    <row r="268" spans="3:8" x14ac:dyDescent="0.25">
      <c r="C268" s="321" t="s">
        <v>488</v>
      </c>
      <c r="D268" s="322">
        <v>267363450</v>
      </c>
      <c r="E268" s="322">
        <v>18613063</v>
      </c>
      <c r="F268" s="322">
        <v>21364153.32</v>
      </c>
      <c r="G268" s="325">
        <f t="shared" si="6"/>
        <v>2751090.3200000003</v>
      </c>
      <c r="H268" s="326">
        <f t="shared" si="7"/>
        <v>0.14780427702845042</v>
      </c>
    </row>
    <row r="269" spans="3:8" ht="15.75" thickBot="1" x14ac:dyDescent="0.3">
      <c r="C269" s="304" t="s">
        <v>483</v>
      </c>
      <c r="D269" s="305">
        <v>267363450</v>
      </c>
      <c r="E269" s="305">
        <v>18613063</v>
      </c>
      <c r="F269" s="305">
        <v>21364153.32</v>
      </c>
      <c r="G269" s="323">
        <f t="shared" ref="G269:G332" si="8">F269-E269</f>
        <v>2751090.3200000003</v>
      </c>
      <c r="H269" s="324">
        <f t="shared" ref="H269:H332" si="9">IFERROR(G269/E269,"0.0%")</f>
        <v>0.14780427702845042</v>
      </c>
    </row>
    <row r="270" spans="3:8" x14ac:dyDescent="0.25">
      <c r="C270" s="317" t="s">
        <v>524</v>
      </c>
      <c r="D270" s="318">
        <v>4456894151</v>
      </c>
      <c r="E270" s="318">
        <v>141020973.48999998</v>
      </c>
      <c r="F270" s="319">
        <v>463551322.30000001</v>
      </c>
      <c r="G270" s="319">
        <f t="shared" si="8"/>
        <v>322530348.81000006</v>
      </c>
      <c r="H270" s="320">
        <f t="shared" si="9"/>
        <v>2.2871090790822772</v>
      </c>
    </row>
    <row r="271" spans="3:8" x14ac:dyDescent="0.25">
      <c r="C271" s="321" t="s">
        <v>525</v>
      </c>
      <c r="D271" s="322">
        <v>1670250027</v>
      </c>
      <c r="E271" s="322">
        <v>56089891.860000007</v>
      </c>
      <c r="F271" s="322">
        <v>115668587.2</v>
      </c>
      <c r="G271" s="323">
        <f t="shared" si="8"/>
        <v>59578695.339999996</v>
      </c>
      <c r="H271" s="324">
        <f t="shared" si="9"/>
        <v>1.0622002176204586</v>
      </c>
    </row>
    <row r="272" spans="3:8" x14ac:dyDescent="0.25">
      <c r="C272" s="304" t="s">
        <v>480</v>
      </c>
      <c r="D272" s="305">
        <v>0</v>
      </c>
      <c r="E272" s="305">
        <v>0</v>
      </c>
      <c r="F272" s="305">
        <v>0</v>
      </c>
      <c r="G272" s="323">
        <f t="shared" si="8"/>
        <v>0</v>
      </c>
      <c r="H272" s="324" t="str">
        <f t="shared" si="9"/>
        <v>0.0%</v>
      </c>
    </row>
    <row r="273" spans="3:8" x14ac:dyDescent="0.25">
      <c r="C273" s="304" t="s">
        <v>473</v>
      </c>
      <c r="D273" s="305">
        <v>786646450</v>
      </c>
      <c r="E273" s="305">
        <v>19505757.890000001</v>
      </c>
      <c r="F273" s="305">
        <v>89742136.849999994</v>
      </c>
      <c r="G273" s="323">
        <f t="shared" si="8"/>
        <v>70236378.959999993</v>
      </c>
      <c r="H273" s="324">
        <f t="shared" si="9"/>
        <v>3.6008023556986739</v>
      </c>
    </row>
    <row r="274" spans="3:8" x14ac:dyDescent="0.25">
      <c r="C274" s="304" t="s">
        <v>496</v>
      </c>
      <c r="D274" s="305">
        <v>0</v>
      </c>
      <c r="E274" s="305">
        <v>0</v>
      </c>
      <c r="F274" s="305">
        <v>7309751.8499999996</v>
      </c>
      <c r="G274" s="323">
        <f t="shared" si="8"/>
        <v>7309751.8499999996</v>
      </c>
      <c r="H274" s="324" t="str">
        <f t="shared" si="9"/>
        <v>0.0%</v>
      </c>
    </row>
    <row r="275" spans="3:8" x14ac:dyDescent="0.25">
      <c r="C275" s="304" t="s">
        <v>482</v>
      </c>
      <c r="D275" s="305">
        <v>6985767</v>
      </c>
      <c r="E275" s="305">
        <v>0</v>
      </c>
      <c r="F275" s="305">
        <v>0</v>
      </c>
      <c r="G275" s="323">
        <f t="shared" si="8"/>
        <v>0</v>
      </c>
      <c r="H275" s="324" t="str">
        <f t="shared" si="9"/>
        <v>0.0%</v>
      </c>
    </row>
    <row r="276" spans="3:8" x14ac:dyDescent="0.25">
      <c r="C276" s="304" t="s">
        <v>475</v>
      </c>
      <c r="D276" s="305">
        <v>48830264</v>
      </c>
      <c r="E276" s="305">
        <v>0</v>
      </c>
      <c r="F276" s="305">
        <v>5000000</v>
      </c>
      <c r="G276" s="323">
        <f t="shared" si="8"/>
        <v>5000000</v>
      </c>
      <c r="H276" s="324" t="str">
        <f t="shared" si="9"/>
        <v>0.0%</v>
      </c>
    </row>
    <row r="277" spans="3:8" x14ac:dyDescent="0.25">
      <c r="C277" s="304" t="s">
        <v>476</v>
      </c>
      <c r="D277" s="305">
        <v>65411478</v>
      </c>
      <c r="E277" s="305">
        <v>0</v>
      </c>
      <c r="F277" s="305">
        <v>0</v>
      </c>
      <c r="G277" s="323">
        <f t="shared" si="8"/>
        <v>0</v>
      </c>
      <c r="H277" s="324" t="str">
        <f t="shared" si="9"/>
        <v>0.0%</v>
      </c>
    </row>
    <row r="278" spans="3:8" x14ac:dyDescent="0.25">
      <c r="C278" s="304" t="s">
        <v>483</v>
      </c>
      <c r="D278" s="305">
        <v>365794055</v>
      </c>
      <c r="E278" s="305">
        <v>0</v>
      </c>
      <c r="F278" s="305">
        <v>0</v>
      </c>
      <c r="G278" s="323">
        <f t="shared" si="8"/>
        <v>0</v>
      </c>
      <c r="H278" s="324" t="str">
        <f t="shared" si="9"/>
        <v>0.0%</v>
      </c>
    </row>
    <row r="279" spans="3:8" x14ac:dyDescent="0.25">
      <c r="C279" s="304" t="s">
        <v>477</v>
      </c>
      <c r="D279" s="305">
        <v>62733992</v>
      </c>
      <c r="E279" s="305">
        <v>9035432.5399999991</v>
      </c>
      <c r="F279" s="305">
        <v>13616698.5</v>
      </c>
      <c r="G279" s="323">
        <f t="shared" si="8"/>
        <v>4581265.9600000009</v>
      </c>
      <c r="H279" s="324">
        <f t="shared" si="9"/>
        <v>0.5070333865831731</v>
      </c>
    </row>
    <row r="280" spans="3:8" x14ac:dyDescent="0.25">
      <c r="C280" s="304" t="s">
        <v>478</v>
      </c>
      <c r="D280" s="305">
        <v>333848021</v>
      </c>
      <c r="E280" s="305">
        <v>27548701.43</v>
      </c>
      <c r="F280" s="305">
        <v>0</v>
      </c>
      <c r="G280" s="323">
        <f t="shared" si="8"/>
        <v>-27548701.43</v>
      </c>
      <c r="H280" s="324">
        <f t="shared" si="9"/>
        <v>-1</v>
      </c>
    </row>
    <row r="281" spans="3:8" x14ac:dyDescent="0.25">
      <c r="C281" s="321" t="s">
        <v>526</v>
      </c>
      <c r="D281" s="322">
        <v>1595945099</v>
      </c>
      <c r="E281" s="322">
        <v>23521151.550000001</v>
      </c>
      <c r="F281" s="322">
        <v>72002359.819999993</v>
      </c>
      <c r="G281" s="323">
        <f t="shared" si="8"/>
        <v>48481208.269999996</v>
      </c>
      <c r="H281" s="324">
        <f t="shared" si="9"/>
        <v>2.061174945747926</v>
      </c>
    </row>
    <row r="282" spans="3:8" x14ac:dyDescent="0.25">
      <c r="C282" s="304" t="s">
        <v>473</v>
      </c>
      <c r="D282" s="305">
        <v>763003501</v>
      </c>
      <c r="E282" s="305">
        <v>23521151.550000001</v>
      </c>
      <c r="F282" s="305">
        <v>72002359.819999993</v>
      </c>
      <c r="G282" s="323">
        <f t="shared" si="8"/>
        <v>48481208.269999996</v>
      </c>
      <c r="H282" s="324">
        <f t="shared" si="9"/>
        <v>2.061174945747926</v>
      </c>
    </row>
    <row r="283" spans="3:8" x14ac:dyDescent="0.25">
      <c r="C283" s="304" t="s">
        <v>475</v>
      </c>
      <c r="D283" s="305">
        <v>509146641</v>
      </c>
      <c r="E283" s="305">
        <v>0</v>
      </c>
      <c r="F283" s="305">
        <v>0</v>
      </c>
      <c r="G283" s="323">
        <f t="shared" si="8"/>
        <v>0</v>
      </c>
      <c r="H283" s="324" t="str">
        <f t="shared" si="9"/>
        <v>0.0%</v>
      </c>
    </row>
    <row r="284" spans="3:8" x14ac:dyDescent="0.25">
      <c r="C284" s="304" t="s">
        <v>476</v>
      </c>
      <c r="D284" s="305">
        <v>108115924</v>
      </c>
      <c r="E284" s="305">
        <v>0</v>
      </c>
      <c r="F284" s="305">
        <v>0</v>
      </c>
      <c r="G284" s="323">
        <f t="shared" si="8"/>
        <v>0</v>
      </c>
      <c r="H284" s="324" t="str">
        <f t="shared" si="9"/>
        <v>0.0%</v>
      </c>
    </row>
    <row r="285" spans="3:8" x14ac:dyDescent="0.25">
      <c r="C285" s="304" t="s">
        <v>477</v>
      </c>
      <c r="D285" s="305">
        <v>37081316</v>
      </c>
      <c r="E285" s="305">
        <v>0</v>
      </c>
      <c r="F285" s="305">
        <v>0</v>
      </c>
      <c r="G285" s="323">
        <f t="shared" si="8"/>
        <v>0</v>
      </c>
      <c r="H285" s="324" t="str">
        <f t="shared" si="9"/>
        <v>0.0%</v>
      </c>
    </row>
    <row r="286" spans="3:8" x14ac:dyDescent="0.25">
      <c r="C286" s="304" t="s">
        <v>478</v>
      </c>
      <c r="D286" s="305">
        <v>178597717</v>
      </c>
      <c r="E286" s="305">
        <v>0</v>
      </c>
      <c r="F286" s="305">
        <v>0</v>
      </c>
      <c r="G286" s="323">
        <f t="shared" si="8"/>
        <v>0</v>
      </c>
      <c r="H286" s="324" t="str">
        <f t="shared" si="9"/>
        <v>0.0%</v>
      </c>
    </row>
    <row r="287" spans="3:8" x14ac:dyDescent="0.25">
      <c r="C287" s="321" t="s">
        <v>527</v>
      </c>
      <c r="D287" s="322">
        <v>1190699025</v>
      </c>
      <c r="E287" s="322">
        <v>61409930.080000006</v>
      </c>
      <c r="F287" s="322">
        <v>275880375.28000003</v>
      </c>
      <c r="G287" s="323">
        <f t="shared" si="8"/>
        <v>214470445.20000002</v>
      </c>
      <c r="H287" s="324">
        <f t="shared" si="9"/>
        <v>3.4924391693754555</v>
      </c>
    </row>
    <row r="288" spans="3:8" x14ac:dyDescent="0.25">
      <c r="C288" s="304" t="s">
        <v>480</v>
      </c>
      <c r="D288" s="305">
        <v>26976614</v>
      </c>
      <c r="E288" s="305">
        <v>0</v>
      </c>
      <c r="F288" s="305">
        <v>0</v>
      </c>
      <c r="G288" s="323">
        <f t="shared" si="8"/>
        <v>0</v>
      </c>
      <c r="H288" s="324" t="str">
        <f t="shared" si="9"/>
        <v>0.0%</v>
      </c>
    </row>
    <row r="289" spans="3:8" x14ac:dyDescent="0.25">
      <c r="C289" s="304" t="s">
        <v>472</v>
      </c>
      <c r="D289" s="305">
        <v>3355957</v>
      </c>
      <c r="E289" s="305">
        <v>0</v>
      </c>
      <c r="F289" s="305">
        <v>0</v>
      </c>
      <c r="G289" s="323">
        <f t="shared" si="8"/>
        <v>0</v>
      </c>
      <c r="H289" s="324" t="str">
        <f t="shared" si="9"/>
        <v>0.0%</v>
      </c>
    </row>
    <row r="290" spans="3:8" x14ac:dyDescent="0.25">
      <c r="C290" s="304" t="s">
        <v>473</v>
      </c>
      <c r="D290" s="305">
        <v>1059200201</v>
      </c>
      <c r="E290" s="305">
        <v>53795063.170000002</v>
      </c>
      <c r="F290" s="305">
        <v>233136411.25</v>
      </c>
      <c r="G290" s="323">
        <f t="shared" si="8"/>
        <v>179341348.07999998</v>
      </c>
      <c r="H290" s="324">
        <f t="shared" si="9"/>
        <v>3.333788223526311</v>
      </c>
    </row>
    <row r="291" spans="3:8" x14ac:dyDescent="0.25">
      <c r="C291" s="304" t="s">
        <v>475</v>
      </c>
      <c r="D291" s="305">
        <v>16195995</v>
      </c>
      <c r="E291" s="305">
        <v>0</v>
      </c>
      <c r="F291" s="305">
        <v>0</v>
      </c>
      <c r="G291" s="323">
        <f t="shared" si="8"/>
        <v>0</v>
      </c>
      <c r="H291" s="324" t="str">
        <f t="shared" si="9"/>
        <v>0.0%</v>
      </c>
    </row>
    <row r="292" spans="3:8" x14ac:dyDescent="0.25">
      <c r="C292" s="304" t="s">
        <v>477</v>
      </c>
      <c r="D292" s="305">
        <v>0</v>
      </c>
      <c r="E292" s="305">
        <v>0</v>
      </c>
      <c r="F292" s="305">
        <v>0</v>
      </c>
      <c r="G292" s="323">
        <f t="shared" si="8"/>
        <v>0</v>
      </c>
      <c r="H292" s="324" t="str">
        <f t="shared" si="9"/>
        <v>0.0%</v>
      </c>
    </row>
    <row r="293" spans="3:8" x14ac:dyDescent="0.25">
      <c r="C293" s="304" t="s">
        <v>478</v>
      </c>
      <c r="D293" s="305">
        <v>35275891</v>
      </c>
      <c r="E293" s="305">
        <v>7614866.9100000001</v>
      </c>
      <c r="F293" s="305">
        <v>42743964.029999994</v>
      </c>
      <c r="G293" s="323">
        <f t="shared" si="8"/>
        <v>35129097.11999999</v>
      </c>
      <c r="H293" s="324">
        <f t="shared" si="9"/>
        <v>4.613225357079811</v>
      </c>
    </row>
    <row r="294" spans="3:8" ht="15.75" thickBot="1" x14ac:dyDescent="0.3">
      <c r="C294" s="304" t="s">
        <v>486</v>
      </c>
      <c r="D294" s="305">
        <v>49694367</v>
      </c>
      <c r="E294" s="305">
        <v>0</v>
      </c>
      <c r="F294" s="305">
        <v>0</v>
      </c>
      <c r="G294" s="323">
        <f t="shared" si="8"/>
        <v>0</v>
      </c>
      <c r="H294" s="324" t="str">
        <f t="shared" si="9"/>
        <v>0.0%</v>
      </c>
    </row>
    <row r="295" spans="3:8" x14ac:dyDescent="0.25">
      <c r="C295" s="317" t="s">
        <v>528</v>
      </c>
      <c r="D295" s="318">
        <v>49540167055</v>
      </c>
      <c r="E295" s="318">
        <v>3126381577.1199999</v>
      </c>
      <c r="F295" s="319">
        <v>2783738255.6500006</v>
      </c>
      <c r="G295" s="319">
        <f t="shared" si="8"/>
        <v>-342643321.46999931</v>
      </c>
      <c r="H295" s="320">
        <f t="shared" si="9"/>
        <v>-0.10959740934298873</v>
      </c>
    </row>
    <row r="296" spans="3:8" x14ac:dyDescent="0.25">
      <c r="C296" s="321" t="s">
        <v>529</v>
      </c>
      <c r="D296" s="322">
        <v>19638097425</v>
      </c>
      <c r="E296" s="322">
        <v>783888689.85000002</v>
      </c>
      <c r="F296" s="322">
        <v>1315861223.3099997</v>
      </c>
      <c r="G296" s="323">
        <f t="shared" si="8"/>
        <v>531972533.45999968</v>
      </c>
      <c r="H296" s="324">
        <f t="shared" si="9"/>
        <v>0.67863274511818072</v>
      </c>
    </row>
    <row r="297" spans="3:8" x14ac:dyDescent="0.25">
      <c r="C297" s="304" t="s">
        <v>480</v>
      </c>
      <c r="D297" s="305">
        <v>1547238145</v>
      </c>
      <c r="E297" s="305">
        <v>61446804.370000005</v>
      </c>
      <c r="F297" s="305">
        <v>280760648.90999997</v>
      </c>
      <c r="G297" s="323">
        <f t="shared" si="8"/>
        <v>219313844.53999996</v>
      </c>
      <c r="H297" s="324">
        <f t="shared" si="9"/>
        <v>3.5691659930662714</v>
      </c>
    </row>
    <row r="298" spans="3:8" x14ac:dyDescent="0.25">
      <c r="C298" s="304" t="s">
        <v>530</v>
      </c>
      <c r="D298" s="305">
        <v>3220451191</v>
      </c>
      <c r="E298" s="305">
        <v>99159153.900000021</v>
      </c>
      <c r="F298" s="305">
        <v>136926675.84</v>
      </c>
      <c r="G298" s="323">
        <f t="shared" si="8"/>
        <v>37767521.939999983</v>
      </c>
      <c r="H298" s="324">
        <f t="shared" si="9"/>
        <v>0.38087781565873136</v>
      </c>
    </row>
    <row r="299" spans="3:8" x14ac:dyDescent="0.25">
      <c r="C299" s="304" t="s">
        <v>485</v>
      </c>
      <c r="D299" s="305">
        <v>6855995539</v>
      </c>
      <c r="E299" s="305">
        <v>445315392.42999995</v>
      </c>
      <c r="F299" s="305">
        <v>506226417.11000001</v>
      </c>
      <c r="G299" s="323">
        <f t="shared" si="8"/>
        <v>60911024.680000067</v>
      </c>
      <c r="H299" s="324">
        <f t="shared" si="9"/>
        <v>0.13678176347693796</v>
      </c>
    </row>
    <row r="300" spans="3:8" x14ac:dyDescent="0.25">
      <c r="C300" s="304" t="s">
        <v>481</v>
      </c>
      <c r="D300" s="305">
        <v>1700569233</v>
      </c>
      <c r="E300" s="305">
        <v>90127333.439999983</v>
      </c>
      <c r="F300" s="305">
        <v>88334858.879999995</v>
      </c>
      <c r="G300" s="323">
        <f t="shared" si="8"/>
        <v>-1792474.5599999875</v>
      </c>
      <c r="H300" s="324">
        <f t="shared" si="9"/>
        <v>-1.9888245791641918E-2</v>
      </c>
    </row>
    <row r="301" spans="3:8" x14ac:dyDescent="0.25">
      <c r="C301" s="304" t="s">
        <v>473</v>
      </c>
      <c r="D301" s="305">
        <v>1201399948</v>
      </c>
      <c r="E301" s="305">
        <v>0</v>
      </c>
      <c r="F301" s="305">
        <v>139999999.5</v>
      </c>
      <c r="G301" s="323">
        <f t="shared" si="8"/>
        <v>139999999.5</v>
      </c>
      <c r="H301" s="324" t="str">
        <f t="shared" si="9"/>
        <v>0.0%</v>
      </c>
    </row>
    <row r="302" spans="3:8" x14ac:dyDescent="0.25">
      <c r="C302" s="304" t="s">
        <v>531</v>
      </c>
      <c r="D302" s="305">
        <v>730458111</v>
      </c>
      <c r="E302" s="305">
        <v>31370784.520000003</v>
      </c>
      <c r="F302" s="305">
        <v>55122318.920000002</v>
      </c>
      <c r="G302" s="323">
        <f t="shared" si="8"/>
        <v>23751534.399999999</v>
      </c>
      <c r="H302" s="324">
        <f t="shared" si="9"/>
        <v>0.75712274217616526</v>
      </c>
    </row>
    <row r="303" spans="3:8" x14ac:dyDescent="0.25">
      <c r="C303" s="304" t="s">
        <v>496</v>
      </c>
      <c r="D303" s="305">
        <v>1135979999</v>
      </c>
      <c r="E303" s="305">
        <v>32119186.890000001</v>
      </c>
      <c r="F303" s="305">
        <v>0</v>
      </c>
      <c r="G303" s="323">
        <f t="shared" si="8"/>
        <v>-32119186.890000001</v>
      </c>
      <c r="H303" s="324">
        <f t="shared" si="9"/>
        <v>-1</v>
      </c>
    </row>
    <row r="304" spans="3:8" x14ac:dyDescent="0.25">
      <c r="C304" s="304" t="s">
        <v>475</v>
      </c>
      <c r="D304" s="305">
        <v>88736439</v>
      </c>
      <c r="E304" s="305">
        <v>0</v>
      </c>
      <c r="F304" s="305">
        <v>0</v>
      </c>
      <c r="G304" s="323">
        <f t="shared" si="8"/>
        <v>0</v>
      </c>
      <c r="H304" s="324" t="str">
        <f t="shared" si="9"/>
        <v>0.0%</v>
      </c>
    </row>
    <row r="305" spans="3:8" x14ac:dyDescent="0.25">
      <c r="C305" s="304" t="s">
        <v>476</v>
      </c>
      <c r="D305" s="305">
        <v>41902153</v>
      </c>
      <c r="E305" s="305">
        <v>0</v>
      </c>
      <c r="F305" s="305">
        <v>0</v>
      </c>
      <c r="G305" s="323">
        <f t="shared" si="8"/>
        <v>0</v>
      </c>
      <c r="H305" s="324" t="str">
        <f t="shared" si="9"/>
        <v>0.0%</v>
      </c>
    </row>
    <row r="306" spans="3:8" x14ac:dyDescent="0.25">
      <c r="C306" s="304" t="s">
        <v>483</v>
      </c>
      <c r="D306" s="305">
        <v>594966419</v>
      </c>
      <c r="E306" s="305">
        <v>0</v>
      </c>
      <c r="F306" s="305">
        <v>1729611.82</v>
      </c>
      <c r="G306" s="323">
        <f t="shared" si="8"/>
        <v>1729611.82</v>
      </c>
      <c r="H306" s="324" t="str">
        <f t="shared" si="9"/>
        <v>0.0%</v>
      </c>
    </row>
    <row r="307" spans="3:8" x14ac:dyDescent="0.25">
      <c r="C307" s="304" t="s">
        <v>477</v>
      </c>
      <c r="D307" s="305">
        <v>1080023816</v>
      </c>
      <c r="E307" s="305">
        <v>2204980.1100000003</v>
      </c>
      <c r="F307" s="305">
        <v>2746198.5100000002</v>
      </c>
      <c r="G307" s="323">
        <f t="shared" si="8"/>
        <v>541218.39999999991</v>
      </c>
      <c r="H307" s="324">
        <f t="shared" si="9"/>
        <v>0.24545273562581016</v>
      </c>
    </row>
    <row r="308" spans="3:8" x14ac:dyDescent="0.25">
      <c r="C308" s="304" t="s">
        <v>478</v>
      </c>
      <c r="D308" s="305">
        <v>550461507</v>
      </c>
      <c r="E308" s="305">
        <v>17553255.629999995</v>
      </c>
      <c r="F308" s="305">
        <v>16091511.6</v>
      </c>
      <c r="G308" s="323">
        <f t="shared" si="8"/>
        <v>-1461744.0299999956</v>
      </c>
      <c r="H308" s="324">
        <f t="shared" si="9"/>
        <v>-8.3274810144150793E-2</v>
      </c>
    </row>
    <row r="309" spans="3:8" x14ac:dyDescent="0.25">
      <c r="C309" s="304" t="s">
        <v>486</v>
      </c>
      <c r="D309" s="305">
        <v>889914925</v>
      </c>
      <c r="E309" s="305">
        <v>4591798.5599999996</v>
      </c>
      <c r="F309" s="305">
        <v>87922982.219999999</v>
      </c>
      <c r="G309" s="323">
        <f t="shared" si="8"/>
        <v>83331183.659999996</v>
      </c>
      <c r="H309" s="324">
        <f t="shared" si="9"/>
        <v>18.147830870873396</v>
      </c>
    </row>
    <row r="310" spans="3:8" x14ac:dyDescent="0.25">
      <c r="C310" s="321" t="s">
        <v>532</v>
      </c>
      <c r="D310" s="322">
        <v>29238280941</v>
      </c>
      <c r="E310" s="322">
        <v>2340016959.9000001</v>
      </c>
      <c r="F310" s="322">
        <v>1461733768.4699998</v>
      </c>
      <c r="G310" s="323">
        <f t="shared" si="8"/>
        <v>-878283191.43000031</v>
      </c>
      <c r="H310" s="324">
        <f t="shared" si="9"/>
        <v>-0.37533197685350683</v>
      </c>
    </row>
    <row r="311" spans="3:8" x14ac:dyDescent="0.25">
      <c r="C311" s="304" t="s">
        <v>480</v>
      </c>
      <c r="D311" s="305">
        <v>77067013</v>
      </c>
      <c r="E311" s="305">
        <v>0</v>
      </c>
      <c r="F311" s="305">
        <v>19022339.789999999</v>
      </c>
      <c r="G311" s="323">
        <f t="shared" si="8"/>
        <v>19022339.789999999</v>
      </c>
      <c r="H311" s="324" t="str">
        <f t="shared" si="9"/>
        <v>0.0%</v>
      </c>
    </row>
    <row r="312" spans="3:8" x14ac:dyDescent="0.25">
      <c r="C312" s="304" t="s">
        <v>485</v>
      </c>
      <c r="D312" s="305">
        <v>259696494</v>
      </c>
      <c r="E312" s="305">
        <v>0</v>
      </c>
      <c r="F312" s="305">
        <v>0</v>
      </c>
      <c r="G312" s="323">
        <f t="shared" si="8"/>
        <v>0</v>
      </c>
      <c r="H312" s="324" t="str">
        <f t="shared" si="9"/>
        <v>0.0%</v>
      </c>
    </row>
    <row r="313" spans="3:8" x14ac:dyDescent="0.25">
      <c r="C313" s="304" t="s">
        <v>481</v>
      </c>
      <c r="D313" s="305">
        <v>1770589460</v>
      </c>
      <c r="E313" s="305">
        <v>14734339.73</v>
      </c>
      <c r="F313" s="305">
        <v>38980319.449999996</v>
      </c>
      <c r="G313" s="323">
        <f t="shared" si="8"/>
        <v>24245979.719999995</v>
      </c>
      <c r="H313" s="324">
        <f t="shared" si="9"/>
        <v>1.6455423292998821</v>
      </c>
    </row>
    <row r="314" spans="3:8" x14ac:dyDescent="0.25">
      <c r="C314" s="304" t="s">
        <v>515</v>
      </c>
      <c r="D314" s="305">
        <v>10554785</v>
      </c>
      <c r="E314" s="305">
        <v>0</v>
      </c>
      <c r="F314" s="305">
        <v>0</v>
      </c>
      <c r="G314" s="323">
        <f t="shared" si="8"/>
        <v>0</v>
      </c>
      <c r="H314" s="324" t="str">
        <f t="shared" si="9"/>
        <v>0.0%</v>
      </c>
    </row>
    <row r="315" spans="3:8" x14ac:dyDescent="0.25">
      <c r="C315" s="304" t="s">
        <v>473</v>
      </c>
      <c r="D315" s="305">
        <v>15378209183</v>
      </c>
      <c r="E315" s="305">
        <v>1633085778.99</v>
      </c>
      <c r="F315" s="305">
        <v>880323019.23999989</v>
      </c>
      <c r="G315" s="323">
        <f t="shared" si="8"/>
        <v>-752762759.75000012</v>
      </c>
      <c r="H315" s="324">
        <f t="shared" si="9"/>
        <v>-0.46094502164825329</v>
      </c>
    </row>
    <row r="316" spans="3:8" x14ac:dyDescent="0.25">
      <c r="C316" s="304" t="s">
        <v>531</v>
      </c>
      <c r="D316" s="305">
        <v>1000000000</v>
      </c>
      <c r="E316" s="305">
        <v>0</v>
      </c>
      <c r="F316" s="305">
        <v>0</v>
      </c>
      <c r="G316" s="323">
        <f t="shared" si="8"/>
        <v>0</v>
      </c>
      <c r="H316" s="324" t="str">
        <f t="shared" si="9"/>
        <v>0.0%</v>
      </c>
    </row>
    <row r="317" spans="3:8" x14ac:dyDescent="0.25">
      <c r="C317" s="304" t="s">
        <v>496</v>
      </c>
      <c r="D317" s="305">
        <v>176265454</v>
      </c>
      <c r="E317" s="305">
        <v>0</v>
      </c>
      <c r="F317" s="305">
        <v>0</v>
      </c>
      <c r="G317" s="323">
        <f t="shared" si="8"/>
        <v>0</v>
      </c>
      <c r="H317" s="324" t="str">
        <f t="shared" si="9"/>
        <v>0.0%</v>
      </c>
    </row>
    <row r="318" spans="3:8" x14ac:dyDescent="0.25">
      <c r="C318" s="304" t="s">
        <v>474</v>
      </c>
      <c r="D318" s="305">
        <v>631100000</v>
      </c>
      <c r="E318" s="305">
        <v>0</v>
      </c>
      <c r="F318" s="305">
        <v>0</v>
      </c>
      <c r="G318" s="323">
        <f t="shared" si="8"/>
        <v>0</v>
      </c>
      <c r="H318" s="324" t="str">
        <f t="shared" si="9"/>
        <v>0.0%</v>
      </c>
    </row>
    <row r="319" spans="3:8" x14ac:dyDescent="0.25">
      <c r="C319" s="304" t="s">
        <v>475</v>
      </c>
      <c r="D319" s="305">
        <v>292507981</v>
      </c>
      <c r="E319" s="305">
        <v>0</v>
      </c>
      <c r="F319" s="305">
        <v>0</v>
      </c>
      <c r="G319" s="323">
        <f t="shared" si="8"/>
        <v>0</v>
      </c>
      <c r="H319" s="324" t="str">
        <f t="shared" si="9"/>
        <v>0.0%</v>
      </c>
    </row>
    <row r="320" spans="3:8" x14ac:dyDescent="0.25">
      <c r="C320" s="304" t="s">
        <v>476</v>
      </c>
      <c r="D320" s="305">
        <v>3132687087</v>
      </c>
      <c r="E320" s="305">
        <v>163281658.61000001</v>
      </c>
      <c r="F320" s="305">
        <v>46671719.759999998</v>
      </c>
      <c r="G320" s="323">
        <f t="shared" si="8"/>
        <v>-116609938.85000002</v>
      </c>
      <c r="H320" s="324">
        <f t="shared" si="9"/>
        <v>-0.71416434547939101</v>
      </c>
    </row>
    <row r="321" spans="3:8" x14ac:dyDescent="0.25">
      <c r="C321" s="304" t="s">
        <v>483</v>
      </c>
      <c r="D321" s="305">
        <v>5087306907</v>
      </c>
      <c r="E321" s="305">
        <v>325940557.25</v>
      </c>
      <c r="F321" s="305">
        <v>428001078.69</v>
      </c>
      <c r="G321" s="323">
        <f t="shared" si="8"/>
        <v>102060521.44</v>
      </c>
      <c r="H321" s="324">
        <f t="shared" si="9"/>
        <v>0.31312617951290567</v>
      </c>
    </row>
    <row r="322" spans="3:8" x14ac:dyDescent="0.25">
      <c r="C322" s="304" t="s">
        <v>477</v>
      </c>
      <c r="D322" s="305">
        <v>510839444</v>
      </c>
      <c r="E322" s="305">
        <v>14573899.969999999</v>
      </c>
      <c r="F322" s="305">
        <v>27152604.93</v>
      </c>
      <c r="G322" s="323">
        <f t="shared" si="8"/>
        <v>12578704.960000001</v>
      </c>
      <c r="H322" s="324">
        <f t="shared" si="9"/>
        <v>0.86309807161384011</v>
      </c>
    </row>
    <row r="323" spans="3:8" x14ac:dyDescent="0.25">
      <c r="C323" s="304" t="s">
        <v>478</v>
      </c>
      <c r="D323" s="305">
        <v>607918701</v>
      </c>
      <c r="E323" s="305">
        <v>178596854.05000001</v>
      </c>
      <c r="F323" s="305">
        <v>8445052.6099999994</v>
      </c>
      <c r="G323" s="323">
        <f t="shared" si="8"/>
        <v>-170151801.44</v>
      </c>
      <c r="H323" s="324">
        <f t="shared" si="9"/>
        <v>-0.95271443802903866</v>
      </c>
    </row>
    <row r="324" spans="3:8" x14ac:dyDescent="0.25">
      <c r="C324" s="304" t="s">
        <v>486</v>
      </c>
      <c r="D324" s="305">
        <v>174000196</v>
      </c>
      <c r="E324" s="305">
        <v>9803871.3000000007</v>
      </c>
      <c r="F324" s="305">
        <v>7738266.4600000009</v>
      </c>
      <c r="G324" s="323">
        <f t="shared" si="8"/>
        <v>-2065604.8399999999</v>
      </c>
      <c r="H324" s="324">
        <f t="shared" si="9"/>
        <v>-0.21069277398612932</v>
      </c>
    </row>
    <row r="325" spans="3:8" x14ac:dyDescent="0.25">
      <c r="C325" s="304" t="s">
        <v>487</v>
      </c>
      <c r="D325" s="305">
        <v>129538236</v>
      </c>
      <c r="E325" s="305">
        <v>0</v>
      </c>
      <c r="F325" s="305">
        <v>5399367.5399999991</v>
      </c>
      <c r="G325" s="323">
        <f t="shared" si="8"/>
        <v>5399367.5399999991</v>
      </c>
      <c r="H325" s="324" t="str">
        <f t="shared" si="9"/>
        <v>0.0%</v>
      </c>
    </row>
    <row r="326" spans="3:8" x14ac:dyDescent="0.25">
      <c r="C326" s="321" t="s">
        <v>488</v>
      </c>
      <c r="D326" s="322">
        <v>663788689</v>
      </c>
      <c r="E326" s="322">
        <v>2475927.37</v>
      </c>
      <c r="F326" s="322">
        <v>6143263.8700000001</v>
      </c>
      <c r="G326" s="323">
        <f t="shared" si="8"/>
        <v>3667336.5</v>
      </c>
      <c r="H326" s="324">
        <f t="shared" si="9"/>
        <v>1.4811971241305031</v>
      </c>
    </row>
    <row r="327" spans="3:8" ht="15.75" thickBot="1" x14ac:dyDescent="0.3">
      <c r="C327" s="304" t="s">
        <v>481</v>
      </c>
      <c r="D327" s="305">
        <v>663788689</v>
      </c>
      <c r="E327" s="305">
        <v>2475927.37</v>
      </c>
      <c r="F327" s="305">
        <v>6143263.8700000001</v>
      </c>
      <c r="G327" s="323">
        <f t="shared" si="8"/>
        <v>3667336.5</v>
      </c>
      <c r="H327" s="324">
        <f t="shared" si="9"/>
        <v>1.4811971241305031</v>
      </c>
    </row>
    <row r="328" spans="3:8" x14ac:dyDescent="0.25">
      <c r="C328" s="317" t="s">
        <v>533</v>
      </c>
      <c r="D328" s="318">
        <v>66075159</v>
      </c>
      <c r="E328" s="318">
        <v>8205733.2199999997</v>
      </c>
      <c r="F328" s="319">
        <v>3885210.67</v>
      </c>
      <c r="G328" s="319">
        <f t="shared" si="8"/>
        <v>-4320522.55</v>
      </c>
      <c r="H328" s="320">
        <f t="shared" si="9"/>
        <v>-0.52652486184531355</v>
      </c>
    </row>
    <row r="329" spans="3:8" x14ac:dyDescent="0.25">
      <c r="C329" s="321" t="s">
        <v>488</v>
      </c>
      <c r="D329" s="322">
        <v>66075159</v>
      </c>
      <c r="E329" s="322">
        <v>8205733.2199999997</v>
      </c>
      <c r="F329" s="322">
        <v>3885210.67</v>
      </c>
      <c r="G329" s="323">
        <f t="shared" si="8"/>
        <v>-4320522.55</v>
      </c>
      <c r="H329" s="324">
        <f t="shared" si="9"/>
        <v>-0.52652486184531355</v>
      </c>
    </row>
    <row r="330" spans="3:8" x14ac:dyDescent="0.25">
      <c r="C330" s="304" t="s">
        <v>530</v>
      </c>
      <c r="D330" s="305">
        <v>53537459</v>
      </c>
      <c r="E330" s="305">
        <v>3559549.2199999997</v>
      </c>
      <c r="F330" s="305">
        <v>3204409.67</v>
      </c>
      <c r="G330" s="323">
        <f t="shared" si="8"/>
        <v>-355139.54999999981</v>
      </c>
      <c r="H330" s="324">
        <f t="shared" si="9"/>
        <v>-9.9770933916177126E-2</v>
      </c>
    </row>
    <row r="331" spans="3:8" x14ac:dyDescent="0.25">
      <c r="C331" s="304" t="s">
        <v>472</v>
      </c>
      <c r="D331" s="305">
        <v>12537700</v>
      </c>
      <c r="E331" s="305">
        <v>646184</v>
      </c>
      <c r="F331" s="305">
        <v>680801</v>
      </c>
      <c r="G331" s="323">
        <f t="shared" si="8"/>
        <v>34617</v>
      </c>
      <c r="H331" s="324">
        <f t="shared" si="9"/>
        <v>5.3571428571428568E-2</v>
      </c>
    </row>
    <row r="332" spans="3:8" ht="15.75" thickBot="1" x14ac:dyDescent="0.3">
      <c r="C332" s="304" t="s">
        <v>473</v>
      </c>
      <c r="D332" s="305">
        <v>0</v>
      </c>
      <c r="E332" s="305">
        <v>4000000</v>
      </c>
      <c r="F332" s="305">
        <v>0</v>
      </c>
      <c r="G332" s="323">
        <f t="shared" si="8"/>
        <v>-4000000</v>
      </c>
      <c r="H332" s="324">
        <f t="shared" si="9"/>
        <v>-1</v>
      </c>
    </row>
    <row r="333" spans="3:8" x14ac:dyDescent="0.25">
      <c r="C333" s="317" t="s">
        <v>534</v>
      </c>
      <c r="D333" s="318">
        <v>1390021786714</v>
      </c>
      <c r="E333" s="318">
        <v>94800006351.229996</v>
      </c>
      <c r="F333" s="319">
        <v>88661556409.169937</v>
      </c>
      <c r="G333" s="319">
        <f t="shared" ref="G333:G358" si="10">F333-E333</f>
        <v>-6138449942.0600586</v>
      </c>
      <c r="H333" s="320">
        <f t="shared" ref="H333:H359" si="11">IFERROR(G333/E333,"0.0%")</f>
        <v>-6.4751577329197244E-2</v>
      </c>
    </row>
    <row r="334" spans="3:8" x14ac:dyDescent="0.25">
      <c r="C334" s="321" t="s">
        <v>488</v>
      </c>
      <c r="D334" s="322">
        <v>1390021786714</v>
      </c>
      <c r="E334" s="322">
        <v>94800006351.22998</v>
      </c>
      <c r="F334" s="322">
        <v>88661556409.169937</v>
      </c>
      <c r="G334" s="323">
        <f t="shared" si="10"/>
        <v>-6138449942.0600433</v>
      </c>
      <c r="H334" s="324">
        <f t="shared" si="11"/>
        <v>-6.4751577329197091E-2</v>
      </c>
    </row>
    <row r="335" spans="3:8" x14ac:dyDescent="0.25">
      <c r="C335" s="304" t="s">
        <v>535</v>
      </c>
      <c r="D335" s="305">
        <v>0</v>
      </c>
      <c r="E335" s="305">
        <v>0</v>
      </c>
      <c r="F335" s="305">
        <v>0</v>
      </c>
      <c r="G335" s="323">
        <f t="shared" si="10"/>
        <v>0</v>
      </c>
      <c r="H335" s="324" t="str">
        <f t="shared" si="11"/>
        <v>0.0%</v>
      </c>
    </row>
    <row r="336" spans="3:8" x14ac:dyDescent="0.25">
      <c r="C336" s="304" t="s">
        <v>480</v>
      </c>
      <c r="D336" s="305">
        <v>90931541373</v>
      </c>
      <c r="E336" s="305">
        <v>8477279569.9099989</v>
      </c>
      <c r="F336" s="305">
        <v>6464255038.4699965</v>
      </c>
      <c r="G336" s="323">
        <f t="shared" si="10"/>
        <v>-2013024531.4400024</v>
      </c>
      <c r="H336" s="324">
        <f t="shared" si="11"/>
        <v>-0.23746114715683184</v>
      </c>
    </row>
    <row r="337" spans="3:8" x14ac:dyDescent="0.25">
      <c r="C337" s="304" t="s">
        <v>530</v>
      </c>
      <c r="D337" s="305">
        <v>11893005099</v>
      </c>
      <c r="E337" s="305">
        <v>707468696.7299999</v>
      </c>
      <c r="F337" s="305">
        <v>809801878.16999984</v>
      </c>
      <c r="G337" s="323">
        <f t="shared" si="10"/>
        <v>102333181.43999994</v>
      </c>
      <c r="H337" s="324">
        <f t="shared" si="11"/>
        <v>0.14464693902782616</v>
      </c>
    </row>
    <row r="338" spans="3:8" x14ac:dyDescent="0.25">
      <c r="C338" s="304" t="s">
        <v>485</v>
      </c>
      <c r="D338" s="305">
        <v>43968841120</v>
      </c>
      <c r="E338" s="305">
        <v>3395342709.0400004</v>
      </c>
      <c r="F338" s="305">
        <v>3068592162.0799999</v>
      </c>
      <c r="G338" s="323">
        <f t="shared" si="10"/>
        <v>-326750546.96000051</v>
      </c>
      <c r="H338" s="324">
        <f t="shared" si="11"/>
        <v>-9.6234923823753274E-2</v>
      </c>
    </row>
    <row r="339" spans="3:8" x14ac:dyDescent="0.25">
      <c r="C339" s="304" t="s">
        <v>481</v>
      </c>
      <c r="D339" s="305">
        <v>73208232913</v>
      </c>
      <c r="E339" s="305">
        <v>4233698154.3800006</v>
      </c>
      <c r="F339" s="305">
        <v>5063245296.6299992</v>
      </c>
      <c r="G339" s="323">
        <f t="shared" si="10"/>
        <v>829547142.24999857</v>
      </c>
      <c r="H339" s="324">
        <f t="shared" si="11"/>
        <v>0.19593913217261014</v>
      </c>
    </row>
    <row r="340" spans="3:8" x14ac:dyDescent="0.25">
      <c r="C340" s="304" t="s">
        <v>507</v>
      </c>
      <c r="D340" s="305">
        <v>23254143842</v>
      </c>
      <c r="E340" s="305">
        <v>1541475247.6200001</v>
      </c>
      <c r="F340" s="305">
        <v>1746891603.0599999</v>
      </c>
      <c r="G340" s="323">
        <f t="shared" si="10"/>
        <v>205416355.43999982</v>
      </c>
      <c r="H340" s="324">
        <f t="shared" si="11"/>
        <v>0.13325958737070714</v>
      </c>
    </row>
    <row r="341" spans="3:8" x14ac:dyDescent="0.25">
      <c r="C341" s="304" t="s">
        <v>472</v>
      </c>
      <c r="D341" s="305">
        <v>17662168805</v>
      </c>
      <c r="E341" s="305">
        <v>1072234394.35</v>
      </c>
      <c r="F341" s="305">
        <v>1147159507.1199999</v>
      </c>
      <c r="G341" s="323">
        <f t="shared" si="10"/>
        <v>74925112.769999862</v>
      </c>
      <c r="H341" s="324">
        <f t="shared" si="11"/>
        <v>6.9877550249094811E-2</v>
      </c>
    </row>
    <row r="342" spans="3:8" x14ac:dyDescent="0.25">
      <c r="C342" s="304" t="s">
        <v>536</v>
      </c>
      <c r="D342" s="305">
        <v>8478676742</v>
      </c>
      <c r="E342" s="305">
        <v>1047502817.1800002</v>
      </c>
      <c r="F342" s="305">
        <v>411730182.84999996</v>
      </c>
      <c r="G342" s="323">
        <f t="shared" si="10"/>
        <v>-635772634.33000016</v>
      </c>
      <c r="H342" s="324">
        <f t="shared" si="11"/>
        <v>-0.60694121667526801</v>
      </c>
    </row>
    <row r="343" spans="3:8" x14ac:dyDescent="0.25">
      <c r="C343" s="304" t="s">
        <v>499</v>
      </c>
      <c r="D343" s="305">
        <v>90444999546</v>
      </c>
      <c r="E343" s="305">
        <v>8473180693.2900019</v>
      </c>
      <c r="F343" s="305">
        <v>8449907653.4900007</v>
      </c>
      <c r="G343" s="323">
        <f t="shared" si="10"/>
        <v>-23273039.800001144</v>
      </c>
      <c r="H343" s="324">
        <f t="shared" si="11"/>
        <v>-2.7466710132160056E-3</v>
      </c>
    </row>
    <row r="344" spans="3:8" x14ac:dyDescent="0.25">
      <c r="C344" s="304" t="s">
        <v>515</v>
      </c>
      <c r="D344" s="305">
        <v>815607038</v>
      </c>
      <c r="E344" s="305">
        <v>87629256.169999987</v>
      </c>
      <c r="F344" s="305">
        <v>65036356.109999999</v>
      </c>
      <c r="G344" s="323">
        <f t="shared" si="10"/>
        <v>-22592900.059999987</v>
      </c>
      <c r="H344" s="324">
        <f t="shared" si="11"/>
        <v>-0.25782371148021571</v>
      </c>
    </row>
    <row r="345" spans="3:8" x14ac:dyDescent="0.25">
      <c r="C345" s="304" t="s">
        <v>473</v>
      </c>
      <c r="D345" s="305">
        <v>38758130128</v>
      </c>
      <c r="E345" s="305">
        <v>1867375708.1799996</v>
      </c>
      <c r="F345" s="305">
        <v>1454044682.5700002</v>
      </c>
      <c r="G345" s="323">
        <f t="shared" si="10"/>
        <v>-413331025.60999942</v>
      </c>
      <c r="H345" s="324">
        <f t="shared" si="11"/>
        <v>-0.22134325931274121</v>
      </c>
    </row>
    <row r="346" spans="3:8" x14ac:dyDescent="0.25">
      <c r="C346" s="304" t="s">
        <v>531</v>
      </c>
      <c r="D346" s="305">
        <v>2074850137</v>
      </c>
      <c r="E346" s="305">
        <v>64357379.539999992</v>
      </c>
      <c r="F346" s="305">
        <v>80222279.290000007</v>
      </c>
      <c r="G346" s="323">
        <f t="shared" si="10"/>
        <v>15864899.750000015</v>
      </c>
      <c r="H346" s="324">
        <f t="shared" si="11"/>
        <v>0.24651251905213942</v>
      </c>
    </row>
    <row r="347" spans="3:8" x14ac:dyDescent="0.25">
      <c r="C347" s="304" t="s">
        <v>537</v>
      </c>
      <c r="D347" s="305">
        <v>149703020</v>
      </c>
      <c r="E347" s="305">
        <v>12475251.67</v>
      </c>
      <c r="F347" s="305">
        <v>6237625.8300000001</v>
      </c>
      <c r="G347" s="323">
        <f t="shared" si="10"/>
        <v>-6237625.8399999999</v>
      </c>
      <c r="H347" s="324">
        <f t="shared" si="11"/>
        <v>-0.50000000040079351</v>
      </c>
    </row>
    <row r="348" spans="3:8" x14ac:dyDescent="0.25">
      <c r="C348" s="304" t="s">
        <v>496</v>
      </c>
      <c r="D348" s="305">
        <v>5947434220</v>
      </c>
      <c r="E348" s="305">
        <v>280420493.38</v>
      </c>
      <c r="F348" s="305">
        <v>229039960.35999995</v>
      </c>
      <c r="G348" s="323">
        <f t="shared" si="10"/>
        <v>-51380533.020000041</v>
      </c>
      <c r="H348" s="324">
        <f t="shared" si="11"/>
        <v>-0.18322674067324274</v>
      </c>
    </row>
    <row r="349" spans="3:8" x14ac:dyDescent="0.25">
      <c r="C349" s="304" t="s">
        <v>482</v>
      </c>
      <c r="D349" s="305">
        <v>1051199104</v>
      </c>
      <c r="E349" s="305">
        <v>94294004.500000015</v>
      </c>
      <c r="F349" s="305">
        <v>63505867.850000001</v>
      </c>
      <c r="G349" s="323">
        <f t="shared" si="10"/>
        <v>-30788136.650000013</v>
      </c>
      <c r="H349" s="324">
        <f t="shared" si="11"/>
        <v>-0.32651213418346242</v>
      </c>
    </row>
    <row r="350" spans="3:8" x14ac:dyDescent="0.25">
      <c r="C350" s="304" t="s">
        <v>474</v>
      </c>
      <c r="D350" s="305">
        <v>6143937643</v>
      </c>
      <c r="E350" s="305">
        <v>356934953.98000002</v>
      </c>
      <c r="F350" s="305">
        <v>409553863.28999996</v>
      </c>
      <c r="G350" s="323">
        <f t="shared" si="10"/>
        <v>52618909.309999943</v>
      </c>
      <c r="H350" s="324">
        <f t="shared" si="11"/>
        <v>0.14741876278373206</v>
      </c>
    </row>
    <row r="351" spans="3:8" x14ac:dyDescent="0.25">
      <c r="C351" s="304" t="s">
        <v>475</v>
      </c>
      <c r="D351" s="305">
        <v>670756599</v>
      </c>
      <c r="E351" s="305">
        <v>41937948.640000001</v>
      </c>
      <c r="F351" s="305">
        <v>39939353.289999999</v>
      </c>
      <c r="G351" s="323">
        <f t="shared" si="10"/>
        <v>-1998595.3500000015</v>
      </c>
      <c r="H351" s="324">
        <f t="shared" si="11"/>
        <v>-4.7656011197785696E-2</v>
      </c>
    </row>
    <row r="352" spans="3:8" x14ac:dyDescent="0.25">
      <c r="C352" s="304" t="s">
        <v>476</v>
      </c>
      <c r="D352" s="305">
        <v>25586612105</v>
      </c>
      <c r="E352" s="305">
        <v>2038921088.6799998</v>
      </c>
      <c r="F352" s="305">
        <v>1772983451.9599998</v>
      </c>
      <c r="G352" s="323">
        <f t="shared" si="10"/>
        <v>-265937636.72000003</v>
      </c>
      <c r="H352" s="324">
        <f t="shared" si="11"/>
        <v>-0.13043056849844464</v>
      </c>
    </row>
    <row r="353" spans="3:8" x14ac:dyDescent="0.25">
      <c r="C353" s="304" t="s">
        <v>483</v>
      </c>
      <c r="D353" s="305">
        <v>128448939000</v>
      </c>
      <c r="E353" s="305">
        <v>9353374780.6399956</v>
      </c>
      <c r="F353" s="305">
        <v>9821833792.9300003</v>
      </c>
      <c r="G353" s="323">
        <f t="shared" si="10"/>
        <v>468459012.29000473</v>
      </c>
      <c r="H353" s="324">
        <f t="shared" si="11"/>
        <v>5.0084490708064075E-2</v>
      </c>
    </row>
    <row r="354" spans="3:8" x14ac:dyDescent="0.25">
      <c r="C354" s="304" t="s">
        <v>477</v>
      </c>
      <c r="D354" s="305">
        <v>9904631348</v>
      </c>
      <c r="E354" s="305">
        <v>599039069.63</v>
      </c>
      <c r="F354" s="305">
        <v>595827033.15999997</v>
      </c>
      <c r="G354" s="323">
        <f t="shared" si="10"/>
        <v>-3212036.4700000286</v>
      </c>
      <c r="H354" s="324">
        <f t="shared" si="11"/>
        <v>-5.3619816016073239E-3</v>
      </c>
    </row>
    <row r="355" spans="3:8" x14ac:dyDescent="0.25">
      <c r="C355" s="304" t="s">
        <v>478</v>
      </c>
      <c r="D355" s="305">
        <v>303537846149</v>
      </c>
      <c r="E355" s="305">
        <v>19887506225.249996</v>
      </c>
      <c r="F355" s="305">
        <v>20813987331.269997</v>
      </c>
      <c r="G355" s="323">
        <f t="shared" si="10"/>
        <v>926481106.02000046</v>
      </c>
      <c r="H355" s="324">
        <f t="shared" si="11"/>
        <v>4.6586087542926924E-2</v>
      </c>
    </row>
    <row r="356" spans="3:8" x14ac:dyDescent="0.25">
      <c r="C356" s="304" t="s">
        <v>486</v>
      </c>
      <c r="D356" s="305">
        <v>172790844593</v>
      </c>
      <c r="E356" s="305">
        <v>11516444808.01</v>
      </c>
      <c r="F356" s="305">
        <v>11554920632.329998</v>
      </c>
      <c r="G356" s="323">
        <f t="shared" si="10"/>
        <v>38475824.319997787</v>
      </c>
      <c r="H356" s="324">
        <f t="shared" si="11"/>
        <v>3.3409463563995726E-3</v>
      </c>
    </row>
    <row r="357" spans="3:8" x14ac:dyDescent="0.25">
      <c r="C357" s="304" t="s">
        <v>487</v>
      </c>
      <c r="D357" s="305">
        <v>813215052</v>
      </c>
      <c r="E357" s="305">
        <v>49998603.530000001</v>
      </c>
      <c r="F357" s="305">
        <v>52925795.250000007</v>
      </c>
      <c r="G357" s="323">
        <f t="shared" si="10"/>
        <v>2927191.7200000063</v>
      </c>
      <c r="H357" s="324">
        <f t="shared" si="11"/>
        <v>5.8545469539837088E-2</v>
      </c>
    </row>
    <row r="358" spans="3:8" x14ac:dyDescent="0.25">
      <c r="C358" s="304" t="s">
        <v>538</v>
      </c>
      <c r="D358" s="305">
        <v>333486471138</v>
      </c>
      <c r="E358" s="305">
        <v>19601114496.93</v>
      </c>
      <c r="F358" s="305">
        <v>14539915061.810001</v>
      </c>
      <c r="G358" s="323">
        <f t="shared" si="10"/>
        <v>-5061199435.1199989</v>
      </c>
      <c r="H358" s="324">
        <f t="shared" si="11"/>
        <v>-0.25820977862828681</v>
      </c>
    </row>
    <row r="359" spans="3:8" ht="15.75" thickBot="1" x14ac:dyDescent="0.3">
      <c r="C359" s="327" t="s">
        <v>237</v>
      </c>
      <c r="D359" s="328">
        <v>1484234610959</v>
      </c>
      <c r="E359" s="328">
        <v>102252428922.47998</v>
      </c>
      <c r="F359" s="328">
        <v>95659635335.34993</v>
      </c>
      <c r="G359" s="328">
        <f>F359-E359</f>
        <v>-6592793587.1300507</v>
      </c>
      <c r="H359" s="329">
        <f t="shared" si="11"/>
        <v>-6.4475667293225916E-2</v>
      </c>
    </row>
    <row r="361" spans="3:8" x14ac:dyDescent="0.25">
      <c r="C361" s="311" t="s">
        <v>165</v>
      </c>
    </row>
    <row r="362" spans="3:8" x14ac:dyDescent="0.25">
      <c r="C362" s="312" t="s">
        <v>462</v>
      </c>
    </row>
    <row r="363" spans="3:8" x14ac:dyDescent="0.25">
      <c r="C363" s="311" t="s">
        <v>114</v>
      </c>
    </row>
  </sheetData>
  <mergeCells count="9">
    <mergeCell ref="C10:C11"/>
    <mergeCell ref="D10:D12"/>
    <mergeCell ref="E10:F11"/>
    <mergeCell ref="G10:H11"/>
    <mergeCell ref="B2:G2"/>
    <mergeCell ref="B3:G3"/>
    <mergeCell ref="B4:G4"/>
    <mergeCell ref="B6:G6"/>
    <mergeCell ref="B7:G7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C508-706A-447F-8618-81F49F405711}">
  <dimension ref="C1:G772"/>
  <sheetViews>
    <sheetView showGridLines="0" zoomScale="85" zoomScaleNormal="85" workbookViewId="0">
      <selection activeCell="I748" sqref="I748"/>
    </sheetView>
  </sheetViews>
  <sheetFormatPr baseColWidth="10" defaultRowHeight="15" x14ac:dyDescent="0.25"/>
  <cols>
    <col min="1" max="1" width="11.42578125" style="190"/>
    <col min="2" max="2" width="9.28515625" style="190" customWidth="1"/>
    <col min="3" max="3" width="108.28515625" style="190" bestFit="1" customWidth="1"/>
    <col min="4" max="4" width="21.28515625" style="190" customWidth="1"/>
    <col min="5" max="5" width="17.42578125" style="190" customWidth="1"/>
    <col min="6" max="6" width="15.85546875" style="190" customWidth="1"/>
    <col min="7" max="7" width="18.5703125" style="190" customWidth="1"/>
    <col min="8" max="16384" width="11.42578125" style="190"/>
  </cols>
  <sheetData>
    <row r="1" spans="3:7" x14ac:dyDescent="0.25">
      <c r="C1" s="330"/>
      <c r="D1" s="330"/>
      <c r="E1" s="330"/>
      <c r="F1" s="330"/>
      <c r="G1" s="330"/>
    </row>
    <row r="2" spans="3:7" x14ac:dyDescent="0.25">
      <c r="C2" s="428" t="s">
        <v>0</v>
      </c>
      <c r="D2" s="428"/>
      <c r="E2" s="428"/>
      <c r="F2" s="428"/>
      <c r="G2" s="428"/>
    </row>
    <row r="3" spans="3:7" ht="14.45" customHeight="1" x14ac:dyDescent="0.25">
      <c r="C3" s="428" t="s">
        <v>1</v>
      </c>
      <c r="D3" s="428"/>
      <c r="E3" s="428"/>
      <c r="F3" s="428"/>
      <c r="G3" s="428"/>
    </row>
    <row r="4" spans="3:7" ht="14.45" customHeight="1" x14ac:dyDescent="0.25">
      <c r="C4" s="429" t="s">
        <v>2</v>
      </c>
      <c r="D4" s="429"/>
      <c r="E4" s="429"/>
      <c r="F4" s="429"/>
      <c r="G4" s="429"/>
    </row>
    <row r="5" spans="3:7" x14ac:dyDescent="0.25">
      <c r="C5" s="330"/>
      <c r="D5" s="330"/>
      <c r="E5" s="330"/>
      <c r="F5" s="330"/>
      <c r="G5" s="330"/>
    </row>
    <row r="6" spans="3:7" ht="15.75" x14ac:dyDescent="0.25">
      <c r="C6" s="457" t="s">
        <v>539</v>
      </c>
      <c r="D6" s="457"/>
      <c r="E6" s="457"/>
      <c r="F6" s="457"/>
      <c r="G6" s="457"/>
    </row>
    <row r="7" spans="3:7" ht="15.75" x14ac:dyDescent="0.25">
      <c r="C7" s="457" t="s">
        <v>540</v>
      </c>
      <c r="D7" s="457"/>
      <c r="E7" s="457"/>
      <c r="F7" s="457"/>
      <c r="G7" s="457"/>
    </row>
    <row r="8" spans="3:7" ht="16.5" thickBot="1" x14ac:dyDescent="0.3">
      <c r="C8" s="458" t="s">
        <v>282</v>
      </c>
      <c r="D8" s="458"/>
      <c r="E8" s="458"/>
      <c r="F8" s="458"/>
      <c r="G8" s="458"/>
    </row>
    <row r="9" spans="3:7" x14ac:dyDescent="0.25">
      <c r="C9" s="330"/>
      <c r="D9" s="330"/>
      <c r="E9" s="330"/>
      <c r="F9" s="330"/>
      <c r="G9" s="330"/>
    </row>
    <row r="11" spans="3:7" ht="15.75" thickBot="1" x14ac:dyDescent="0.3"/>
    <row r="12" spans="3:7" x14ac:dyDescent="0.25">
      <c r="C12" s="449" t="s">
        <v>39</v>
      </c>
      <c r="D12" s="451" t="s">
        <v>43</v>
      </c>
      <c r="E12" s="451" t="s">
        <v>541</v>
      </c>
      <c r="F12" s="451" t="s">
        <v>465</v>
      </c>
      <c r="G12" s="451" t="s">
        <v>542</v>
      </c>
    </row>
    <row r="13" spans="3:7" x14ac:dyDescent="0.25">
      <c r="C13" s="450"/>
      <c r="D13" s="452"/>
      <c r="E13" s="453"/>
      <c r="F13" s="455"/>
      <c r="G13" s="455"/>
    </row>
    <row r="14" spans="3:7" ht="15.75" thickBot="1" x14ac:dyDescent="0.3">
      <c r="C14" s="331" t="s">
        <v>543</v>
      </c>
      <c r="D14" s="332" t="s">
        <v>544</v>
      </c>
      <c r="E14" s="454"/>
      <c r="F14" s="456"/>
      <c r="G14" s="456"/>
    </row>
    <row r="15" spans="3:7" x14ac:dyDescent="0.25">
      <c r="C15" s="333" t="s">
        <v>545</v>
      </c>
      <c r="D15" s="334">
        <v>3010779124</v>
      </c>
      <c r="E15" s="334">
        <v>250898248</v>
      </c>
      <c r="F15" s="341">
        <v>250898248</v>
      </c>
      <c r="G15" s="341">
        <v>250898248</v>
      </c>
    </row>
    <row r="16" spans="3:7" x14ac:dyDescent="0.25">
      <c r="C16" s="304" t="s">
        <v>546</v>
      </c>
      <c r="D16" s="305">
        <v>3010779124</v>
      </c>
      <c r="E16" s="305">
        <v>250898248</v>
      </c>
      <c r="F16" s="305">
        <v>250898248</v>
      </c>
      <c r="G16" s="305">
        <v>250898248</v>
      </c>
    </row>
    <row r="17" spans="3:7" x14ac:dyDescent="0.25">
      <c r="C17" s="335" t="s">
        <v>547</v>
      </c>
      <c r="D17" s="322">
        <v>3010779124</v>
      </c>
      <c r="E17" s="322">
        <v>250898248</v>
      </c>
      <c r="F17" s="322">
        <v>250898248</v>
      </c>
      <c r="G17" s="322">
        <v>250898248</v>
      </c>
    </row>
    <row r="18" spans="3:7" x14ac:dyDescent="0.25">
      <c r="C18" s="336" t="s">
        <v>548</v>
      </c>
      <c r="D18" s="305">
        <v>2589079124</v>
      </c>
      <c r="E18" s="305">
        <v>215756580</v>
      </c>
      <c r="F18" s="305">
        <v>215756580</v>
      </c>
      <c r="G18" s="305">
        <v>215756580</v>
      </c>
    </row>
    <row r="19" spans="3:7" ht="15.75" thickBot="1" x14ac:dyDescent="0.3">
      <c r="C19" s="336" t="s">
        <v>549</v>
      </c>
      <c r="D19" s="305">
        <v>421700000</v>
      </c>
      <c r="E19" s="305">
        <v>35141668</v>
      </c>
      <c r="F19" s="305">
        <v>35141668</v>
      </c>
      <c r="G19" s="305">
        <v>35141668</v>
      </c>
    </row>
    <row r="20" spans="3:7" x14ac:dyDescent="0.25">
      <c r="C20" s="333" t="s">
        <v>550</v>
      </c>
      <c r="D20" s="334">
        <v>5896375178</v>
      </c>
      <c r="E20" s="334">
        <v>491364581.98999995</v>
      </c>
      <c r="F20" s="341">
        <v>491364581.98999995</v>
      </c>
      <c r="G20" s="341">
        <v>491364581.98999995</v>
      </c>
    </row>
    <row r="21" spans="3:7" x14ac:dyDescent="0.25">
      <c r="C21" s="304" t="s">
        <v>551</v>
      </c>
      <c r="D21" s="305">
        <v>5896375178</v>
      </c>
      <c r="E21" s="305">
        <v>491364581.98999995</v>
      </c>
      <c r="F21" s="305">
        <v>491364581.98999995</v>
      </c>
      <c r="G21" s="305">
        <v>491364581.98999995</v>
      </c>
    </row>
    <row r="22" spans="3:7" x14ac:dyDescent="0.25">
      <c r="C22" s="335" t="s">
        <v>552</v>
      </c>
      <c r="D22" s="322">
        <v>5896375178</v>
      </c>
      <c r="E22" s="322">
        <v>491364581.98999995</v>
      </c>
      <c r="F22" s="322">
        <v>491364581.98999995</v>
      </c>
      <c r="G22" s="322">
        <v>491364581.98999995</v>
      </c>
    </row>
    <row r="23" spans="3:7" x14ac:dyDescent="0.25">
      <c r="C23" s="336" t="s">
        <v>548</v>
      </c>
      <c r="D23" s="305">
        <v>5265722343</v>
      </c>
      <c r="E23" s="305">
        <v>458158641.98999995</v>
      </c>
      <c r="F23" s="305">
        <v>458158641.98999995</v>
      </c>
      <c r="G23" s="305">
        <v>458158641.98999995</v>
      </c>
    </row>
    <row r="24" spans="3:7" ht="15.75" thickBot="1" x14ac:dyDescent="0.3">
      <c r="C24" s="336" t="s">
        <v>549</v>
      </c>
      <c r="D24" s="305">
        <v>630652835</v>
      </c>
      <c r="E24" s="305">
        <v>33205940</v>
      </c>
      <c r="F24" s="305">
        <v>33205940</v>
      </c>
      <c r="G24" s="305">
        <v>33205940</v>
      </c>
    </row>
    <row r="25" spans="3:7" x14ac:dyDescent="0.25">
      <c r="C25" s="333" t="s">
        <v>553</v>
      </c>
      <c r="D25" s="334">
        <v>127178682615</v>
      </c>
      <c r="E25" s="334">
        <v>12442162700.039997</v>
      </c>
      <c r="F25" s="341">
        <v>6141769775.0999994</v>
      </c>
      <c r="G25" s="341">
        <v>5889489188.25</v>
      </c>
    </row>
    <row r="26" spans="3:7" x14ac:dyDescent="0.25">
      <c r="C26" s="304" t="s">
        <v>554</v>
      </c>
      <c r="D26" s="305">
        <v>19893447878</v>
      </c>
      <c r="E26" s="305">
        <v>1891401379.4100001</v>
      </c>
      <c r="F26" s="305">
        <v>970647329.36999989</v>
      </c>
      <c r="G26" s="305">
        <v>918966124.26999986</v>
      </c>
    </row>
    <row r="27" spans="3:7" x14ac:dyDescent="0.25">
      <c r="C27" s="335" t="s">
        <v>555</v>
      </c>
      <c r="D27" s="322">
        <v>9722664971</v>
      </c>
      <c r="E27" s="322">
        <v>532017081.31</v>
      </c>
      <c r="F27" s="322">
        <v>599817122.12999988</v>
      </c>
      <c r="G27" s="322">
        <v>618330587.91999996</v>
      </c>
    </row>
    <row r="28" spans="3:7" x14ac:dyDescent="0.25">
      <c r="C28" s="336" t="s">
        <v>556</v>
      </c>
      <c r="D28" s="305">
        <v>2378416989</v>
      </c>
      <c r="E28" s="305">
        <v>90564874.379999995</v>
      </c>
      <c r="F28" s="305">
        <v>158364915.19999999</v>
      </c>
      <c r="G28" s="305">
        <v>173236570.16</v>
      </c>
    </row>
    <row r="29" spans="3:7" x14ac:dyDescent="0.25">
      <c r="C29" s="336" t="s">
        <v>557</v>
      </c>
      <c r="D29" s="305">
        <v>5242781293</v>
      </c>
      <c r="E29" s="305">
        <v>139111768.95999998</v>
      </c>
      <c r="F29" s="305">
        <v>139111768.95999998</v>
      </c>
      <c r="G29" s="305">
        <v>147988820.59999999</v>
      </c>
    </row>
    <row r="30" spans="3:7" x14ac:dyDescent="0.25">
      <c r="C30" s="336" t="s">
        <v>548</v>
      </c>
      <c r="D30" s="305">
        <v>0</v>
      </c>
      <c r="E30" s="305">
        <v>135000000</v>
      </c>
      <c r="F30" s="305">
        <v>135000000</v>
      </c>
      <c r="G30" s="305">
        <v>135000000</v>
      </c>
    </row>
    <row r="31" spans="3:7" x14ac:dyDescent="0.25">
      <c r="C31" s="336" t="s">
        <v>549</v>
      </c>
      <c r="D31" s="305">
        <v>1870951806</v>
      </c>
      <c r="E31" s="305">
        <v>149272189.41</v>
      </c>
      <c r="F31" s="305">
        <v>149272189.41</v>
      </c>
      <c r="G31" s="305">
        <v>144036948.59999999</v>
      </c>
    </row>
    <row r="32" spans="3:7" x14ac:dyDescent="0.25">
      <c r="C32" s="336" t="s">
        <v>558</v>
      </c>
      <c r="D32" s="305">
        <v>230514883</v>
      </c>
      <c r="E32" s="305">
        <v>18068248.559999999</v>
      </c>
      <c r="F32" s="305">
        <v>18068248.559999999</v>
      </c>
      <c r="G32" s="305">
        <v>18068248.559999999</v>
      </c>
    </row>
    <row r="33" spans="3:7" x14ac:dyDescent="0.25">
      <c r="C33" s="335" t="s">
        <v>559</v>
      </c>
      <c r="D33" s="322">
        <v>86746493</v>
      </c>
      <c r="E33" s="322">
        <v>589070.15</v>
      </c>
      <c r="F33" s="322">
        <v>9414370.2599999998</v>
      </c>
      <c r="G33" s="322">
        <v>5826491.6500000004</v>
      </c>
    </row>
    <row r="34" spans="3:7" x14ac:dyDescent="0.25">
      <c r="C34" s="336" t="s">
        <v>556</v>
      </c>
      <c r="D34" s="305">
        <v>86746493</v>
      </c>
      <c r="E34" s="305">
        <v>589070.15</v>
      </c>
      <c r="F34" s="305">
        <v>9414370.2599999998</v>
      </c>
      <c r="G34" s="305">
        <v>5826491.6500000004</v>
      </c>
    </row>
    <row r="35" spans="3:7" x14ac:dyDescent="0.25">
      <c r="C35" s="335" t="s">
        <v>560</v>
      </c>
      <c r="D35" s="322">
        <v>1874230359</v>
      </c>
      <c r="E35" s="322">
        <v>332713660.50999999</v>
      </c>
      <c r="F35" s="322">
        <v>207933224.16</v>
      </c>
      <c r="G35" s="322">
        <v>130947962.42</v>
      </c>
    </row>
    <row r="36" spans="3:7" x14ac:dyDescent="0.25">
      <c r="C36" s="336" t="s">
        <v>561</v>
      </c>
      <c r="D36" s="305">
        <v>1874230359</v>
      </c>
      <c r="E36" s="305">
        <v>332713660.50999999</v>
      </c>
      <c r="F36" s="305">
        <v>207933224.16</v>
      </c>
      <c r="G36" s="305">
        <v>130947962.42</v>
      </c>
    </row>
    <row r="37" spans="3:7" x14ac:dyDescent="0.25">
      <c r="C37" s="335" t="s">
        <v>562</v>
      </c>
      <c r="D37" s="322">
        <v>125570500</v>
      </c>
      <c r="E37" s="322">
        <v>1617231.72</v>
      </c>
      <c r="F37" s="322">
        <v>7936187.5299999993</v>
      </c>
      <c r="G37" s="322">
        <v>7583605.6099999994</v>
      </c>
    </row>
    <row r="38" spans="3:7" x14ac:dyDescent="0.25">
      <c r="C38" s="336" t="s">
        <v>563</v>
      </c>
      <c r="D38" s="305">
        <v>125570500</v>
      </c>
      <c r="E38" s="305">
        <v>1617231.72</v>
      </c>
      <c r="F38" s="305">
        <v>7936187.5299999993</v>
      </c>
      <c r="G38" s="305">
        <v>7583605.6099999994</v>
      </c>
    </row>
    <row r="39" spans="3:7" x14ac:dyDescent="0.25">
      <c r="C39" s="335" t="s">
        <v>564</v>
      </c>
      <c r="D39" s="322">
        <v>275091497</v>
      </c>
      <c r="E39" s="322">
        <v>14311454.539999999</v>
      </c>
      <c r="F39" s="322">
        <v>14928661.619999999</v>
      </c>
      <c r="G39" s="322">
        <v>15291057.489999998</v>
      </c>
    </row>
    <row r="40" spans="3:7" x14ac:dyDescent="0.25">
      <c r="C40" s="336" t="s">
        <v>565</v>
      </c>
      <c r="D40" s="305">
        <v>275091497</v>
      </c>
      <c r="E40" s="305">
        <v>14311454.539999999</v>
      </c>
      <c r="F40" s="305">
        <v>14928661.619999999</v>
      </c>
      <c r="G40" s="305">
        <v>15291057.489999998</v>
      </c>
    </row>
    <row r="41" spans="3:7" x14ac:dyDescent="0.25">
      <c r="C41" s="335" t="s">
        <v>566</v>
      </c>
      <c r="D41" s="322">
        <v>75125754</v>
      </c>
      <c r="E41" s="322">
        <v>5480019.7300000004</v>
      </c>
      <c r="F41" s="322">
        <v>4907540.8600000003</v>
      </c>
      <c r="G41" s="322">
        <v>4453760.25</v>
      </c>
    </row>
    <row r="42" spans="3:7" x14ac:dyDescent="0.25">
      <c r="C42" s="336" t="s">
        <v>567</v>
      </c>
      <c r="D42" s="305">
        <v>75125754</v>
      </c>
      <c r="E42" s="305">
        <v>5480019.7300000004</v>
      </c>
      <c r="F42" s="305">
        <v>4907540.8600000003</v>
      </c>
      <c r="G42" s="305">
        <v>4453760.25</v>
      </c>
    </row>
    <row r="43" spans="3:7" x14ac:dyDescent="0.25">
      <c r="C43" s="335" t="s">
        <v>568</v>
      </c>
      <c r="D43" s="322">
        <v>96411794</v>
      </c>
      <c r="E43" s="322">
        <v>11968497.960000001</v>
      </c>
      <c r="F43" s="322">
        <v>9913467.7599999998</v>
      </c>
      <c r="G43" s="322">
        <v>7316238.4299999997</v>
      </c>
    </row>
    <row r="44" spans="3:7" x14ac:dyDescent="0.25">
      <c r="C44" s="336" t="s">
        <v>569</v>
      </c>
      <c r="D44" s="305">
        <v>96411794</v>
      </c>
      <c r="E44" s="305">
        <v>11968497.960000001</v>
      </c>
      <c r="F44" s="305">
        <v>9913467.7599999998</v>
      </c>
      <c r="G44" s="305">
        <v>7316238.4299999997</v>
      </c>
    </row>
    <row r="45" spans="3:7" x14ac:dyDescent="0.25">
      <c r="C45" s="335" t="s">
        <v>570</v>
      </c>
      <c r="D45" s="322">
        <v>400955881</v>
      </c>
      <c r="E45" s="322">
        <v>17395566.800000001</v>
      </c>
      <c r="F45" s="322">
        <v>20044933.800000001</v>
      </c>
      <c r="G45" s="322">
        <v>18368104.050000001</v>
      </c>
    </row>
    <row r="46" spans="3:7" x14ac:dyDescent="0.25">
      <c r="C46" s="336" t="s">
        <v>556</v>
      </c>
      <c r="D46" s="305">
        <v>400955881</v>
      </c>
      <c r="E46" s="305">
        <v>17395566.800000001</v>
      </c>
      <c r="F46" s="305">
        <v>20044933.800000001</v>
      </c>
      <c r="G46" s="305">
        <v>18368104.050000001</v>
      </c>
    </row>
    <row r="47" spans="3:7" x14ac:dyDescent="0.25">
      <c r="C47" s="335" t="s">
        <v>571</v>
      </c>
      <c r="D47" s="322">
        <v>407609977</v>
      </c>
      <c r="E47" s="322">
        <v>8799361.8699999992</v>
      </c>
      <c r="F47" s="322">
        <v>10922660.49</v>
      </c>
      <c r="G47" s="322">
        <v>10881413.879999999</v>
      </c>
    </row>
    <row r="48" spans="3:7" x14ac:dyDescent="0.25">
      <c r="C48" s="336" t="s">
        <v>572</v>
      </c>
      <c r="D48" s="305">
        <v>407609977</v>
      </c>
      <c r="E48" s="305">
        <v>8799361.8699999992</v>
      </c>
      <c r="F48" s="305">
        <v>10922660.49</v>
      </c>
      <c r="G48" s="305">
        <v>10881413.879999999</v>
      </c>
    </row>
    <row r="49" spans="3:7" x14ac:dyDescent="0.25">
      <c r="C49" s="335" t="s">
        <v>573</v>
      </c>
      <c r="D49" s="322">
        <v>3088116890</v>
      </c>
      <c r="E49" s="322">
        <v>904778523.35000002</v>
      </c>
      <c r="F49" s="322">
        <v>29045723.460000001</v>
      </c>
      <c r="G49" s="322">
        <v>32208681.240000002</v>
      </c>
    </row>
    <row r="50" spans="3:7" x14ac:dyDescent="0.25">
      <c r="C50" s="336" t="s">
        <v>572</v>
      </c>
      <c r="D50" s="305">
        <v>3088116890</v>
      </c>
      <c r="E50" s="305">
        <v>904778523.35000002</v>
      </c>
      <c r="F50" s="305">
        <v>29045723.460000001</v>
      </c>
      <c r="G50" s="305">
        <v>32208681.240000002</v>
      </c>
    </row>
    <row r="51" spans="3:7" x14ac:dyDescent="0.25">
      <c r="C51" s="335" t="s">
        <v>574</v>
      </c>
      <c r="D51" s="322">
        <v>1263693812</v>
      </c>
      <c r="E51" s="322">
        <v>54244522.760000005</v>
      </c>
      <c r="F51" s="322">
        <v>48297048.590000004</v>
      </c>
      <c r="G51" s="322">
        <v>50888844.339999996</v>
      </c>
    </row>
    <row r="52" spans="3:7" x14ac:dyDescent="0.25">
      <c r="C52" s="336" t="s">
        <v>575</v>
      </c>
      <c r="D52" s="305">
        <v>1263693812</v>
      </c>
      <c r="E52" s="305">
        <v>54244522.760000005</v>
      </c>
      <c r="F52" s="305">
        <v>48297048.590000004</v>
      </c>
      <c r="G52" s="305">
        <v>50888844.339999996</v>
      </c>
    </row>
    <row r="53" spans="3:7" x14ac:dyDescent="0.25">
      <c r="C53" s="335" t="s">
        <v>576</v>
      </c>
      <c r="D53" s="322">
        <v>2477229950</v>
      </c>
      <c r="E53" s="322">
        <v>7486388.71</v>
      </c>
      <c r="F53" s="322">
        <v>7486388.71</v>
      </c>
      <c r="G53" s="322">
        <v>16869376.989999998</v>
      </c>
    </row>
    <row r="54" spans="3:7" x14ac:dyDescent="0.25">
      <c r="C54" s="336" t="s">
        <v>556</v>
      </c>
      <c r="D54" s="305">
        <v>2477229950</v>
      </c>
      <c r="E54" s="305">
        <v>7486388.71</v>
      </c>
      <c r="F54" s="305">
        <v>7486388.71</v>
      </c>
      <c r="G54" s="305">
        <v>16869376.989999998</v>
      </c>
    </row>
    <row r="55" spans="3:7" x14ac:dyDescent="0.25">
      <c r="C55" s="304" t="s">
        <v>577</v>
      </c>
      <c r="D55" s="305">
        <v>71703741129</v>
      </c>
      <c r="E55" s="305">
        <v>5003651714.9200001</v>
      </c>
      <c r="F55" s="305">
        <v>4503838439.54</v>
      </c>
      <c r="G55" s="305">
        <v>4415797705.96</v>
      </c>
    </row>
    <row r="56" spans="3:7" x14ac:dyDescent="0.25">
      <c r="C56" s="335" t="s">
        <v>578</v>
      </c>
      <c r="D56" s="322">
        <v>5656912956</v>
      </c>
      <c r="E56" s="322">
        <v>393398629.73000002</v>
      </c>
      <c r="F56" s="322">
        <v>388228908.98000002</v>
      </c>
      <c r="G56" s="322">
        <v>395249324.17000002</v>
      </c>
    </row>
    <row r="57" spans="3:7" x14ac:dyDescent="0.25">
      <c r="C57" s="336" t="s">
        <v>556</v>
      </c>
      <c r="D57" s="305">
        <v>452112574</v>
      </c>
      <c r="E57" s="305">
        <v>28760497.189999998</v>
      </c>
      <c r="F57" s="305">
        <v>26201281.439999998</v>
      </c>
      <c r="G57" s="305">
        <v>29748953.899999999</v>
      </c>
    </row>
    <row r="58" spans="3:7" x14ac:dyDescent="0.25">
      <c r="C58" s="336" t="s">
        <v>579</v>
      </c>
      <c r="D58" s="305">
        <v>12622000</v>
      </c>
      <c r="E58" s="305">
        <v>0</v>
      </c>
      <c r="F58" s="305">
        <v>0</v>
      </c>
      <c r="G58" s="305">
        <v>0</v>
      </c>
    </row>
    <row r="59" spans="3:7" x14ac:dyDescent="0.25">
      <c r="C59" s="336" t="s">
        <v>580</v>
      </c>
      <c r="D59" s="305">
        <v>2120558110</v>
      </c>
      <c r="E59" s="305">
        <v>137263554.19999999</v>
      </c>
      <c r="F59" s="305">
        <v>135918049.19999999</v>
      </c>
      <c r="G59" s="305">
        <v>138253627.56</v>
      </c>
    </row>
    <row r="60" spans="3:7" x14ac:dyDescent="0.25">
      <c r="C60" s="336" t="s">
        <v>581</v>
      </c>
      <c r="D60" s="305">
        <v>811546320</v>
      </c>
      <c r="E60" s="305">
        <v>42595721.219999999</v>
      </c>
      <c r="F60" s="305">
        <v>41330721.219999999</v>
      </c>
      <c r="G60" s="305">
        <v>42467885.590000004</v>
      </c>
    </row>
    <row r="61" spans="3:7" x14ac:dyDescent="0.25">
      <c r="C61" s="336" t="s">
        <v>558</v>
      </c>
      <c r="D61" s="305">
        <v>2260073952</v>
      </c>
      <c r="E61" s="305">
        <v>184778857.12</v>
      </c>
      <c r="F61" s="305">
        <v>184778857.12</v>
      </c>
      <c r="G61" s="305">
        <v>184778857.12</v>
      </c>
    </row>
    <row r="62" spans="3:7" x14ac:dyDescent="0.25">
      <c r="C62" s="335" t="s">
        <v>582</v>
      </c>
      <c r="D62" s="322">
        <v>5423706496</v>
      </c>
      <c r="E62" s="322">
        <v>781730636.13</v>
      </c>
      <c r="F62" s="322">
        <v>121033036.31</v>
      </c>
      <c r="G62" s="322">
        <v>36516196.520000003</v>
      </c>
    </row>
    <row r="63" spans="3:7" x14ac:dyDescent="0.25">
      <c r="C63" s="336" t="s">
        <v>583</v>
      </c>
      <c r="D63" s="305">
        <v>5423706496</v>
      </c>
      <c r="E63" s="305">
        <v>781730636.13</v>
      </c>
      <c r="F63" s="305">
        <v>121033036.31</v>
      </c>
      <c r="G63" s="305">
        <v>36516196.520000003</v>
      </c>
    </row>
    <row r="64" spans="3:7" x14ac:dyDescent="0.25">
      <c r="C64" s="335" t="s">
        <v>584</v>
      </c>
      <c r="D64" s="322">
        <v>810352937</v>
      </c>
      <c r="E64" s="322">
        <v>20065530.280000001</v>
      </c>
      <c r="F64" s="322">
        <v>27650847.23</v>
      </c>
      <c r="G64" s="322">
        <v>28872657.220000003</v>
      </c>
    </row>
    <row r="65" spans="3:7" x14ac:dyDescent="0.25">
      <c r="C65" s="336" t="s">
        <v>585</v>
      </c>
      <c r="D65" s="305">
        <v>810352937</v>
      </c>
      <c r="E65" s="305">
        <v>20065530.280000001</v>
      </c>
      <c r="F65" s="305">
        <v>27650847.23</v>
      </c>
      <c r="G65" s="305">
        <v>28872657.220000003</v>
      </c>
    </row>
    <row r="66" spans="3:7" x14ac:dyDescent="0.25">
      <c r="C66" s="335" t="s">
        <v>586</v>
      </c>
      <c r="D66" s="322">
        <v>52193386733</v>
      </c>
      <c r="E66" s="322">
        <v>3543415516.0999999</v>
      </c>
      <c r="F66" s="322">
        <v>3735375345.4299998</v>
      </c>
      <c r="G66" s="322">
        <v>3729295567.9700003</v>
      </c>
    </row>
    <row r="67" spans="3:7" x14ac:dyDescent="0.25">
      <c r="C67" s="336" t="s">
        <v>580</v>
      </c>
      <c r="D67" s="305">
        <v>52072283773</v>
      </c>
      <c r="E67" s="305">
        <v>3541769545.0999999</v>
      </c>
      <c r="F67" s="305">
        <v>3735375345.4299998</v>
      </c>
      <c r="G67" s="305">
        <v>3729295567.9700003</v>
      </c>
    </row>
    <row r="68" spans="3:7" x14ac:dyDescent="0.25">
      <c r="C68" s="336" t="s">
        <v>587</v>
      </c>
      <c r="D68" s="305">
        <v>81102960</v>
      </c>
      <c r="E68" s="305">
        <v>371700</v>
      </c>
      <c r="F68" s="305">
        <v>0</v>
      </c>
      <c r="G68" s="305">
        <v>0</v>
      </c>
    </row>
    <row r="69" spans="3:7" x14ac:dyDescent="0.25">
      <c r="C69" s="336" t="s">
        <v>588</v>
      </c>
      <c r="D69" s="305">
        <v>40000000</v>
      </c>
      <c r="E69" s="305">
        <v>1274271</v>
      </c>
      <c r="F69" s="305">
        <v>0</v>
      </c>
      <c r="G69" s="305">
        <v>0</v>
      </c>
    </row>
    <row r="70" spans="3:7" x14ac:dyDescent="0.25">
      <c r="C70" s="335" t="s">
        <v>589</v>
      </c>
      <c r="D70" s="322">
        <v>566004328</v>
      </c>
      <c r="E70" s="322">
        <v>14120389.180000002</v>
      </c>
      <c r="F70" s="322">
        <v>32375656.119999997</v>
      </c>
      <c r="G70" s="322">
        <v>28563858.57</v>
      </c>
    </row>
    <row r="71" spans="3:7" x14ac:dyDescent="0.25">
      <c r="C71" s="336" t="s">
        <v>580</v>
      </c>
      <c r="D71" s="305">
        <v>566004328</v>
      </c>
      <c r="E71" s="305">
        <v>14120389.180000002</v>
      </c>
      <c r="F71" s="305">
        <v>32375656.119999997</v>
      </c>
      <c r="G71" s="305">
        <v>28563858.57</v>
      </c>
    </row>
    <row r="72" spans="3:7" x14ac:dyDescent="0.25">
      <c r="C72" s="335" t="s">
        <v>590</v>
      </c>
      <c r="D72" s="322">
        <v>1932937781</v>
      </c>
      <c r="E72" s="322">
        <v>95853653.5</v>
      </c>
      <c r="F72" s="322">
        <v>94182490.620000005</v>
      </c>
      <c r="G72" s="322">
        <v>103253277.55000001</v>
      </c>
    </row>
    <row r="73" spans="3:7" x14ac:dyDescent="0.25">
      <c r="C73" s="336" t="s">
        <v>591</v>
      </c>
      <c r="D73" s="305">
        <v>1162121134</v>
      </c>
      <c r="E73" s="305">
        <v>49205663.829999998</v>
      </c>
      <c r="F73" s="305">
        <v>48297723.829999998</v>
      </c>
      <c r="G73" s="305">
        <v>58596497.20000001</v>
      </c>
    </row>
    <row r="74" spans="3:7" x14ac:dyDescent="0.25">
      <c r="C74" s="336" t="s">
        <v>565</v>
      </c>
      <c r="D74" s="305">
        <v>770816647</v>
      </c>
      <c r="E74" s="305">
        <v>46647989.670000002</v>
      </c>
      <c r="F74" s="305">
        <v>45884766.789999999</v>
      </c>
      <c r="G74" s="305">
        <v>44656780.350000001</v>
      </c>
    </row>
    <row r="75" spans="3:7" x14ac:dyDescent="0.25">
      <c r="C75" s="335" t="s">
        <v>592</v>
      </c>
      <c r="D75" s="322">
        <v>4623179572</v>
      </c>
      <c r="E75" s="322">
        <v>134647543.24000001</v>
      </c>
      <c r="F75" s="322">
        <v>77175221.810000002</v>
      </c>
      <c r="G75" s="322">
        <v>64042506.579999998</v>
      </c>
    </row>
    <row r="76" spans="3:7" x14ac:dyDescent="0.25">
      <c r="C76" s="336" t="s">
        <v>583</v>
      </c>
      <c r="D76" s="305">
        <v>4623179572</v>
      </c>
      <c r="E76" s="305">
        <v>134647543.24000001</v>
      </c>
      <c r="F76" s="305">
        <v>77175221.810000002</v>
      </c>
      <c r="G76" s="305">
        <v>64042506.579999998</v>
      </c>
    </row>
    <row r="77" spans="3:7" x14ac:dyDescent="0.25">
      <c r="C77" s="335" t="s">
        <v>593</v>
      </c>
      <c r="D77" s="322">
        <v>265083425</v>
      </c>
      <c r="E77" s="322">
        <v>4953197.8</v>
      </c>
      <c r="F77" s="322">
        <v>14629741.350000001</v>
      </c>
      <c r="G77" s="322">
        <v>15319707.82</v>
      </c>
    </row>
    <row r="78" spans="3:7" x14ac:dyDescent="0.25">
      <c r="C78" s="336" t="s">
        <v>585</v>
      </c>
      <c r="D78" s="305">
        <v>265083425</v>
      </c>
      <c r="E78" s="305">
        <v>4953197.8</v>
      </c>
      <c r="F78" s="305">
        <v>14629741.350000001</v>
      </c>
      <c r="G78" s="305">
        <v>15319707.82</v>
      </c>
    </row>
    <row r="79" spans="3:7" x14ac:dyDescent="0.25">
      <c r="C79" s="335" t="s">
        <v>594</v>
      </c>
      <c r="D79" s="322">
        <v>232176901</v>
      </c>
      <c r="E79" s="322">
        <v>15466618.960000001</v>
      </c>
      <c r="F79" s="322">
        <v>13187191.689999999</v>
      </c>
      <c r="G79" s="322">
        <v>14684609.559999999</v>
      </c>
    </row>
    <row r="80" spans="3:7" x14ac:dyDescent="0.25">
      <c r="C80" s="336" t="s">
        <v>585</v>
      </c>
      <c r="D80" s="305">
        <v>232176901</v>
      </c>
      <c r="E80" s="305">
        <v>15466618.960000001</v>
      </c>
      <c r="F80" s="305">
        <v>13187191.689999999</v>
      </c>
      <c r="G80" s="305">
        <v>14684609.559999999</v>
      </c>
    </row>
    <row r="81" spans="3:7" x14ac:dyDescent="0.25">
      <c r="C81" s="304" t="s">
        <v>595</v>
      </c>
      <c r="D81" s="305">
        <v>3101027679</v>
      </c>
      <c r="E81" s="305">
        <v>17393266.740000002</v>
      </c>
      <c r="F81" s="305">
        <v>161500383.35999998</v>
      </c>
      <c r="G81" s="305">
        <v>159391102.31</v>
      </c>
    </row>
    <row r="82" spans="3:7" x14ac:dyDescent="0.25">
      <c r="C82" s="335" t="s">
        <v>596</v>
      </c>
      <c r="D82" s="322">
        <v>3101027679</v>
      </c>
      <c r="E82" s="322">
        <v>17393266.740000002</v>
      </c>
      <c r="F82" s="322">
        <v>161500383.35999998</v>
      </c>
      <c r="G82" s="322">
        <v>159391102.31</v>
      </c>
    </row>
    <row r="83" spans="3:7" x14ac:dyDescent="0.25">
      <c r="C83" s="336" t="s">
        <v>597</v>
      </c>
      <c r="D83" s="305">
        <v>94965000</v>
      </c>
      <c r="E83" s="305">
        <v>0</v>
      </c>
      <c r="F83" s="305">
        <v>0</v>
      </c>
      <c r="G83" s="305">
        <v>0</v>
      </c>
    </row>
    <row r="84" spans="3:7" x14ac:dyDescent="0.25">
      <c r="C84" s="336" t="s">
        <v>548</v>
      </c>
      <c r="D84" s="305">
        <v>3005762679</v>
      </c>
      <c r="E84" s="305">
        <v>17393266.740000002</v>
      </c>
      <c r="F84" s="305">
        <v>161500383.35999998</v>
      </c>
      <c r="G84" s="305">
        <v>159391102.31</v>
      </c>
    </row>
    <row r="85" spans="3:7" x14ac:dyDescent="0.25">
      <c r="C85" s="336" t="s">
        <v>549</v>
      </c>
      <c r="D85" s="305">
        <v>300000</v>
      </c>
      <c r="E85" s="305">
        <v>0</v>
      </c>
      <c r="F85" s="305">
        <v>0</v>
      </c>
      <c r="G85" s="305">
        <v>0</v>
      </c>
    </row>
    <row r="86" spans="3:7" ht="15.75" thickBot="1" x14ac:dyDescent="0.3">
      <c r="C86" s="304" t="s">
        <v>598</v>
      </c>
      <c r="D86" s="305">
        <v>32480465929</v>
      </c>
      <c r="E86" s="305">
        <v>5529716338.9700012</v>
      </c>
      <c r="F86" s="305">
        <v>505783622.82999992</v>
      </c>
      <c r="G86" s="305">
        <v>395334255.70999998</v>
      </c>
    </row>
    <row r="87" spans="3:7" x14ac:dyDescent="0.25">
      <c r="C87" s="342" t="s">
        <v>599</v>
      </c>
      <c r="D87" s="343">
        <v>23549896875</v>
      </c>
      <c r="E87" s="343">
        <v>4897708293.1800003</v>
      </c>
      <c r="F87" s="344">
        <v>90095805.090000004</v>
      </c>
      <c r="G87" s="344">
        <v>111182072.31</v>
      </c>
    </row>
    <row r="88" spans="3:7" x14ac:dyDescent="0.25">
      <c r="C88" s="336" t="s">
        <v>556</v>
      </c>
      <c r="D88" s="305">
        <v>831166136</v>
      </c>
      <c r="E88" s="305">
        <v>98716036.420000002</v>
      </c>
      <c r="F88" s="305">
        <v>42803548.329999998</v>
      </c>
      <c r="G88" s="305">
        <v>47122805.789999999</v>
      </c>
    </row>
    <row r="89" spans="3:7" x14ac:dyDescent="0.25">
      <c r="C89" s="336" t="s">
        <v>585</v>
      </c>
      <c r="D89" s="305">
        <v>16000000</v>
      </c>
      <c r="E89" s="305">
        <v>1700000</v>
      </c>
      <c r="F89" s="305">
        <v>0</v>
      </c>
      <c r="G89" s="305">
        <v>0</v>
      </c>
    </row>
    <row r="90" spans="3:7" x14ac:dyDescent="0.25">
      <c r="C90" s="336" t="s">
        <v>558</v>
      </c>
      <c r="D90" s="305">
        <v>22702730739</v>
      </c>
      <c r="E90" s="305">
        <v>4797292256.7600002</v>
      </c>
      <c r="F90" s="305">
        <v>47292256.759999998</v>
      </c>
      <c r="G90" s="305">
        <v>64059266.519999996</v>
      </c>
    </row>
    <row r="91" spans="3:7" x14ac:dyDescent="0.25">
      <c r="C91" s="335" t="s">
        <v>600</v>
      </c>
      <c r="D91" s="322">
        <v>4065026483</v>
      </c>
      <c r="E91" s="322">
        <v>192056197.15000004</v>
      </c>
      <c r="F91" s="322">
        <v>149618598.75</v>
      </c>
      <c r="G91" s="322">
        <v>133062181.65000001</v>
      </c>
    </row>
    <row r="92" spans="3:7" x14ac:dyDescent="0.25">
      <c r="C92" s="336" t="s">
        <v>580</v>
      </c>
      <c r="D92" s="305">
        <v>2724614666</v>
      </c>
      <c r="E92" s="305">
        <v>85271362.840000018</v>
      </c>
      <c r="F92" s="305">
        <v>105274582.61</v>
      </c>
      <c r="G92" s="305">
        <v>99587156.99000001</v>
      </c>
    </row>
    <row r="93" spans="3:7" x14ac:dyDescent="0.25">
      <c r="C93" s="336" t="s">
        <v>601</v>
      </c>
      <c r="D93" s="305">
        <v>1340411817</v>
      </c>
      <c r="E93" s="305">
        <v>106784834.31</v>
      </c>
      <c r="F93" s="305">
        <v>44344016.140000001</v>
      </c>
      <c r="G93" s="305">
        <v>33475024.659999996</v>
      </c>
    </row>
    <row r="94" spans="3:7" x14ac:dyDescent="0.25">
      <c r="C94" s="335" t="s">
        <v>602</v>
      </c>
      <c r="D94" s="322">
        <v>1524269892</v>
      </c>
      <c r="E94" s="322">
        <v>337661384.00999999</v>
      </c>
      <c r="F94" s="322">
        <v>106447276.86</v>
      </c>
      <c r="G94" s="322">
        <v>10052877.529999999</v>
      </c>
    </row>
    <row r="95" spans="3:7" x14ac:dyDescent="0.25">
      <c r="C95" s="336" t="s">
        <v>567</v>
      </c>
      <c r="D95" s="305">
        <v>278953332</v>
      </c>
      <c r="E95" s="305">
        <v>14544902.050000001</v>
      </c>
      <c r="F95" s="305">
        <v>12303059.540000001</v>
      </c>
      <c r="G95" s="305">
        <v>10052877.529999999</v>
      </c>
    </row>
    <row r="96" spans="3:7" x14ac:dyDescent="0.25">
      <c r="C96" s="336" t="s">
        <v>603</v>
      </c>
      <c r="D96" s="305">
        <v>1245316560</v>
      </c>
      <c r="E96" s="305">
        <v>323116481.95999998</v>
      </c>
      <c r="F96" s="305">
        <v>94144217.319999993</v>
      </c>
      <c r="G96" s="305">
        <v>0</v>
      </c>
    </row>
    <row r="97" spans="3:7" x14ac:dyDescent="0.25">
      <c r="C97" s="335" t="s">
        <v>604</v>
      </c>
      <c r="D97" s="322">
        <v>112183641</v>
      </c>
      <c r="E97" s="322">
        <v>6230221.7000000002</v>
      </c>
      <c r="F97" s="322">
        <v>5779422.25</v>
      </c>
      <c r="G97" s="322">
        <v>6635216.8100000005</v>
      </c>
    </row>
    <row r="98" spans="3:7" x14ac:dyDescent="0.25">
      <c r="C98" s="336" t="s">
        <v>585</v>
      </c>
      <c r="D98" s="305">
        <v>112183641</v>
      </c>
      <c r="E98" s="305">
        <v>6230221.7000000002</v>
      </c>
      <c r="F98" s="305">
        <v>5779422.25</v>
      </c>
      <c r="G98" s="305">
        <v>6635216.8100000005</v>
      </c>
    </row>
    <row r="99" spans="3:7" x14ac:dyDescent="0.25">
      <c r="C99" s="335" t="s">
        <v>605</v>
      </c>
      <c r="D99" s="322">
        <v>446262545</v>
      </c>
      <c r="E99" s="322">
        <v>6778834.8899999997</v>
      </c>
      <c r="F99" s="322">
        <v>17408468.019999996</v>
      </c>
      <c r="G99" s="322">
        <v>17492131.830000002</v>
      </c>
    </row>
    <row r="100" spans="3:7" x14ac:dyDescent="0.25">
      <c r="C100" s="336" t="s">
        <v>581</v>
      </c>
      <c r="D100" s="305">
        <v>441406295</v>
      </c>
      <c r="E100" s="305">
        <v>6665338.2999999998</v>
      </c>
      <c r="F100" s="305">
        <v>17372757.029999997</v>
      </c>
      <c r="G100" s="305">
        <v>17481908.580000002</v>
      </c>
    </row>
    <row r="101" spans="3:7" x14ac:dyDescent="0.25">
      <c r="C101" s="336" t="s">
        <v>606</v>
      </c>
      <c r="D101" s="305">
        <v>4856250</v>
      </c>
      <c r="E101" s="305">
        <v>113496.59</v>
      </c>
      <c r="F101" s="305">
        <v>35710.99</v>
      </c>
      <c r="G101" s="305">
        <v>10223.25</v>
      </c>
    </row>
    <row r="102" spans="3:7" x14ac:dyDescent="0.25">
      <c r="C102" s="335" t="s">
        <v>607</v>
      </c>
      <c r="D102" s="322">
        <v>2027162862</v>
      </c>
      <c r="E102" s="322">
        <v>25055408.25</v>
      </c>
      <c r="F102" s="322">
        <v>99397875.420000002</v>
      </c>
      <c r="G102" s="322">
        <v>85943966.890000001</v>
      </c>
    </row>
    <row r="103" spans="3:7" x14ac:dyDescent="0.25">
      <c r="C103" s="336" t="s">
        <v>608</v>
      </c>
      <c r="D103" s="305">
        <v>2027162862</v>
      </c>
      <c r="E103" s="305">
        <v>25055408.25</v>
      </c>
      <c r="F103" s="305">
        <v>99397875.420000002</v>
      </c>
      <c r="G103" s="305">
        <v>85943966.890000001</v>
      </c>
    </row>
    <row r="104" spans="3:7" x14ac:dyDescent="0.25">
      <c r="C104" s="335" t="s">
        <v>609</v>
      </c>
      <c r="D104" s="322">
        <v>755663631</v>
      </c>
      <c r="E104" s="322">
        <v>64225999.790000007</v>
      </c>
      <c r="F104" s="322">
        <v>37036176.440000005</v>
      </c>
      <c r="G104" s="322">
        <v>30965808.689999998</v>
      </c>
    </row>
    <row r="105" spans="3:7" x14ac:dyDescent="0.25">
      <c r="C105" s="336" t="s">
        <v>583</v>
      </c>
      <c r="D105" s="305">
        <v>742469047</v>
      </c>
      <c r="E105" s="305">
        <v>57723287.740000002</v>
      </c>
      <c r="F105" s="305">
        <v>36111873.920000002</v>
      </c>
      <c r="G105" s="305">
        <v>30965808.689999998</v>
      </c>
    </row>
    <row r="106" spans="3:7" ht="15.75" thickBot="1" x14ac:dyDescent="0.3">
      <c r="C106" s="336" t="s">
        <v>610</v>
      </c>
      <c r="D106" s="305">
        <v>13194584</v>
      </c>
      <c r="E106" s="305">
        <v>6502712.0500000007</v>
      </c>
      <c r="F106" s="305">
        <v>924302.52</v>
      </c>
      <c r="G106" s="305">
        <v>0</v>
      </c>
    </row>
    <row r="107" spans="3:7" x14ac:dyDescent="0.25">
      <c r="C107" s="333" t="s">
        <v>611</v>
      </c>
      <c r="D107" s="334">
        <v>73721962714</v>
      </c>
      <c r="E107" s="334">
        <v>6019479527.2600002</v>
      </c>
      <c r="F107" s="341">
        <v>5517533632.3800011</v>
      </c>
      <c r="G107" s="341">
        <v>5447649846.0099983</v>
      </c>
    </row>
    <row r="108" spans="3:7" x14ac:dyDescent="0.25">
      <c r="C108" s="304" t="s">
        <v>612</v>
      </c>
      <c r="D108" s="305">
        <v>36653022934</v>
      </c>
      <c r="E108" s="305">
        <v>3485782008.0400004</v>
      </c>
      <c r="F108" s="305">
        <v>2966459602.2900004</v>
      </c>
      <c r="G108" s="305">
        <v>2994201076.6599994</v>
      </c>
    </row>
    <row r="109" spans="3:7" x14ac:dyDescent="0.25">
      <c r="C109" s="335" t="s">
        <v>613</v>
      </c>
      <c r="D109" s="322">
        <v>32299762347</v>
      </c>
      <c r="E109" s="322">
        <v>2680578570.9099998</v>
      </c>
      <c r="F109" s="322">
        <v>2729427883.21</v>
      </c>
      <c r="G109" s="322">
        <v>2796871415.8599997</v>
      </c>
    </row>
    <row r="110" spans="3:7" x14ac:dyDescent="0.25">
      <c r="C110" s="336" t="s">
        <v>556</v>
      </c>
      <c r="D110" s="305">
        <v>2096042900</v>
      </c>
      <c r="E110" s="305">
        <v>163835253.49000001</v>
      </c>
      <c r="F110" s="305">
        <v>152764934.50999999</v>
      </c>
      <c r="G110" s="305">
        <v>201001864.64000002</v>
      </c>
    </row>
    <row r="111" spans="3:7" x14ac:dyDescent="0.25">
      <c r="C111" s="336" t="s">
        <v>548</v>
      </c>
      <c r="D111" s="305">
        <v>712482531</v>
      </c>
      <c r="E111" s="305">
        <v>10210628.699999999</v>
      </c>
      <c r="F111" s="305">
        <v>31069283.719999999</v>
      </c>
      <c r="G111" s="305">
        <v>31103176.030000001</v>
      </c>
    </row>
    <row r="112" spans="3:7" x14ac:dyDescent="0.25">
      <c r="C112" s="336" t="s">
        <v>580</v>
      </c>
      <c r="D112" s="305">
        <v>103720275</v>
      </c>
      <c r="E112" s="305">
        <v>13597.5</v>
      </c>
      <c r="F112" s="305">
        <v>2493285.6799999997</v>
      </c>
      <c r="G112" s="305">
        <v>2493285.6799999997</v>
      </c>
    </row>
    <row r="113" spans="3:7" x14ac:dyDescent="0.25">
      <c r="C113" s="336" t="s">
        <v>601</v>
      </c>
      <c r="D113" s="305"/>
      <c r="E113" s="305">
        <v>0</v>
      </c>
      <c r="F113" s="305">
        <v>0</v>
      </c>
      <c r="G113" s="305">
        <v>0</v>
      </c>
    </row>
    <row r="114" spans="3:7" x14ac:dyDescent="0.25">
      <c r="C114" s="336" t="s">
        <v>591</v>
      </c>
      <c r="D114" s="305">
        <v>129624592</v>
      </c>
      <c r="E114" s="305">
        <v>7925000</v>
      </c>
      <c r="F114" s="305">
        <v>7925000</v>
      </c>
      <c r="G114" s="305">
        <v>15850000</v>
      </c>
    </row>
    <row r="115" spans="3:7" x14ac:dyDescent="0.25">
      <c r="C115" s="336" t="s">
        <v>565</v>
      </c>
      <c r="D115" s="305">
        <v>488645788</v>
      </c>
      <c r="E115" s="305">
        <v>5970291.2400000002</v>
      </c>
      <c r="F115" s="305">
        <v>22142340.339999996</v>
      </c>
      <c r="G115" s="305">
        <v>21249619.329999998</v>
      </c>
    </row>
    <row r="116" spans="3:7" x14ac:dyDescent="0.25">
      <c r="C116" s="336" t="s">
        <v>614</v>
      </c>
      <c r="D116" s="305">
        <v>11205841</v>
      </c>
      <c r="E116" s="305">
        <v>0</v>
      </c>
      <c r="F116" s="305">
        <v>0</v>
      </c>
      <c r="G116" s="305">
        <v>0</v>
      </c>
    </row>
    <row r="117" spans="3:7" x14ac:dyDescent="0.25">
      <c r="C117" s="336" t="s">
        <v>615</v>
      </c>
      <c r="D117" s="305">
        <v>1158000000</v>
      </c>
      <c r="E117" s="305">
        <v>13506218.710000001</v>
      </c>
      <c r="F117" s="305">
        <v>33587557.579999998</v>
      </c>
      <c r="G117" s="305">
        <v>29178644.84</v>
      </c>
    </row>
    <row r="118" spans="3:7" x14ac:dyDescent="0.25">
      <c r="C118" s="336" t="s">
        <v>549</v>
      </c>
      <c r="D118" s="305">
        <v>1052545718</v>
      </c>
      <c r="E118" s="305">
        <v>54085970.100000001</v>
      </c>
      <c r="F118" s="305">
        <v>54413870.210000001</v>
      </c>
      <c r="G118" s="305">
        <v>71175203.239999995</v>
      </c>
    </row>
    <row r="119" spans="3:7" x14ac:dyDescent="0.25">
      <c r="C119" s="336" t="s">
        <v>558</v>
      </c>
      <c r="D119" s="305">
        <v>26547494702</v>
      </c>
      <c r="E119" s="305">
        <v>2425031611.1700001</v>
      </c>
      <c r="F119" s="305">
        <v>2425031611.1700001</v>
      </c>
      <c r="G119" s="305">
        <v>2424819622.0999999</v>
      </c>
    </row>
    <row r="120" spans="3:7" x14ac:dyDescent="0.25">
      <c r="C120" s="335" t="s">
        <v>616</v>
      </c>
      <c r="D120" s="322">
        <v>3876127260</v>
      </c>
      <c r="E120" s="322">
        <v>765658613.98000002</v>
      </c>
      <c r="F120" s="322">
        <v>205327396.74999997</v>
      </c>
      <c r="G120" s="322">
        <v>167984257.20999998</v>
      </c>
    </row>
    <row r="121" spans="3:7" x14ac:dyDescent="0.25">
      <c r="C121" s="336" t="s">
        <v>580</v>
      </c>
      <c r="D121" s="305">
        <v>3876127260</v>
      </c>
      <c r="E121" s="305">
        <v>229700340.58000001</v>
      </c>
      <c r="F121" s="305">
        <v>203442396.59999996</v>
      </c>
      <c r="G121" s="305">
        <v>167984257.20999998</v>
      </c>
    </row>
    <row r="122" spans="3:7" x14ac:dyDescent="0.25">
      <c r="C122" s="336" t="s">
        <v>601</v>
      </c>
      <c r="D122" s="305">
        <v>0</v>
      </c>
      <c r="E122" s="305">
        <v>535958273.39999998</v>
      </c>
      <c r="F122" s="305">
        <v>1885000.15</v>
      </c>
      <c r="G122" s="305">
        <v>0</v>
      </c>
    </row>
    <row r="123" spans="3:7" x14ac:dyDescent="0.25">
      <c r="C123" s="336" t="s">
        <v>617</v>
      </c>
      <c r="D123" s="305">
        <v>0</v>
      </c>
      <c r="E123" s="305">
        <v>0</v>
      </c>
      <c r="F123" s="305">
        <v>0</v>
      </c>
      <c r="G123" s="305">
        <v>0</v>
      </c>
    </row>
    <row r="124" spans="3:7" x14ac:dyDescent="0.25">
      <c r="C124" s="335" t="s">
        <v>618</v>
      </c>
      <c r="D124" s="322">
        <v>130457122</v>
      </c>
      <c r="E124" s="322">
        <v>8747914.870000001</v>
      </c>
      <c r="F124" s="322">
        <v>6255199.2400000002</v>
      </c>
      <c r="G124" s="322">
        <v>8163572.4900000002</v>
      </c>
    </row>
    <row r="125" spans="3:7" x14ac:dyDescent="0.25">
      <c r="C125" s="336" t="s">
        <v>583</v>
      </c>
      <c r="D125" s="305">
        <v>130154986</v>
      </c>
      <c r="E125" s="305">
        <v>8747914.870000001</v>
      </c>
      <c r="F125" s="305">
        <v>6255199.2400000002</v>
      </c>
      <c r="G125" s="305">
        <v>8163572.4900000002</v>
      </c>
    </row>
    <row r="126" spans="3:7" x14ac:dyDescent="0.25">
      <c r="C126" s="336" t="s">
        <v>610</v>
      </c>
      <c r="D126" s="305">
        <v>302136</v>
      </c>
      <c r="E126" s="305">
        <v>0</v>
      </c>
      <c r="F126" s="305">
        <v>0</v>
      </c>
      <c r="G126" s="305">
        <v>0</v>
      </c>
    </row>
    <row r="127" spans="3:7" x14ac:dyDescent="0.25">
      <c r="C127" s="335" t="s">
        <v>619</v>
      </c>
      <c r="D127" s="322">
        <v>163532642</v>
      </c>
      <c r="E127" s="322">
        <v>18615793.109999999</v>
      </c>
      <c r="F127" s="322">
        <v>10893524.83</v>
      </c>
      <c r="G127" s="322">
        <v>8659139.3099999987</v>
      </c>
    </row>
    <row r="128" spans="3:7" x14ac:dyDescent="0.25">
      <c r="C128" s="336" t="s">
        <v>620</v>
      </c>
      <c r="D128" s="305">
        <v>163532642</v>
      </c>
      <c r="E128" s="305">
        <v>18615793.109999999</v>
      </c>
      <c r="F128" s="305">
        <v>10893524.83</v>
      </c>
      <c r="G128" s="305">
        <v>8659139.3099999987</v>
      </c>
    </row>
    <row r="129" spans="3:7" x14ac:dyDescent="0.25">
      <c r="C129" s="335" t="s">
        <v>621</v>
      </c>
      <c r="D129" s="322">
        <v>30337448</v>
      </c>
      <c r="E129" s="322">
        <v>2474520</v>
      </c>
      <c r="F129" s="322">
        <v>2131250.84</v>
      </c>
      <c r="G129" s="322">
        <v>1789397.4</v>
      </c>
    </row>
    <row r="130" spans="3:7" x14ac:dyDescent="0.25">
      <c r="C130" s="336" t="s">
        <v>620</v>
      </c>
      <c r="D130" s="305">
        <v>30337448</v>
      </c>
      <c r="E130" s="305">
        <v>2474520</v>
      </c>
      <c r="F130" s="305">
        <v>2131250.84</v>
      </c>
      <c r="G130" s="305">
        <v>1789397.4</v>
      </c>
    </row>
    <row r="131" spans="3:7" x14ac:dyDescent="0.25">
      <c r="C131" s="335" t="s">
        <v>622</v>
      </c>
      <c r="D131" s="322">
        <v>58554150</v>
      </c>
      <c r="E131" s="322">
        <v>4427320.38</v>
      </c>
      <c r="F131" s="322">
        <v>3842463.05</v>
      </c>
      <c r="G131" s="322">
        <v>4222422.47</v>
      </c>
    </row>
    <row r="132" spans="3:7" x14ac:dyDescent="0.25">
      <c r="C132" s="336" t="s">
        <v>620</v>
      </c>
      <c r="D132" s="305">
        <v>58554150</v>
      </c>
      <c r="E132" s="305">
        <v>4427320.38</v>
      </c>
      <c r="F132" s="305">
        <v>3842463.05</v>
      </c>
      <c r="G132" s="305">
        <v>4222422.47</v>
      </c>
    </row>
    <row r="133" spans="3:7" x14ac:dyDescent="0.25">
      <c r="C133" s="335" t="s">
        <v>623</v>
      </c>
      <c r="D133" s="322">
        <v>23787674</v>
      </c>
      <c r="E133" s="322">
        <v>32898.32</v>
      </c>
      <c r="F133" s="322">
        <v>1456845.6700000002</v>
      </c>
      <c r="G133" s="322">
        <v>1453666.6800000002</v>
      </c>
    </row>
    <row r="134" spans="3:7" x14ac:dyDescent="0.25">
      <c r="C134" s="336" t="s">
        <v>620</v>
      </c>
      <c r="D134" s="305">
        <v>23787674</v>
      </c>
      <c r="E134" s="305">
        <v>32898.32</v>
      </c>
      <c r="F134" s="305">
        <v>1456845.6700000002</v>
      </c>
      <c r="G134" s="305">
        <v>1453666.6800000002</v>
      </c>
    </row>
    <row r="135" spans="3:7" x14ac:dyDescent="0.25">
      <c r="C135" s="335" t="s">
        <v>624</v>
      </c>
      <c r="D135" s="322">
        <v>20014221</v>
      </c>
      <c r="E135" s="322">
        <v>1709314.87</v>
      </c>
      <c r="F135" s="322">
        <v>1917068.5699999998</v>
      </c>
      <c r="G135" s="322">
        <v>1532244.78</v>
      </c>
    </row>
    <row r="136" spans="3:7" x14ac:dyDescent="0.25">
      <c r="C136" s="336" t="s">
        <v>620</v>
      </c>
      <c r="D136" s="305">
        <v>20014221</v>
      </c>
      <c r="E136" s="305">
        <v>1709314.87</v>
      </c>
      <c r="F136" s="305">
        <v>1917068.5699999998</v>
      </c>
      <c r="G136" s="305">
        <v>1532244.78</v>
      </c>
    </row>
    <row r="137" spans="3:7" x14ac:dyDescent="0.25">
      <c r="C137" s="335" t="s">
        <v>625</v>
      </c>
      <c r="D137" s="322">
        <v>20821558</v>
      </c>
      <c r="E137" s="322">
        <v>2303952.84</v>
      </c>
      <c r="F137" s="322">
        <v>2697918.44</v>
      </c>
      <c r="G137" s="322">
        <v>1350148.75</v>
      </c>
    </row>
    <row r="138" spans="3:7" x14ac:dyDescent="0.25">
      <c r="C138" s="336" t="s">
        <v>620</v>
      </c>
      <c r="D138" s="305">
        <v>20821558</v>
      </c>
      <c r="E138" s="305">
        <v>2303952.84</v>
      </c>
      <c r="F138" s="305">
        <v>2697918.44</v>
      </c>
      <c r="G138" s="305">
        <v>1350148.75</v>
      </c>
    </row>
    <row r="139" spans="3:7" x14ac:dyDescent="0.25">
      <c r="C139" s="335" t="s">
        <v>626</v>
      </c>
      <c r="D139" s="322">
        <v>29628512</v>
      </c>
      <c r="E139" s="322">
        <v>1233108.76</v>
      </c>
      <c r="F139" s="322">
        <v>2510051.69</v>
      </c>
      <c r="G139" s="322">
        <v>2174811.71</v>
      </c>
    </row>
    <row r="140" spans="3:7" x14ac:dyDescent="0.25">
      <c r="C140" s="336" t="s">
        <v>620</v>
      </c>
      <c r="D140" s="305">
        <v>29628512</v>
      </c>
      <c r="E140" s="305">
        <v>1233108.76</v>
      </c>
      <c r="F140" s="305">
        <v>2510051.69</v>
      </c>
      <c r="G140" s="305">
        <v>2174811.71</v>
      </c>
    </row>
    <row r="141" spans="3:7" x14ac:dyDescent="0.25">
      <c r="C141" s="304" t="s">
        <v>627</v>
      </c>
      <c r="D141" s="305">
        <v>37068939780</v>
      </c>
      <c r="E141" s="305">
        <v>2533697519.2199998</v>
      </c>
      <c r="F141" s="305">
        <v>2551074030.0900006</v>
      </c>
      <c r="G141" s="305">
        <v>2453448769.3499994</v>
      </c>
    </row>
    <row r="142" spans="3:7" x14ac:dyDescent="0.25">
      <c r="C142" s="335" t="s">
        <v>628</v>
      </c>
      <c r="D142" s="322">
        <v>33296711561</v>
      </c>
      <c r="E142" s="322">
        <v>2428614010.1499996</v>
      </c>
      <c r="F142" s="322">
        <v>2340839850.4200001</v>
      </c>
      <c r="G142" s="322">
        <v>2218954113.0099998</v>
      </c>
    </row>
    <row r="143" spans="3:7" x14ac:dyDescent="0.25">
      <c r="C143" s="336" t="s">
        <v>548</v>
      </c>
      <c r="D143" s="305">
        <v>32556711561</v>
      </c>
      <c r="E143" s="305">
        <v>2189386428.9899998</v>
      </c>
      <c r="F143" s="305">
        <v>2101612269.26</v>
      </c>
      <c r="G143" s="305">
        <v>2184342031.8499999</v>
      </c>
    </row>
    <row r="144" spans="3:7" x14ac:dyDescent="0.25">
      <c r="C144" s="336" t="s">
        <v>629</v>
      </c>
      <c r="D144" s="305">
        <v>100000000</v>
      </c>
      <c r="E144" s="305">
        <v>204615500</v>
      </c>
      <c r="F144" s="305">
        <v>204615500</v>
      </c>
      <c r="G144" s="305">
        <v>0</v>
      </c>
    </row>
    <row r="145" spans="3:7" x14ac:dyDescent="0.25">
      <c r="C145" s="336" t="s">
        <v>615</v>
      </c>
      <c r="D145" s="305">
        <v>640000000</v>
      </c>
      <c r="E145" s="305">
        <v>34612081.159999996</v>
      </c>
      <c r="F145" s="305">
        <v>34612081.159999996</v>
      </c>
      <c r="G145" s="305">
        <v>34612081.159999996</v>
      </c>
    </row>
    <row r="146" spans="3:7" x14ac:dyDescent="0.25">
      <c r="C146" s="335" t="s">
        <v>630</v>
      </c>
      <c r="D146" s="322">
        <v>370508893</v>
      </c>
      <c r="E146" s="322">
        <v>24577721.620000001</v>
      </c>
      <c r="F146" s="322">
        <v>11408094.01</v>
      </c>
      <c r="G146" s="322">
        <v>11365924.609999999</v>
      </c>
    </row>
    <row r="147" spans="3:7" x14ac:dyDescent="0.25">
      <c r="C147" s="336" t="s">
        <v>585</v>
      </c>
      <c r="D147" s="305">
        <v>370508893</v>
      </c>
      <c r="E147" s="305">
        <v>24577721.620000001</v>
      </c>
      <c r="F147" s="305">
        <v>11408094.01</v>
      </c>
      <c r="G147" s="305">
        <v>11365924.609999999</v>
      </c>
    </row>
    <row r="148" spans="3:7" x14ac:dyDescent="0.25">
      <c r="C148" s="335" t="s">
        <v>631</v>
      </c>
      <c r="D148" s="322">
        <v>648189304</v>
      </c>
      <c r="E148" s="322">
        <v>10284798.870000001</v>
      </c>
      <c r="F148" s="322">
        <v>38487266.289999999</v>
      </c>
      <c r="G148" s="322">
        <v>38722902.870000005</v>
      </c>
    </row>
    <row r="149" spans="3:7" x14ac:dyDescent="0.25">
      <c r="C149" s="336" t="s">
        <v>548</v>
      </c>
      <c r="D149" s="305">
        <v>648189304</v>
      </c>
      <c r="E149" s="305">
        <v>10284798.870000001</v>
      </c>
      <c r="F149" s="305">
        <v>38487266.289999999</v>
      </c>
      <c r="G149" s="305">
        <v>38722902.870000005</v>
      </c>
    </row>
    <row r="150" spans="3:7" x14ac:dyDescent="0.25">
      <c r="C150" s="335" t="s">
        <v>632</v>
      </c>
      <c r="D150" s="322">
        <v>1404206306</v>
      </c>
      <c r="E150" s="322">
        <v>18099674.510000002</v>
      </c>
      <c r="F150" s="322">
        <v>82461055.010000005</v>
      </c>
      <c r="G150" s="322">
        <v>106502072.92000002</v>
      </c>
    </row>
    <row r="151" spans="3:7" x14ac:dyDescent="0.25">
      <c r="C151" s="336" t="s">
        <v>580</v>
      </c>
      <c r="D151" s="305">
        <v>1404206306</v>
      </c>
      <c r="E151" s="305">
        <v>18099674.510000002</v>
      </c>
      <c r="F151" s="305">
        <v>82461055.010000005</v>
      </c>
      <c r="G151" s="305">
        <v>106502072.92000002</v>
      </c>
    </row>
    <row r="152" spans="3:7" x14ac:dyDescent="0.25">
      <c r="C152" s="336" t="s">
        <v>601</v>
      </c>
      <c r="D152" s="305">
        <v>0</v>
      </c>
      <c r="E152" s="305">
        <v>0</v>
      </c>
      <c r="F152" s="305">
        <v>0</v>
      </c>
      <c r="G152" s="305">
        <v>0</v>
      </c>
    </row>
    <row r="153" spans="3:7" x14ac:dyDescent="0.25">
      <c r="C153" s="336" t="s">
        <v>633</v>
      </c>
      <c r="D153" s="305">
        <v>0</v>
      </c>
      <c r="E153" s="305">
        <v>0</v>
      </c>
      <c r="F153" s="305">
        <v>0</v>
      </c>
      <c r="G153" s="305">
        <v>0</v>
      </c>
    </row>
    <row r="154" spans="3:7" x14ac:dyDescent="0.25">
      <c r="C154" s="335" t="s">
        <v>634</v>
      </c>
      <c r="D154" s="322">
        <v>100459158</v>
      </c>
      <c r="E154" s="322">
        <v>305200</v>
      </c>
      <c r="F154" s="322">
        <v>5246274.379999999</v>
      </c>
      <c r="G154" s="322">
        <v>5041924.1999999993</v>
      </c>
    </row>
    <row r="155" spans="3:7" x14ac:dyDescent="0.25">
      <c r="C155" s="336" t="s">
        <v>583</v>
      </c>
      <c r="D155" s="305">
        <v>100459158</v>
      </c>
      <c r="E155" s="305">
        <v>305200</v>
      </c>
      <c r="F155" s="305">
        <v>5246274.379999999</v>
      </c>
      <c r="G155" s="305">
        <v>5041924.1999999993</v>
      </c>
    </row>
    <row r="156" spans="3:7" x14ac:dyDescent="0.25">
      <c r="C156" s="335" t="s">
        <v>635</v>
      </c>
      <c r="D156" s="322">
        <v>1160485176</v>
      </c>
      <c r="E156" s="322">
        <v>49560349.939999998</v>
      </c>
      <c r="F156" s="322">
        <v>68521203.810000002</v>
      </c>
      <c r="G156" s="322">
        <v>69045257.739999995</v>
      </c>
    </row>
    <row r="157" spans="3:7" x14ac:dyDescent="0.25">
      <c r="C157" s="336" t="s">
        <v>583</v>
      </c>
      <c r="D157" s="305">
        <v>1160485176</v>
      </c>
      <c r="E157" s="305">
        <v>49560349.939999998</v>
      </c>
      <c r="F157" s="305">
        <v>68521203.810000002</v>
      </c>
      <c r="G157" s="305">
        <v>69045257.739999995</v>
      </c>
    </row>
    <row r="158" spans="3:7" x14ac:dyDescent="0.25">
      <c r="C158" s="335" t="s">
        <v>636</v>
      </c>
      <c r="D158" s="322">
        <v>88379382</v>
      </c>
      <c r="E158" s="322">
        <v>2255764.13</v>
      </c>
      <c r="F158" s="322">
        <v>4110286.17</v>
      </c>
      <c r="G158" s="322">
        <v>3816574</v>
      </c>
    </row>
    <row r="159" spans="3:7" ht="15.75" thickBot="1" x14ac:dyDescent="0.3">
      <c r="C159" s="336" t="s">
        <v>583</v>
      </c>
      <c r="D159" s="305">
        <v>88379382</v>
      </c>
      <c r="E159" s="305">
        <v>2255764.13</v>
      </c>
      <c r="F159" s="305">
        <v>4110286.17</v>
      </c>
      <c r="G159" s="305">
        <v>3816574</v>
      </c>
    </row>
    <row r="160" spans="3:7" x14ac:dyDescent="0.25">
      <c r="C160" s="333" t="s">
        <v>637</v>
      </c>
      <c r="D160" s="334">
        <v>64622485398</v>
      </c>
      <c r="E160" s="334">
        <v>1348848068.0899999</v>
      </c>
      <c r="F160" s="341">
        <v>4500714131.5999994</v>
      </c>
      <c r="G160" s="341">
        <v>4351237842.8699999</v>
      </c>
    </row>
    <row r="161" spans="3:7" x14ac:dyDescent="0.25">
      <c r="C161" s="304" t="s">
        <v>638</v>
      </c>
      <c r="D161" s="305">
        <v>22774205071</v>
      </c>
      <c r="E161" s="305">
        <v>-8146355.1900000013</v>
      </c>
      <c r="F161" s="305">
        <v>1442948992.7799997</v>
      </c>
      <c r="G161" s="305">
        <v>1334512727.8599999</v>
      </c>
    </row>
    <row r="162" spans="3:7" x14ac:dyDescent="0.25">
      <c r="C162" s="335" t="s">
        <v>639</v>
      </c>
      <c r="D162" s="322">
        <v>15960684044</v>
      </c>
      <c r="E162" s="322">
        <v>-241964180.30000004</v>
      </c>
      <c r="F162" s="322">
        <v>940240265.53999996</v>
      </c>
      <c r="G162" s="322">
        <v>884633445.01999998</v>
      </c>
    </row>
    <row r="163" spans="3:7" x14ac:dyDescent="0.25">
      <c r="C163" s="336" t="s">
        <v>556</v>
      </c>
      <c r="D163" s="305">
        <v>5430313829</v>
      </c>
      <c r="E163" s="305">
        <v>136192082.60999998</v>
      </c>
      <c r="F163" s="305">
        <v>234963419.29999998</v>
      </c>
      <c r="G163" s="305">
        <v>169480986.57999998</v>
      </c>
    </row>
    <row r="164" spans="3:7" x14ac:dyDescent="0.25">
      <c r="C164" s="336" t="s">
        <v>549</v>
      </c>
      <c r="D164" s="305">
        <v>10530370215</v>
      </c>
      <c r="E164" s="305">
        <v>-390102546.91000003</v>
      </c>
      <c r="F164" s="305">
        <v>693330562.24000001</v>
      </c>
      <c r="G164" s="305">
        <v>703206174.43999994</v>
      </c>
    </row>
    <row r="165" spans="3:7" x14ac:dyDescent="0.25">
      <c r="C165" s="336" t="s">
        <v>558</v>
      </c>
      <c r="D165" s="305">
        <v>0</v>
      </c>
      <c r="E165" s="305">
        <v>11946284</v>
      </c>
      <c r="F165" s="305">
        <v>11946284</v>
      </c>
      <c r="G165" s="305">
        <v>11946284</v>
      </c>
    </row>
    <row r="166" spans="3:7" x14ac:dyDescent="0.25">
      <c r="C166" s="335" t="s">
        <v>640</v>
      </c>
      <c r="D166" s="322">
        <v>744949999</v>
      </c>
      <c r="E166" s="322">
        <v>338880</v>
      </c>
      <c r="F166" s="322">
        <v>49207516.829999998</v>
      </c>
      <c r="G166" s="322">
        <v>56057786.829999998</v>
      </c>
    </row>
    <row r="167" spans="3:7" x14ac:dyDescent="0.25">
      <c r="C167" s="336" t="s">
        <v>585</v>
      </c>
      <c r="D167" s="305">
        <v>744887599</v>
      </c>
      <c r="E167" s="305">
        <v>338880</v>
      </c>
      <c r="F167" s="305">
        <v>49207516.829999998</v>
      </c>
      <c r="G167" s="305">
        <v>56057786.829999998</v>
      </c>
    </row>
    <row r="168" spans="3:7" x14ac:dyDescent="0.25">
      <c r="C168" s="336" t="s">
        <v>641</v>
      </c>
      <c r="D168" s="305">
        <v>62400</v>
      </c>
      <c r="E168" s="305">
        <v>0</v>
      </c>
      <c r="F168" s="305">
        <v>0</v>
      </c>
      <c r="G168" s="305">
        <v>0</v>
      </c>
    </row>
    <row r="169" spans="3:7" x14ac:dyDescent="0.25">
      <c r="C169" s="335" t="s">
        <v>642</v>
      </c>
      <c r="D169" s="322">
        <v>36945920</v>
      </c>
      <c r="E169" s="322">
        <v>6977505.6799999997</v>
      </c>
      <c r="F169" s="322">
        <v>2856049.88</v>
      </c>
      <c r="G169" s="322">
        <v>1453202.29</v>
      </c>
    </row>
    <row r="170" spans="3:7" x14ac:dyDescent="0.25">
      <c r="C170" s="336" t="s">
        <v>580</v>
      </c>
      <c r="D170" s="305">
        <v>36945920</v>
      </c>
      <c r="E170" s="305">
        <v>6977505.6799999997</v>
      </c>
      <c r="F170" s="305">
        <v>2856049.88</v>
      </c>
      <c r="G170" s="305">
        <v>1453202.29</v>
      </c>
    </row>
    <row r="171" spans="3:7" x14ac:dyDescent="0.25">
      <c r="C171" s="335" t="s">
        <v>643</v>
      </c>
      <c r="D171" s="322">
        <v>106202891</v>
      </c>
      <c r="E171" s="322">
        <v>7043781.2199999997</v>
      </c>
      <c r="F171" s="322">
        <v>8809026.2599999998</v>
      </c>
      <c r="G171" s="322">
        <v>7684711.2599999998</v>
      </c>
    </row>
    <row r="172" spans="3:7" x14ac:dyDescent="0.25">
      <c r="C172" s="336" t="s">
        <v>580</v>
      </c>
      <c r="D172" s="305">
        <v>106202891</v>
      </c>
      <c r="E172" s="305">
        <v>7043781.2199999997</v>
      </c>
      <c r="F172" s="305">
        <v>8809026.2599999998</v>
      </c>
      <c r="G172" s="305">
        <v>7684711.2599999998</v>
      </c>
    </row>
    <row r="173" spans="3:7" x14ac:dyDescent="0.25">
      <c r="C173" s="335" t="s">
        <v>644</v>
      </c>
      <c r="D173" s="322">
        <v>1023286326</v>
      </c>
      <c r="E173" s="322">
        <v>39292660.82</v>
      </c>
      <c r="F173" s="322">
        <v>87257693.840000004</v>
      </c>
      <c r="G173" s="322">
        <v>80632172.189999998</v>
      </c>
    </row>
    <row r="174" spans="3:7" x14ac:dyDescent="0.25">
      <c r="C174" s="336" t="s">
        <v>580</v>
      </c>
      <c r="D174" s="305">
        <v>1023286326</v>
      </c>
      <c r="E174" s="305">
        <v>39292660.82</v>
      </c>
      <c r="F174" s="305">
        <v>87257693.840000004</v>
      </c>
      <c r="G174" s="305">
        <v>80632172.189999998</v>
      </c>
    </row>
    <row r="175" spans="3:7" x14ac:dyDescent="0.25">
      <c r="C175" s="336" t="s">
        <v>601</v>
      </c>
      <c r="D175" s="305"/>
      <c r="E175" s="305">
        <v>0</v>
      </c>
      <c r="F175" s="305">
        <v>0</v>
      </c>
      <c r="G175" s="305">
        <v>0</v>
      </c>
    </row>
    <row r="176" spans="3:7" x14ac:dyDescent="0.25">
      <c r="C176" s="335" t="s">
        <v>645</v>
      </c>
      <c r="D176" s="322">
        <v>45892010</v>
      </c>
      <c r="E176" s="322">
        <v>4518816.37</v>
      </c>
      <c r="F176" s="322">
        <v>5175170.76</v>
      </c>
      <c r="G176" s="322">
        <v>4419884.7699999996</v>
      </c>
    </row>
    <row r="177" spans="3:7" x14ac:dyDescent="0.25">
      <c r="C177" s="336" t="s">
        <v>646</v>
      </c>
      <c r="D177" s="305">
        <v>45892010</v>
      </c>
      <c r="E177" s="305">
        <v>4518816.37</v>
      </c>
      <c r="F177" s="305">
        <v>5175170.76</v>
      </c>
      <c r="G177" s="305">
        <v>4419884.7699999996</v>
      </c>
    </row>
    <row r="178" spans="3:7" x14ac:dyDescent="0.25">
      <c r="C178" s="335" t="s">
        <v>647</v>
      </c>
      <c r="D178" s="322">
        <v>48550010</v>
      </c>
      <c r="E178" s="322">
        <v>3897085.11</v>
      </c>
      <c r="F178" s="322">
        <v>3736487.66</v>
      </c>
      <c r="G178" s="322">
        <v>2582292.66</v>
      </c>
    </row>
    <row r="179" spans="3:7" x14ac:dyDescent="0.25">
      <c r="C179" s="336" t="s">
        <v>585</v>
      </c>
      <c r="D179" s="305">
        <v>48200010</v>
      </c>
      <c r="E179" s="305">
        <v>3897085.11</v>
      </c>
      <c r="F179" s="305">
        <v>3736487.66</v>
      </c>
      <c r="G179" s="305">
        <v>2582292.66</v>
      </c>
    </row>
    <row r="180" spans="3:7" x14ac:dyDescent="0.25">
      <c r="C180" s="336" t="s">
        <v>641</v>
      </c>
      <c r="D180" s="305">
        <v>350000</v>
      </c>
      <c r="E180" s="305">
        <v>0</v>
      </c>
      <c r="F180" s="305">
        <v>0</v>
      </c>
      <c r="G180" s="305">
        <v>0</v>
      </c>
    </row>
    <row r="181" spans="3:7" x14ac:dyDescent="0.25">
      <c r="C181" s="335" t="s">
        <v>648</v>
      </c>
      <c r="D181" s="322">
        <v>27080451</v>
      </c>
      <c r="E181" s="322">
        <v>2258941.08</v>
      </c>
      <c r="F181" s="322">
        <v>1525655.4300000002</v>
      </c>
      <c r="G181" s="322">
        <v>1722925.4300000002</v>
      </c>
    </row>
    <row r="182" spans="3:7" x14ac:dyDescent="0.25">
      <c r="C182" s="336" t="s">
        <v>620</v>
      </c>
      <c r="D182" s="305">
        <v>26330451</v>
      </c>
      <c r="E182" s="305">
        <v>2258941.08</v>
      </c>
      <c r="F182" s="305">
        <v>1525655.4300000002</v>
      </c>
      <c r="G182" s="305">
        <v>1722925.4300000002</v>
      </c>
    </row>
    <row r="183" spans="3:7" x14ac:dyDescent="0.25">
      <c r="C183" s="336" t="s">
        <v>641</v>
      </c>
      <c r="D183" s="305">
        <v>750000</v>
      </c>
      <c r="E183" s="305">
        <v>0</v>
      </c>
      <c r="F183" s="305">
        <v>0</v>
      </c>
      <c r="G183" s="305">
        <v>0</v>
      </c>
    </row>
    <row r="184" spans="3:7" x14ac:dyDescent="0.25">
      <c r="C184" s="335" t="s">
        <v>649</v>
      </c>
      <c r="D184" s="322">
        <v>55966884</v>
      </c>
      <c r="E184" s="322">
        <v>5158146.8900000006</v>
      </c>
      <c r="F184" s="322">
        <v>3950568.0200000005</v>
      </c>
      <c r="G184" s="322">
        <v>3257144.6700000004</v>
      </c>
    </row>
    <row r="185" spans="3:7" x14ac:dyDescent="0.25">
      <c r="C185" s="336" t="s">
        <v>585</v>
      </c>
      <c r="D185" s="305">
        <v>55966884</v>
      </c>
      <c r="E185" s="305">
        <v>5158146.8900000006</v>
      </c>
      <c r="F185" s="305">
        <v>3950568.0200000005</v>
      </c>
      <c r="G185" s="305">
        <v>3257144.6700000004</v>
      </c>
    </row>
    <row r="186" spans="3:7" x14ac:dyDescent="0.25">
      <c r="C186" s="335" t="s">
        <v>650</v>
      </c>
      <c r="D186" s="322">
        <v>35548659</v>
      </c>
      <c r="E186" s="322">
        <v>4805010.76</v>
      </c>
      <c r="F186" s="322">
        <v>4048700.56</v>
      </c>
      <c r="G186" s="322">
        <v>2920849.8</v>
      </c>
    </row>
    <row r="187" spans="3:7" x14ac:dyDescent="0.25">
      <c r="C187" s="336" t="s">
        <v>585</v>
      </c>
      <c r="D187" s="305">
        <v>35548659</v>
      </c>
      <c r="E187" s="305">
        <v>4805010.76</v>
      </c>
      <c r="F187" s="305">
        <v>4048700.56</v>
      </c>
      <c r="G187" s="305">
        <v>2920849.8</v>
      </c>
    </row>
    <row r="188" spans="3:7" x14ac:dyDescent="0.25">
      <c r="C188" s="335" t="s">
        <v>651</v>
      </c>
      <c r="D188" s="322">
        <v>26497435</v>
      </c>
      <c r="E188" s="322">
        <v>1014520.66</v>
      </c>
      <c r="F188" s="322">
        <v>3159147.6199999996</v>
      </c>
      <c r="G188" s="322">
        <v>2149651.96</v>
      </c>
    </row>
    <row r="189" spans="3:7" x14ac:dyDescent="0.25">
      <c r="C189" s="336" t="s">
        <v>556</v>
      </c>
      <c r="D189" s="305">
        <v>26497435</v>
      </c>
      <c r="E189" s="305">
        <v>1014520.66</v>
      </c>
      <c r="F189" s="305">
        <v>3159147.6199999996</v>
      </c>
      <c r="G189" s="305">
        <v>2149651.96</v>
      </c>
    </row>
    <row r="190" spans="3:7" x14ac:dyDescent="0.25">
      <c r="C190" s="335" t="s">
        <v>652</v>
      </c>
      <c r="D190" s="322">
        <v>493037386</v>
      </c>
      <c r="E190" s="322">
        <v>13197363.949999999</v>
      </c>
      <c r="F190" s="322">
        <v>40277405.180000007</v>
      </c>
      <c r="G190" s="322">
        <v>27789813.850000001</v>
      </c>
    </row>
    <row r="191" spans="3:7" x14ac:dyDescent="0.25">
      <c r="C191" s="336" t="s">
        <v>646</v>
      </c>
      <c r="D191" s="305">
        <v>500000</v>
      </c>
      <c r="E191" s="305">
        <v>0</v>
      </c>
      <c r="F191" s="305">
        <v>0</v>
      </c>
      <c r="G191" s="305">
        <v>0</v>
      </c>
    </row>
    <row r="192" spans="3:7" x14ac:dyDescent="0.25">
      <c r="C192" s="336" t="s">
        <v>548</v>
      </c>
      <c r="D192" s="305">
        <v>492537386</v>
      </c>
      <c r="E192" s="305">
        <v>13197363.949999999</v>
      </c>
      <c r="F192" s="305">
        <v>40277405.180000007</v>
      </c>
      <c r="G192" s="305">
        <v>27789813.850000001</v>
      </c>
    </row>
    <row r="193" spans="3:7" x14ac:dyDescent="0.25">
      <c r="C193" s="335" t="s">
        <v>653</v>
      </c>
      <c r="D193" s="322">
        <v>67148408</v>
      </c>
      <c r="E193" s="322">
        <v>14554901.34</v>
      </c>
      <c r="F193" s="322">
        <v>13421056.859999999</v>
      </c>
      <c r="G193" s="322">
        <v>4815871.51</v>
      </c>
    </row>
    <row r="194" spans="3:7" x14ac:dyDescent="0.25">
      <c r="C194" s="336" t="s">
        <v>548</v>
      </c>
      <c r="D194" s="305">
        <v>67148408</v>
      </c>
      <c r="E194" s="305">
        <v>14554901.34</v>
      </c>
      <c r="F194" s="305">
        <v>13421056.859999999</v>
      </c>
      <c r="G194" s="305">
        <v>4815871.51</v>
      </c>
    </row>
    <row r="195" spans="3:7" x14ac:dyDescent="0.25">
      <c r="C195" s="335" t="s">
        <v>654</v>
      </c>
      <c r="D195" s="322">
        <v>128920148</v>
      </c>
      <c r="E195" s="322">
        <v>7811538.5599999996</v>
      </c>
      <c r="F195" s="322">
        <v>9515684.5099999998</v>
      </c>
      <c r="G195" s="322">
        <v>9468892.4299999997</v>
      </c>
    </row>
    <row r="196" spans="3:7" x14ac:dyDescent="0.25">
      <c r="C196" s="336" t="s">
        <v>548</v>
      </c>
      <c r="D196" s="305">
        <v>128920148</v>
      </c>
      <c r="E196" s="305">
        <v>7811538.5599999996</v>
      </c>
      <c r="F196" s="305">
        <v>9515684.5099999998</v>
      </c>
      <c r="G196" s="305">
        <v>9468892.4299999997</v>
      </c>
    </row>
    <row r="197" spans="3:7" x14ac:dyDescent="0.25">
      <c r="C197" s="335" t="s">
        <v>655</v>
      </c>
      <c r="D197" s="322">
        <v>56485926</v>
      </c>
      <c r="E197" s="322">
        <v>1261593.8900000001</v>
      </c>
      <c r="F197" s="322">
        <v>4301123.2899999991</v>
      </c>
      <c r="G197" s="322">
        <v>4011694.3</v>
      </c>
    </row>
    <row r="198" spans="3:7" x14ac:dyDescent="0.25">
      <c r="C198" s="336" t="s">
        <v>585</v>
      </c>
      <c r="D198" s="305">
        <v>56485926</v>
      </c>
      <c r="E198" s="305">
        <v>1261593.8900000001</v>
      </c>
      <c r="F198" s="305">
        <v>4301123.2899999991</v>
      </c>
      <c r="G198" s="305">
        <v>4011694.3</v>
      </c>
    </row>
    <row r="199" spans="3:7" x14ac:dyDescent="0.25">
      <c r="C199" s="335" t="s">
        <v>656</v>
      </c>
      <c r="D199" s="322">
        <v>77330165</v>
      </c>
      <c r="E199" s="322">
        <v>1925356.7</v>
      </c>
      <c r="F199" s="322">
        <v>4312545.6399999997</v>
      </c>
      <c r="G199" s="322">
        <v>4784257.6399999997</v>
      </c>
    </row>
    <row r="200" spans="3:7" x14ac:dyDescent="0.25">
      <c r="C200" s="336" t="s">
        <v>548</v>
      </c>
      <c r="D200" s="305">
        <v>77330165</v>
      </c>
      <c r="E200" s="305">
        <v>1925356.7</v>
      </c>
      <c r="F200" s="305">
        <v>4312545.6399999997</v>
      </c>
      <c r="G200" s="305">
        <v>4784257.6399999997</v>
      </c>
    </row>
    <row r="201" spans="3:7" x14ac:dyDescent="0.25">
      <c r="C201" s="335" t="s">
        <v>657</v>
      </c>
      <c r="D201" s="322">
        <v>374954724</v>
      </c>
      <c r="E201" s="322">
        <v>37509553.68</v>
      </c>
      <c r="F201" s="322">
        <v>31994420.260000002</v>
      </c>
      <c r="G201" s="322">
        <v>28458210.490000002</v>
      </c>
    </row>
    <row r="202" spans="3:7" x14ac:dyDescent="0.25">
      <c r="C202" s="336" t="s">
        <v>646</v>
      </c>
      <c r="D202" s="305">
        <v>1000000</v>
      </c>
      <c r="E202" s="305">
        <v>0</v>
      </c>
      <c r="F202" s="305">
        <v>0</v>
      </c>
      <c r="G202" s="305">
        <v>0</v>
      </c>
    </row>
    <row r="203" spans="3:7" x14ac:dyDescent="0.25">
      <c r="C203" s="336" t="s">
        <v>548</v>
      </c>
      <c r="D203" s="305">
        <v>373954724</v>
      </c>
      <c r="E203" s="305">
        <v>37509553.68</v>
      </c>
      <c r="F203" s="305">
        <v>31994420.260000002</v>
      </c>
      <c r="G203" s="305">
        <v>28458210.490000002</v>
      </c>
    </row>
    <row r="204" spans="3:7" x14ac:dyDescent="0.25">
      <c r="C204" s="335" t="s">
        <v>658</v>
      </c>
      <c r="D204" s="322">
        <v>1935355703</v>
      </c>
      <c r="E204" s="322">
        <v>57914882.230000004</v>
      </c>
      <c r="F204" s="322">
        <v>119752069.76000001</v>
      </c>
      <c r="G204" s="322">
        <v>102522862.20999999</v>
      </c>
    </row>
    <row r="205" spans="3:7" x14ac:dyDescent="0.25">
      <c r="C205" s="336" t="s">
        <v>646</v>
      </c>
      <c r="D205" s="305">
        <v>100000</v>
      </c>
      <c r="E205" s="305">
        <v>0</v>
      </c>
      <c r="F205" s="305">
        <v>0</v>
      </c>
      <c r="G205" s="305">
        <v>0</v>
      </c>
    </row>
    <row r="206" spans="3:7" x14ac:dyDescent="0.25">
      <c r="C206" s="336" t="s">
        <v>548</v>
      </c>
      <c r="D206" s="305">
        <v>1935255703</v>
      </c>
      <c r="E206" s="305">
        <v>49554882.230000004</v>
      </c>
      <c r="F206" s="305">
        <v>111392069.76000001</v>
      </c>
      <c r="G206" s="305">
        <v>94162862.209999993</v>
      </c>
    </row>
    <row r="207" spans="3:7" x14ac:dyDescent="0.25">
      <c r="C207" s="336" t="s">
        <v>629</v>
      </c>
      <c r="D207" s="305">
        <v>0</v>
      </c>
      <c r="E207" s="305">
        <v>8360000</v>
      </c>
      <c r="F207" s="305">
        <v>8360000</v>
      </c>
      <c r="G207" s="305">
        <v>8360000</v>
      </c>
    </row>
    <row r="208" spans="3:7" x14ac:dyDescent="0.25">
      <c r="C208" s="335" t="s">
        <v>659</v>
      </c>
      <c r="D208" s="322">
        <v>48158069</v>
      </c>
      <c r="E208" s="322">
        <v>4454528.3600000003</v>
      </c>
      <c r="F208" s="322">
        <v>5169952.3599999994</v>
      </c>
      <c r="G208" s="322">
        <v>3726016</v>
      </c>
    </row>
    <row r="209" spans="3:7" x14ac:dyDescent="0.25">
      <c r="C209" s="336" t="s">
        <v>556</v>
      </c>
      <c r="D209" s="305">
        <v>48158069</v>
      </c>
      <c r="E209" s="305">
        <v>4454528.3600000003</v>
      </c>
      <c r="F209" s="305">
        <v>5169952.3599999994</v>
      </c>
      <c r="G209" s="305">
        <v>3726016</v>
      </c>
    </row>
    <row r="210" spans="3:7" x14ac:dyDescent="0.25">
      <c r="C210" s="335" t="s">
        <v>660</v>
      </c>
      <c r="D210" s="322">
        <v>125208026</v>
      </c>
      <c r="E210" s="322">
        <v>8810568.9499999993</v>
      </c>
      <c r="F210" s="322">
        <v>11672076.07</v>
      </c>
      <c r="G210" s="322">
        <v>7846397.2999999998</v>
      </c>
    </row>
    <row r="211" spans="3:7" x14ac:dyDescent="0.25">
      <c r="C211" s="336" t="s">
        <v>585</v>
      </c>
      <c r="D211" s="305">
        <v>125208026</v>
      </c>
      <c r="E211" s="305">
        <v>8710568.9499999993</v>
      </c>
      <c r="F211" s="305">
        <v>11647076.07</v>
      </c>
      <c r="G211" s="305">
        <v>7846397.2999999998</v>
      </c>
    </row>
    <row r="212" spans="3:7" x14ac:dyDescent="0.25">
      <c r="C212" s="336" t="s">
        <v>641</v>
      </c>
      <c r="D212" s="305">
        <v>0</v>
      </c>
      <c r="E212" s="305">
        <v>100000</v>
      </c>
      <c r="F212" s="305">
        <v>25000</v>
      </c>
      <c r="G212" s="305">
        <v>0</v>
      </c>
    </row>
    <row r="213" spans="3:7" x14ac:dyDescent="0.25">
      <c r="C213" s="335" t="s">
        <v>661</v>
      </c>
      <c r="D213" s="322">
        <v>175269481</v>
      </c>
      <c r="E213" s="322">
        <v>2655430.4300000002</v>
      </c>
      <c r="F213" s="322">
        <v>13554920.060000001</v>
      </c>
      <c r="G213" s="322">
        <v>11838888.58</v>
      </c>
    </row>
    <row r="214" spans="3:7" x14ac:dyDescent="0.25">
      <c r="C214" s="336" t="s">
        <v>646</v>
      </c>
      <c r="D214" s="305">
        <v>1187777</v>
      </c>
      <c r="E214" s="305">
        <v>0</v>
      </c>
      <c r="F214" s="305">
        <v>0</v>
      </c>
      <c r="G214" s="305">
        <v>0</v>
      </c>
    </row>
    <row r="215" spans="3:7" x14ac:dyDescent="0.25">
      <c r="C215" s="336" t="s">
        <v>548</v>
      </c>
      <c r="D215" s="305">
        <v>174081704</v>
      </c>
      <c r="E215" s="305">
        <v>2655430.4300000002</v>
      </c>
      <c r="F215" s="305">
        <v>13554920.060000001</v>
      </c>
      <c r="G215" s="305">
        <v>11838888.58</v>
      </c>
    </row>
    <row r="216" spans="3:7" x14ac:dyDescent="0.25">
      <c r="C216" s="335" t="s">
        <v>662</v>
      </c>
      <c r="D216" s="322">
        <v>342311484</v>
      </c>
      <c r="E216" s="322">
        <v>7256108.4299999997</v>
      </c>
      <c r="F216" s="322">
        <v>9880226.2100000009</v>
      </c>
      <c r="G216" s="322">
        <v>9882862.6900000013</v>
      </c>
    </row>
    <row r="217" spans="3:7" x14ac:dyDescent="0.25">
      <c r="C217" s="336" t="s">
        <v>556</v>
      </c>
      <c r="D217" s="305">
        <v>342311484</v>
      </c>
      <c r="E217" s="305">
        <v>7256108.4299999997</v>
      </c>
      <c r="F217" s="305">
        <v>9880226.2100000009</v>
      </c>
      <c r="G217" s="305">
        <v>9882862.6900000013</v>
      </c>
    </row>
    <row r="218" spans="3:7" x14ac:dyDescent="0.25">
      <c r="C218" s="335" t="s">
        <v>663</v>
      </c>
      <c r="D218" s="322">
        <v>838420922</v>
      </c>
      <c r="E218" s="322">
        <v>1160650</v>
      </c>
      <c r="F218" s="322">
        <v>69131230.179999992</v>
      </c>
      <c r="G218" s="305">
        <v>0</v>
      </c>
    </row>
    <row r="219" spans="3:7" x14ac:dyDescent="0.25">
      <c r="C219" s="336" t="s">
        <v>597</v>
      </c>
      <c r="D219" s="305">
        <v>550000</v>
      </c>
      <c r="E219" s="305">
        <v>0</v>
      </c>
      <c r="F219" s="305">
        <v>0</v>
      </c>
      <c r="G219" s="305">
        <v>0</v>
      </c>
    </row>
    <row r="220" spans="3:7" x14ac:dyDescent="0.25">
      <c r="C220" s="336" t="s">
        <v>646</v>
      </c>
      <c r="D220" s="305">
        <v>0</v>
      </c>
      <c r="E220" s="305">
        <v>550000</v>
      </c>
      <c r="F220" s="305">
        <v>45000</v>
      </c>
      <c r="G220" s="305">
        <v>45000</v>
      </c>
    </row>
    <row r="221" spans="3:7" x14ac:dyDescent="0.25">
      <c r="C221" s="336" t="s">
        <v>548</v>
      </c>
      <c r="D221" s="305">
        <v>837870922</v>
      </c>
      <c r="E221" s="305">
        <v>610650</v>
      </c>
      <c r="F221" s="305">
        <v>69086230.179999992</v>
      </c>
      <c r="G221" s="305">
        <v>71807893.979999989</v>
      </c>
    </row>
    <row r="222" spans="3:7" x14ac:dyDescent="0.25">
      <c r="C222" s="304" t="s">
        <v>664</v>
      </c>
      <c r="D222" s="305">
        <v>19490664479</v>
      </c>
      <c r="E222" s="305">
        <v>99314739.700000003</v>
      </c>
      <c r="F222" s="305">
        <v>1550564881.4300001</v>
      </c>
      <c r="G222" s="305">
        <v>1547800244.4500003</v>
      </c>
    </row>
    <row r="223" spans="3:7" x14ac:dyDescent="0.25">
      <c r="C223" s="335" t="s">
        <v>665</v>
      </c>
      <c r="D223" s="322">
        <v>18963407844</v>
      </c>
      <c r="E223" s="322">
        <v>79096168.580000013</v>
      </c>
      <c r="F223" s="322">
        <v>1515983161.3499999</v>
      </c>
      <c r="G223" s="322">
        <v>1516621999.5900002</v>
      </c>
    </row>
    <row r="224" spans="3:7" x14ac:dyDescent="0.25">
      <c r="C224" s="336" t="s">
        <v>646</v>
      </c>
      <c r="D224" s="305">
        <v>6413407883</v>
      </c>
      <c r="E224" s="305">
        <v>53561995.340000004</v>
      </c>
      <c r="F224" s="305">
        <v>474914578.88</v>
      </c>
      <c r="G224" s="305">
        <v>501042444.44</v>
      </c>
    </row>
    <row r="225" spans="3:7" x14ac:dyDescent="0.25">
      <c r="C225" s="336" t="s">
        <v>666</v>
      </c>
      <c r="D225" s="305">
        <v>194161377</v>
      </c>
      <c r="E225" s="305">
        <v>0</v>
      </c>
      <c r="F225" s="305">
        <v>0</v>
      </c>
      <c r="G225" s="305">
        <v>0</v>
      </c>
    </row>
    <row r="226" spans="3:7" x14ac:dyDescent="0.25">
      <c r="C226" s="336" t="s">
        <v>548</v>
      </c>
      <c r="D226" s="305">
        <v>12355838584</v>
      </c>
      <c r="E226" s="305">
        <v>25534173.240000002</v>
      </c>
      <c r="F226" s="305">
        <v>1041068582.47</v>
      </c>
      <c r="G226" s="305">
        <v>1015579555.1500001</v>
      </c>
    </row>
    <row r="227" spans="3:7" x14ac:dyDescent="0.25">
      <c r="C227" s="336" t="s">
        <v>629</v>
      </c>
      <c r="D227" s="305">
        <v>0</v>
      </c>
      <c r="E227" s="305">
        <v>0</v>
      </c>
      <c r="F227" s="305">
        <v>0</v>
      </c>
      <c r="G227" s="305">
        <v>0</v>
      </c>
    </row>
    <row r="228" spans="3:7" x14ac:dyDescent="0.25">
      <c r="C228" s="335" t="s">
        <v>667</v>
      </c>
      <c r="D228" s="322">
        <v>75029292</v>
      </c>
      <c r="E228" s="322">
        <v>6220336.6299999999</v>
      </c>
      <c r="F228" s="322">
        <v>3424639.69</v>
      </c>
      <c r="G228" s="322">
        <v>3424639.69</v>
      </c>
    </row>
    <row r="229" spans="3:7" x14ac:dyDescent="0.25">
      <c r="C229" s="336" t="s">
        <v>668</v>
      </c>
      <c r="D229" s="305">
        <v>34997</v>
      </c>
      <c r="E229" s="305">
        <v>0</v>
      </c>
      <c r="F229" s="305">
        <v>0</v>
      </c>
      <c r="G229" s="305">
        <v>0</v>
      </c>
    </row>
    <row r="230" spans="3:7" x14ac:dyDescent="0.25">
      <c r="C230" s="336" t="s">
        <v>580</v>
      </c>
      <c r="D230" s="305">
        <v>74994295</v>
      </c>
      <c r="E230" s="305">
        <v>6220336.6299999999</v>
      </c>
      <c r="F230" s="305">
        <v>3424639.69</v>
      </c>
      <c r="G230" s="305">
        <v>3424639.69</v>
      </c>
    </row>
    <row r="231" spans="3:7" x14ac:dyDescent="0.25">
      <c r="C231" s="335" t="s">
        <v>669</v>
      </c>
      <c r="D231" s="322">
        <v>55531697</v>
      </c>
      <c r="E231" s="322">
        <v>7126268.9199999999</v>
      </c>
      <c r="F231" s="322">
        <v>5020412.92</v>
      </c>
      <c r="G231" s="322">
        <v>2665492</v>
      </c>
    </row>
    <row r="232" spans="3:7" x14ac:dyDescent="0.25">
      <c r="C232" s="336" t="s">
        <v>580</v>
      </c>
      <c r="D232" s="305">
        <v>55531697</v>
      </c>
      <c r="E232" s="305">
        <v>7126268.9199999999</v>
      </c>
      <c r="F232" s="305">
        <v>5020412.92</v>
      </c>
      <c r="G232" s="305">
        <v>2665492</v>
      </c>
    </row>
    <row r="233" spans="3:7" x14ac:dyDescent="0.25">
      <c r="C233" s="335" t="s">
        <v>670</v>
      </c>
      <c r="D233" s="322">
        <v>396695646</v>
      </c>
      <c r="E233" s="322">
        <v>6871965.5699999994</v>
      </c>
      <c r="F233" s="322">
        <v>26136667.469999999</v>
      </c>
      <c r="G233" s="322">
        <v>25088113.169999998</v>
      </c>
    </row>
    <row r="234" spans="3:7" x14ac:dyDescent="0.25">
      <c r="C234" s="336" t="s">
        <v>646</v>
      </c>
      <c r="D234" s="305">
        <v>395415940</v>
      </c>
      <c r="E234" s="305">
        <v>6871965.5699999994</v>
      </c>
      <c r="F234" s="305">
        <v>26136667.469999999</v>
      </c>
      <c r="G234" s="305">
        <v>25088113.169999998</v>
      </c>
    </row>
    <row r="235" spans="3:7" x14ac:dyDescent="0.25">
      <c r="C235" s="336" t="s">
        <v>666</v>
      </c>
      <c r="D235" s="305">
        <v>1279706</v>
      </c>
      <c r="E235" s="305">
        <v>0</v>
      </c>
      <c r="F235" s="305">
        <v>0</v>
      </c>
      <c r="G235" s="305">
        <v>0</v>
      </c>
    </row>
    <row r="236" spans="3:7" x14ac:dyDescent="0.25">
      <c r="C236" s="304" t="s">
        <v>671</v>
      </c>
      <c r="D236" s="305">
        <v>8634342701</v>
      </c>
      <c r="E236" s="305">
        <v>887655703.11000001</v>
      </c>
      <c r="F236" s="305">
        <v>646675836.83000004</v>
      </c>
      <c r="G236" s="305">
        <v>628050912.87</v>
      </c>
    </row>
    <row r="237" spans="3:7" x14ac:dyDescent="0.25">
      <c r="C237" s="335" t="s">
        <v>672</v>
      </c>
      <c r="D237" s="322">
        <v>8513309679</v>
      </c>
      <c r="E237" s="322">
        <v>870058515.45000005</v>
      </c>
      <c r="F237" s="322">
        <v>634991231.88999999</v>
      </c>
      <c r="G237" s="322">
        <v>622123147.5</v>
      </c>
    </row>
    <row r="238" spans="3:7" x14ac:dyDescent="0.25">
      <c r="C238" s="336" t="s">
        <v>597</v>
      </c>
      <c r="D238" s="305">
        <v>10700000</v>
      </c>
      <c r="E238" s="305">
        <v>0</v>
      </c>
      <c r="F238" s="305">
        <v>0</v>
      </c>
      <c r="G238" s="305">
        <v>0</v>
      </c>
    </row>
    <row r="239" spans="3:7" x14ac:dyDescent="0.25">
      <c r="C239" s="336" t="s">
        <v>646</v>
      </c>
      <c r="D239" s="305">
        <v>0</v>
      </c>
      <c r="E239" s="305">
        <v>691600</v>
      </c>
      <c r="F239" s="305">
        <v>691600</v>
      </c>
      <c r="G239" s="305">
        <v>691600</v>
      </c>
    </row>
    <row r="240" spans="3:7" x14ac:dyDescent="0.25">
      <c r="C240" s="336" t="s">
        <v>548</v>
      </c>
      <c r="D240" s="305">
        <v>7708807324</v>
      </c>
      <c r="E240" s="305">
        <v>811708047.69000006</v>
      </c>
      <c r="F240" s="305">
        <v>576878994.52999997</v>
      </c>
      <c r="G240" s="305">
        <v>564010910.13999999</v>
      </c>
    </row>
    <row r="241" spans="3:7" x14ac:dyDescent="0.25">
      <c r="C241" s="336" t="s">
        <v>580</v>
      </c>
      <c r="D241" s="305">
        <v>435943571</v>
      </c>
      <c r="E241" s="305">
        <v>28184599.420000002</v>
      </c>
      <c r="F241" s="305">
        <v>28184599.420000002</v>
      </c>
      <c r="G241" s="305">
        <v>28184599.420000002</v>
      </c>
    </row>
    <row r="242" spans="3:7" x14ac:dyDescent="0.25">
      <c r="C242" s="336" t="s">
        <v>585</v>
      </c>
      <c r="D242" s="305">
        <v>357858784</v>
      </c>
      <c r="E242" s="305">
        <v>29474268.34</v>
      </c>
      <c r="F242" s="305">
        <v>29236037.940000001</v>
      </c>
      <c r="G242" s="305">
        <v>29236037.940000001</v>
      </c>
    </row>
    <row r="243" spans="3:7" x14ac:dyDescent="0.25">
      <c r="C243" s="335" t="s">
        <v>673</v>
      </c>
      <c r="D243" s="322">
        <v>79769792</v>
      </c>
      <c r="E243" s="322">
        <v>10350409.109999999</v>
      </c>
      <c r="F243" s="322">
        <v>7961681.7200000007</v>
      </c>
      <c r="G243" s="322">
        <v>3967441.5</v>
      </c>
    </row>
    <row r="244" spans="3:7" x14ac:dyDescent="0.25">
      <c r="C244" s="336" t="s">
        <v>548</v>
      </c>
      <c r="D244" s="305">
        <v>79769792</v>
      </c>
      <c r="E244" s="305">
        <v>10350409.109999999</v>
      </c>
      <c r="F244" s="305">
        <v>7961681.7200000007</v>
      </c>
      <c r="G244" s="305">
        <v>3967441.5</v>
      </c>
    </row>
    <row r="245" spans="3:7" x14ac:dyDescent="0.25">
      <c r="C245" s="335" t="s">
        <v>674</v>
      </c>
      <c r="D245" s="322">
        <v>41263230</v>
      </c>
      <c r="E245" s="322">
        <v>7246778.5499999998</v>
      </c>
      <c r="F245" s="322">
        <v>3722923.2199999997</v>
      </c>
      <c r="G245" s="322">
        <v>1960323.87</v>
      </c>
    </row>
    <row r="246" spans="3:7" x14ac:dyDescent="0.25">
      <c r="C246" s="336" t="s">
        <v>548</v>
      </c>
      <c r="D246" s="305">
        <v>41263230</v>
      </c>
      <c r="E246" s="305">
        <v>7246778.5499999998</v>
      </c>
      <c r="F246" s="305">
        <v>3722923.2199999997</v>
      </c>
      <c r="G246" s="305">
        <v>1960323.87</v>
      </c>
    </row>
    <row r="247" spans="3:7" x14ac:dyDescent="0.25">
      <c r="C247" s="304" t="s">
        <v>675</v>
      </c>
      <c r="D247" s="305">
        <v>13723273147</v>
      </c>
      <c r="E247" s="305">
        <v>370023980.46999997</v>
      </c>
      <c r="F247" s="305">
        <v>860524420.56000006</v>
      </c>
      <c r="G247" s="305">
        <v>840873957.68999994</v>
      </c>
    </row>
    <row r="248" spans="3:7" x14ac:dyDescent="0.25">
      <c r="C248" s="335" t="s">
        <v>676</v>
      </c>
      <c r="D248" s="322">
        <v>12284997595</v>
      </c>
      <c r="E248" s="322">
        <v>340205724.69999999</v>
      </c>
      <c r="F248" s="322">
        <v>774610331.61000001</v>
      </c>
      <c r="G248" s="322">
        <v>760285924.93999994</v>
      </c>
    </row>
    <row r="249" spans="3:7" x14ac:dyDescent="0.25">
      <c r="C249" s="336" t="s">
        <v>597</v>
      </c>
      <c r="D249" s="305">
        <v>78921777</v>
      </c>
      <c r="E249" s="305">
        <v>0</v>
      </c>
      <c r="F249" s="305">
        <v>0</v>
      </c>
      <c r="G249" s="305">
        <v>0</v>
      </c>
    </row>
    <row r="250" spans="3:7" x14ac:dyDescent="0.25">
      <c r="C250" s="336" t="s">
        <v>677</v>
      </c>
      <c r="D250" s="305">
        <v>0</v>
      </c>
      <c r="E250" s="305">
        <v>0</v>
      </c>
      <c r="F250" s="305">
        <v>4096434.6</v>
      </c>
      <c r="G250" s="305">
        <v>4096434.6</v>
      </c>
    </row>
    <row r="251" spans="3:7" x14ac:dyDescent="0.25">
      <c r="C251" s="336" t="s">
        <v>646</v>
      </c>
      <c r="D251" s="305">
        <v>215000</v>
      </c>
      <c r="E251" s="305">
        <v>0</v>
      </c>
      <c r="F251" s="305">
        <v>300000</v>
      </c>
      <c r="G251" s="305">
        <v>300000</v>
      </c>
    </row>
    <row r="252" spans="3:7" x14ac:dyDescent="0.25">
      <c r="C252" s="336" t="s">
        <v>548</v>
      </c>
      <c r="D252" s="305">
        <v>12205860818</v>
      </c>
      <c r="E252" s="305">
        <v>340205724.69999999</v>
      </c>
      <c r="F252" s="305">
        <v>770213897.00999999</v>
      </c>
      <c r="G252" s="305">
        <v>755889490.33999991</v>
      </c>
    </row>
    <row r="253" spans="3:7" x14ac:dyDescent="0.25">
      <c r="C253" s="335" t="s">
        <v>678</v>
      </c>
      <c r="D253" s="322">
        <v>1286220832</v>
      </c>
      <c r="E253" s="322">
        <v>25584563.18</v>
      </c>
      <c r="F253" s="322">
        <v>74384508.709999993</v>
      </c>
      <c r="G253" s="322">
        <v>71072669.839999989</v>
      </c>
    </row>
    <row r="254" spans="3:7" x14ac:dyDescent="0.25">
      <c r="C254" s="336" t="s">
        <v>585</v>
      </c>
      <c r="D254" s="305">
        <v>1286220832</v>
      </c>
      <c r="E254" s="305">
        <v>25584563.18</v>
      </c>
      <c r="F254" s="305">
        <v>74384508.709999993</v>
      </c>
      <c r="G254" s="305">
        <v>71072669.839999989</v>
      </c>
    </row>
    <row r="255" spans="3:7" x14ac:dyDescent="0.25">
      <c r="C255" s="336" t="s">
        <v>679</v>
      </c>
      <c r="D255" s="305">
        <v>0</v>
      </c>
      <c r="E255" s="305">
        <v>0</v>
      </c>
      <c r="F255" s="305">
        <v>0</v>
      </c>
      <c r="G255" s="305">
        <v>0</v>
      </c>
    </row>
    <row r="256" spans="3:7" x14ac:dyDescent="0.25">
      <c r="C256" s="335" t="s">
        <v>680</v>
      </c>
      <c r="D256" s="322">
        <v>152054720</v>
      </c>
      <c r="E256" s="322">
        <v>4233692.59</v>
      </c>
      <c r="F256" s="322">
        <v>11529580.24</v>
      </c>
      <c r="G256" s="322">
        <v>9515362.9100000001</v>
      </c>
    </row>
    <row r="257" spans="3:7" ht="15.75" thickBot="1" x14ac:dyDescent="0.3">
      <c r="C257" s="336" t="s">
        <v>580</v>
      </c>
      <c r="D257" s="305">
        <v>152054720</v>
      </c>
      <c r="E257" s="305">
        <v>4233692.59</v>
      </c>
      <c r="F257" s="305">
        <v>11529580.24</v>
      </c>
      <c r="G257" s="305">
        <v>9515362.9100000001</v>
      </c>
    </row>
    <row r="258" spans="3:7" x14ac:dyDescent="0.25">
      <c r="C258" s="333" t="s">
        <v>681</v>
      </c>
      <c r="D258" s="334">
        <v>15344286414</v>
      </c>
      <c r="E258" s="334">
        <v>1526839322.3500001</v>
      </c>
      <c r="F258" s="341">
        <v>959191745.0999999</v>
      </c>
      <c r="G258" s="341">
        <v>884571108.53000009</v>
      </c>
    </row>
    <row r="259" spans="3:7" x14ac:dyDescent="0.25">
      <c r="C259" s="304" t="s">
        <v>682</v>
      </c>
      <c r="D259" s="305">
        <v>15344286414</v>
      </c>
      <c r="E259" s="305">
        <v>1526839322.3500001</v>
      </c>
      <c r="F259" s="305">
        <v>959191745.0999999</v>
      </c>
      <c r="G259" s="305">
        <v>884571108.53000009</v>
      </c>
    </row>
    <row r="260" spans="3:7" x14ac:dyDescent="0.25">
      <c r="C260" s="335" t="s">
        <v>683</v>
      </c>
      <c r="D260" s="322">
        <v>12665364560</v>
      </c>
      <c r="E260" s="322">
        <v>569057991.29999995</v>
      </c>
      <c r="F260" s="322">
        <v>872513430.05999994</v>
      </c>
      <c r="G260" s="322">
        <v>804648967.94999993</v>
      </c>
    </row>
    <row r="261" spans="3:7" x14ac:dyDescent="0.25">
      <c r="C261" s="336" t="s">
        <v>556</v>
      </c>
      <c r="D261" s="305">
        <v>3179087758</v>
      </c>
      <c r="E261" s="305">
        <v>240842417.05999997</v>
      </c>
      <c r="F261" s="305">
        <v>135704993.24000001</v>
      </c>
      <c r="G261" s="305">
        <v>94884772.289999992</v>
      </c>
    </row>
    <row r="262" spans="3:7" x14ac:dyDescent="0.25">
      <c r="C262" s="336" t="s">
        <v>548</v>
      </c>
      <c r="D262" s="305">
        <v>9067302203</v>
      </c>
      <c r="E262" s="305">
        <v>278663013.73000002</v>
      </c>
      <c r="F262" s="305">
        <v>687255876.30999994</v>
      </c>
      <c r="G262" s="305">
        <v>689691108.25999999</v>
      </c>
    </row>
    <row r="263" spans="3:7" x14ac:dyDescent="0.25">
      <c r="C263" s="336" t="s">
        <v>549</v>
      </c>
      <c r="D263" s="305">
        <v>418974599</v>
      </c>
      <c r="E263" s="305">
        <v>49552560.509999998</v>
      </c>
      <c r="F263" s="305">
        <v>49552560.509999998</v>
      </c>
      <c r="G263" s="305">
        <v>20073087.399999999</v>
      </c>
    </row>
    <row r="264" spans="3:7" x14ac:dyDescent="0.25">
      <c r="C264" s="335" t="s">
        <v>684</v>
      </c>
      <c r="D264" s="322">
        <v>2403578297</v>
      </c>
      <c r="E264" s="322">
        <v>952730893.09000015</v>
      </c>
      <c r="F264" s="322">
        <v>72810108.349999994</v>
      </c>
      <c r="G264" s="322">
        <v>66043309.820000008</v>
      </c>
    </row>
    <row r="265" spans="3:7" x14ac:dyDescent="0.25">
      <c r="C265" s="336" t="s">
        <v>685</v>
      </c>
      <c r="D265" s="305">
        <v>0</v>
      </c>
      <c r="E265" s="305">
        <v>0</v>
      </c>
      <c r="F265" s="305">
        <v>0</v>
      </c>
      <c r="G265" s="305">
        <v>0</v>
      </c>
    </row>
    <row r="266" spans="3:7" x14ac:dyDescent="0.25">
      <c r="C266" s="336" t="s">
        <v>580</v>
      </c>
      <c r="D266" s="305">
        <v>2403578297</v>
      </c>
      <c r="E266" s="305">
        <v>950990393.09000015</v>
      </c>
      <c r="F266" s="305">
        <v>72810108.349999994</v>
      </c>
      <c r="G266" s="305">
        <v>66043309.820000008</v>
      </c>
    </row>
    <row r="267" spans="3:7" x14ac:dyDescent="0.25">
      <c r="C267" s="336" t="s">
        <v>601</v>
      </c>
      <c r="D267" s="305"/>
      <c r="E267" s="305">
        <v>1740500</v>
      </c>
      <c r="F267" s="305">
        <v>0</v>
      </c>
      <c r="G267" s="305">
        <v>0</v>
      </c>
    </row>
    <row r="268" spans="3:7" x14ac:dyDescent="0.25">
      <c r="C268" s="335" t="s">
        <v>686</v>
      </c>
      <c r="D268" s="322">
        <v>177246110</v>
      </c>
      <c r="E268" s="322">
        <v>531817.76</v>
      </c>
      <c r="F268" s="322">
        <v>9149363.4100000001</v>
      </c>
      <c r="G268" s="322">
        <v>9045388.9399999995</v>
      </c>
    </row>
    <row r="269" spans="3:7" x14ac:dyDescent="0.25">
      <c r="C269" s="336" t="s">
        <v>620</v>
      </c>
      <c r="D269" s="305">
        <v>174395110</v>
      </c>
      <c r="E269" s="305">
        <v>213266.26</v>
      </c>
      <c r="F269" s="305">
        <v>8830811.9100000001</v>
      </c>
      <c r="G269" s="305">
        <v>8945388.9399999995</v>
      </c>
    </row>
    <row r="270" spans="3:7" x14ac:dyDescent="0.25">
      <c r="C270" s="336" t="s">
        <v>687</v>
      </c>
      <c r="D270" s="305">
        <v>2551000</v>
      </c>
      <c r="E270" s="305">
        <v>318551.5</v>
      </c>
      <c r="F270" s="305">
        <v>318551.5</v>
      </c>
      <c r="G270" s="305">
        <v>100000</v>
      </c>
    </row>
    <row r="271" spans="3:7" x14ac:dyDescent="0.25">
      <c r="C271" s="336" t="s">
        <v>641</v>
      </c>
      <c r="D271" s="305">
        <v>300000</v>
      </c>
      <c r="E271" s="305">
        <v>0</v>
      </c>
      <c r="F271" s="305">
        <v>0</v>
      </c>
      <c r="G271" s="305">
        <v>0</v>
      </c>
    </row>
    <row r="272" spans="3:7" x14ac:dyDescent="0.25">
      <c r="C272" s="335" t="s">
        <v>688</v>
      </c>
      <c r="D272" s="322">
        <v>53537459</v>
      </c>
      <c r="E272" s="322">
        <v>4464000</v>
      </c>
      <c r="F272" s="322">
        <v>3204409.6700000004</v>
      </c>
      <c r="G272" s="322">
        <v>3346030.2100000004</v>
      </c>
    </row>
    <row r="273" spans="3:7" x14ac:dyDescent="0.25">
      <c r="C273" s="336" t="s">
        <v>689</v>
      </c>
      <c r="D273" s="305">
        <v>53537459</v>
      </c>
      <c r="E273" s="305">
        <v>4464000</v>
      </c>
      <c r="F273" s="305">
        <v>3204409.6700000004</v>
      </c>
      <c r="G273" s="305">
        <v>3346030.2100000004</v>
      </c>
    </row>
    <row r="274" spans="3:7" x14ac:dyDescent="0.25">
      <c r="C274" s="335" t="s">
        <v>690</v>
      </c>
      <c r="D274" s="322">
        <v>44559988</v>
      </c>
      <c r="E274" s="322">
        <v>54620.2</v>
      </c>
      <c r="F274" s="322">
        <v>1514433.6099999999</v>
      </c>
      <c r="G274" s="322">
        <v>1487411.6099999999</v>
      </c>
    </row>
    <row r="275" spans="3:7" ht="15.75" thickBot="1" x14ac:dyDescent="0.3">
      <c r="C275" s="336" t="s">
        <v>646</v>
      </c>
      <c r="D275" s="305">
        <v>44559988</v>
      </c>
      <c r="E275" s="305">
        <v>54620.2</v>
      </c>
      <c r="F275" s="305">
        <v>1514433.6099999999</v>
      </c>
      <c r="G275" s="305">
        <v>1487411.6099999999</v>
      </c>
    </row>
    <row r="276" spans="3:7" x14ac:dyDescent="0.25">
      <c r="C276" s="333" t="s">
        <v>691</v>
      </c>
      <c r="D276" s="334">
        <v>21512650364</v>
      </c>
      <c r="E276" s="334">
        <v>1668995160.4699998</v>
      </c>
      <c r="F276" s="341">
        <v>1409338637.04</v>
      </c>
      <c r="G276" s="341">
        <v>1423298374.4599998</v>
      </c>
    </row>
    <row r="277" spans="3:7" x14ac:dyDescent="0.25">
      <c r="C277" s="304" t="s">
        <v>692</v>
      </c>
      <c r="D277" s="305">
        <v>21512650364</v>
      </c>
      <c r="E277" s="305">
        <v>1668995160.4699998</v>
      </c>
      <c r="F277" s="305">
        <v>1409338637.04</v>
      </c>
      <c r="G277" s="305">
        <v>1423298374.4599998</v>
      </c>
    </row>
    <row r="278" spans="3:7" x14ac:dyDescent="0.25">
      <c r="C278" s="335" t="s">
        <v>693</v>
      </c>
      <c r="D278" s="322">
        <v>16436801660</v>
      </c>
      <c r="E278" s="322">
        <v>1165856430.3599999</v>
      </c>
      <c r="F278" s="322">
        <v>1145033846.9499998</v>
      </c>
      <c r="G278" s="322">
        <v>1176647273.5999999</v>
      </c>
    </row>
    <row r="279" spans="3:7" x14ac:dyDescent="0.25">
      <c r="C279" s="336" t="s">
        <v>556</v>
      </c>
      <c r="D279" s="305">
        <v>3489076268</v>
      </c>
      <c r="E279" s="305">
        <v>154663512.08000001</v>
      </c>
      <c r="F279" s="305">
        <v>133840928.66999999</v>
      </c>
      <c r="G279" s="305">
        <v>152736402.04000002</v>
      </c>
    </row>
    <row r="280" spans="3:7" x14ac:dyDescent="0.25">
      <c r="C280" s="336" t="s">
        <v>694</v>
      </c>
      <c r="D280" s="305">
        <v>2874479</v>
      </c>
      <c r="E280" s="305">
        <v>781302.17</v>
      </c>
      <c r="F280" s="305">
        <v>781302.17</v>
      </c>
      <c r="G280" s="305">
        <v>781302.17</v>
      </c>
    </row>
    <row r="281" spans="3:7" x14ac:dyDescent="0.25">
      <c r="C281" s="336" t="s">
        <v>549</v>
      </c>
      <c r="D281" s="305">
        <v>300000000</v>
      </c>
      <c r="E281" s="305">
        <v>304000</v>
      </c>
      <c r="F281" s="305">
        <v>304000</v>
      </c>
      <c r="G281" s="305">
        <v>3363395.9699999997</v>
      </c>
    </row>
    <row r="282" spans="3:7" x14ac:dyDescent="0.25">
      <c r="C282" s="336" t="s">
        <v>558</v>
      </c>
      <c r="D282" s="305">
        <v>12644850913</v>
      </c>
      <c r="E282" s="305">
        <v>1010107616.1099999</v>
      </c>
      <c r="F282" s="305">
        <v>1010107616.1099999</v>
      </c>
      <c r="G282" s="305">
        <v>1019766173.42</v>
      </c>
    </row>
    <row r="283" spans="3:7" x14ac:dyDescent="0.25">
      <c r="C283" s="335" t="s">
        <v>695</v>
      </c>
      <c r="D283" s="322">
        <v>324030081</v>
      </c>
      <c r="E283" s="322">
        <v>22100165.02</v>
      </c>
      <c r="F283" s="322">
        <v>19863847.309999999</v>
      </c>
      <c r="G283" s="322">
        <v>17431145.82</v>
      </c>
    </row>
    <row r="284" spans="3:7" x14ac:dyDescent="0.25">
      <c r="C284" s="336" t="s">
        <v>580</v>
      </c>
      <c r="D284" s="305">
        <v>324030081</v>
      </c>
      <c r="E284" s="305">
        <v>22000072.219999999</v>
      </c>
      <c r="F284" s="305">
        <v>19842607.309999999</v>
      </c>
      <c r="G284" s="305">
        <v>17431145.82</v>
      </c>
    </row>
    <row r="285" spans="3:7" x14ac:dyDescent="0.25">
      <c r="C285" s="336" t="s">
        <v>601</v>
      </c>
      <c r="D285" s="305"/>
      <c r="E285" s="305">
        <v>100092.8</v>
      </c>
      <c r="F285" s="305">
        <v>21240</v>
      </c>
      <c r="G285" s="305">
        <v>0</v>
      </c>
    </row>
    <row r="286" spans="3:7" x14ac:dyDescent="0.25">
      <c r="C286" s="335" t="s">
        <v>696</v>
      </c>
      <c r="D286" s="322">
        <v>1128343962</v>
      </c>
      <c r="E286" s="322">
        <v>74548072.730000004</v>
      </c>
      <c r="F286" s="322">
        <v>64888386.940000005</v>
      </c>
      <c r="G286" s="322">
        <v>60363972.650000006</v>
      </c>
    </row>
    <row r="287" spans="3:7" x14ac:dyDescent="0.25">
      <c r="C287" s="336" t="s">
        <v>697</v>
      </c>
      <c r="D287" s="305">
        <v>5000000</v>
      </c>
      <c r="E287" s="305">
        <v>0</v>
      </c>
      <c r="F287" s="305">
        <v>0</v>
      </c>
      <c r="G287" s="305">
        <v>0</v>
      </c>
    </row>
    <row r="288" spans="3:7" x14ac:dyDescent="0.25">
      <c r="C288" s="336" t="s">
        <v>585</v>
      </c>
      <c r="D288" s="305">
        <v>1123343962</v>
      </c>
      <c r="E288" s="305">
        <v>74548072.730000004</v>
      </c>
      <c r="F288" s="305">
        <v>64888386.940000005</v>
      </c>
      <c r="G288" s="305">
        <v>60363972.650000006</v>
      </c>
    </row>
    <row r="289" spans="3:7" x14ac:dyDescent="0.25">
      <c r="C289" s="335" t="s">
        <v>698</v>
      </c>
      <c r="D289" s="322">
        <v>589452322</v>
      </c>
      <c r="E289" s="322">
        <v>29868188.609999999</v>
      </c>
      <c r="F289" s="322">
        <v>30919984.530000001</v>
      </c>
      <c r="G289" s="322">
        <v>33686168.510000005</v>
      </c>
    </row>
    <row r="290" spans="3:7" x14ac:dyDescent="0.25">
      <c r="C290" s="336" t="s">
        <v>583</v>
      </c>
      <c r="D290" s="305">
        <v>581837040</v>
      </c>
      <c r="E290" s="305">
        <v>29838588.609999999</v>
      </c>
      <c r="F290" s="305">
        <v>30890384.530000001</v>
      </c>
      <c r="G290" s="305">
        <v>33656568.510000005</v>
      </c>
    </row>
    <row r="291" spans="3:7" x14ac:dyDescent="0.25">
      <c r="C291" s="336" t="s">
        <v>610</v>
      </c>
      <c r="D291" s="305">
        <v>7615282</v>
      </c>
      <c r="E291" s="305">
        <v>29600</v>
      </c>
      <c r="F291" s="305">
        <v>29600</v>
      </c>
      <c r="G291" s="305">
        <v>29600</v>
      </c>
    </row>
    <row r="292" spans="3:7" x14ac:dyDescent="0.25">
      <c r="C292" s="335" t="s">
        <v>699</v>
      </c>
      <c r="D292" s="322">
        <v>130919037</v>
      </c>
      <c r="E292" s="322">
        <v>1403173</v>
      </c>
      <c r="F292" s="322">
        <v>7181080.6299999999</v>
      </c>
      <c r="G292" s="322">
        <v>6434848.3499999996</v>
      </c>
    </row>
    <row r="293" spans="3:7" x14ac:dyDescent="0.25">
      <c r="C293" s="336" t="s">
        <v>565</v>
      </c>
      <c r="D293" s="305">
        <v>130919037</v>
      </c>
      <c r="E293" s="305">
        <v>1403173</v>
      </c>
      <c r="F293" s="305">
        <v>7181080.6299999999</v>
      </c>
      <c r="G293" s="305">
        <v>6434848.3499999996</v>
      </c>
    </row>
    <row r="294" spans="3:7" x14ac:dyDescent="0.25">
      <c r="C294" s="335" t="s">
        <v>700</v>
      </c>
      <c r="D294" s="322">
        <v>293816878</v>
      </c>
      <c r="E294" s="322">
        <v>1566899.96</v>
      </c>
      <c r="F294" s="322">
        <v>1566600</v>
      </c>
      <c r="G294" s="322">
        <v>0</v>
      </c>
    </row>
    <row r="295" spans="3:7" x14ac:dyDescent="0.25">
      <c r="C295" s="336" t="s">
        <v>581</v>
      </c>
      <c r="D295" s="305">
        <v>290816878</v>
      </c>
      <c r="E295" s="305">
        <v>1566899.96</v>
      </c>
      <c r="F295" s="305">
        <v>1566600</v>
      </c>
      <c r="G295" s="305">
        <v>0</v>
      </c>
    </row>
    <row r="296" spans="3:7" x14ac:dyDescent="0.25">
      <c r="C296" s="336" t="s">
        <v>606</v>
      </c>
      <c r="D296" s="305">
        <v>3000000</v>
      </c>
      <c r="E296" s="305">
        <v>0</v>
      </c>
      <c r="F296" s="305">
        <v>0</v>
      </c>
      <c r="G296" s="305">
        <v>0</v>
      </c>
    </row>
    <row r="297" spans="3:7" x14ac:dyDescent="0.25">
      <c r="C297" s="335" t="s">
        <v>701</v>
      </c>
      <c r="D297" s="322">
        <v>491553431</v>
      </c>
      <c r="E297" s="322">
        <v>11929654.310000001</v>
      </c>
      <c r="F297" s="322">
        <v>19821788.919999998</v>
      </c>
      <c r="G297" s="322">
        <v>24088361.739999998</v>
      </c>
    </row>
    <row r="298" spans="3:7" x14ac:dyDescent="0.25">
      <c r="C298" s="336" t="s">
        <v>597</v>
      </c>
      <c r="D298" s="305">
        <v>220000</v>
      </c>
      <c r="E298" s="305">
        <v>0</v>
      </c>
      <c r="F298" s="305">
        <v>0</v>
      </c>
      <c r="G298" s="305">
        <v>0</v>
      </c>
    </row>
    <row r="299" spans="3:7" x14ac:dyDescent="0.25">
      <c r="C299" s="336" t="s">
        <v>646</v>
      </c>
      <c r="D299" s="305">
        <v>0</v>
      </c>
      <c r="E299" s="305">
        <v>15000</v>
      </c>
      <c r="F299" s="305">
        <v>15000</v>
      </c>
      <c r="G299" s="305">
        <v>0</v>
      </c>
    </row>
    <row r="300" spans="3:7" x14ac:dyDescent="0.25">
      <c r="C300" s="336" t="s">
        <v>548</v>
      </c>
      <c r="D300" s="305">
        <v>491333431</v>
      </c>
      <c r="E300" s="305">
        <v>11914654.310000001</v>
      </c>
      <c r="F300" s="305">
        <v>19806788.919999998</v>
      </c>
      <c r="G300" s="305">
        <v>24088361.739999998</v>
      </c>
    </row>
    <row r="301" spans="3:7" x14ac:dyDescent="0.25">
      <c r="C301" s="335" t="s">
        <v>702</v>
      </c>
      <c r="D301" s="322">
        <v>567996445</v>
      </c>
      <c r="E301" s="322">
        <v>11642811.689999999</v>
      </c>
      <c r="F301" s="322">
        <v>36510423.140000001</v>
      </c>
      <c r="G301" s="322">
        <v>29779783.579999998</v>
      </c>
    </row>
    <row r="302" spans="3:7" x14ac:dyDescent="0.25">
      <c r="C302" s="336" t="s">
        <v>703</v>
      </c>
      <c r="D302" s="305">
        <v>567996445</v>
      </c>
      <c r="E302" s="305">
        <v>11642811.689999999</v>
      </c>
      <c r="F302" s="305">
        <v>36510423.140000001</v>
      </c>
      <c r="G302" s="305">
        <v>29779783.579999998</v>
      </c>
    </row>
    <row r="303" spans="3:7" x14ac:dyDescent="0.25">
      <c r="C303" s="335" t="s">
        <v>704</v>
      </c>
      <c r="D303" s="322">
        <v>746380474</v>
      </c>
      <c r="E303" s="322">
        <v>3554184.21</v>
      </c>
      <c r="F303" s="322">
        <v>38735830.859999999</v>
      </c>
      <c r="G303" s="322">
        <v>34901828.090000004</v>
      </c>
    </row>
    <row r="304" spans="3:7" x14ac:dyDescent="0.25">
      <c r="C304" s="336" t="s">
        <v>705</v>
      </c>
      <c r="D304" s="305">
        <v>746380474</v>
      </c>
      <c r="E304" s="305">
        <v>3554184.21</v>
      </c>
      <c r="F304" s="305">
        <v>38735830.859999999</v>
      </c>
      <c r="G304" s="305">
        <v>34901828.090000004</v>
      </c>
    </row>
    <row r="305" spans="3:7" x14ac:dyDescent="0.25">
      <c r="C305" s="335" t="s">
        <v>706</v>
      </c>
      <c r="D305" s="322">
        <v>161903995</v>
      </c>
      <c r="E305" s="322">
        <v>-256142.40000000002</v>
      </c>
      <c r="F305" s="322">
        <v>4064295.83</v>
      </c>
      <c r="G305" s="322">
        <v>4051230.73</v>
      </c>
    </row>
    <row r="306" spans="3:7" x14ac:dyDescent="0.25">
      <c r="C306" s="336" t="s">
        <v>567</v>
      </c>
      <c r="D306" s="305">
        <v>161903995</v>
      </c>
      <c r="E306" s="305">
        <v>-256142.40000000002</v>
      </c>
      <c r="F306" s="305">
        <v>4064295.83</v>
      </c>
      <c r="G306" s="305">
        <v>4051230.73</v>
      </c>
    </row>
    <row r="307" spans="3:7" x14ac:dyDescent="0.25">
      <c r="C307" s="335" t="s">
        <v>707</v>
      </c>
      <c r="D307" s="322">
        <v>641452079</v>
      </c>
      <c r="E307" s="322">
        <v>346781722.97999996</v>
      </c>
      <c r="F307" s="322">
        <v>40752551.93</v>
      </c>
      <c r="G307" s="322">
        <v>35913761.390000001</v>
      </c>
    </row>
    <row r="308" spans="3:7" ht="15.75" thickBot="1" x14ac:dyDescent="0.3">
      <c r="C308" s="336" t="s">
        <v>708</v>
      </c>
      <c r="D308" s="305">
        <v>641452079</v>
      </c>
      <c r="E308" s="305">
        <v>346781722.97999996</v>
      </c>
      <c r="F308" s="305">
        <v>40752551.93</v>
      </c>
      <c r="G308" s="305">
        <v>35913761.390000001</v>
      </c>
    </row>
    <row r="309" spans="3:7" x14ac:dyDescent="0.25">
      <c r="C309" s="333" t="s">
        <v>709</v>
      </c>
      <c r="D309" s="334">
        <v>309832150000</v>
      </c>
      <c r="E309" s="334">
        <v>6111221648.5899992</v>
      </c>
      <c r="F309" s="341">
        <v>21313494867.079998</v>
      </c>
      <c r="G309" s="341">
        <v>21545984169.470001</v>
      </c>
    </row>
    <row r="310" spans="3:7" x14ac:dyDescent="0.25">
      <c r="C310" s="304" t="s">
        <v>710</v>
      </c>
      <c r="D310" s="305">
        <v>309832150000</v>
      </c>
      <c r="E310" s="305">
        <v>6111221648.5899992</v>
      </c>
      <c r="F310" s="305">
        <v>21313494867.079998</v>
      </c>
      <c r="G310" s="305">
        <v>21545984169.470001</v>
      </c>
    </row>
    <row r="311" spans="3:7" x14ac:dyDescent="0.25">
      <c r="C311" s="335" t="s">
        <v>711</v>
      </c>
      <c r="D311" s="322">
        <v>226897923221</v>
      </c>
      <c r="E311" s="322">
        <v>3943260505.1099992</v>
      </c>
      <c r="F311" s="322">
        <v>15692062617.48</v>
      </c>
      <c r="G311" s="322">
        <v>15449549452.030001</v>
      </c>
    </row>
    <row r="312" spans="3:7" x14ac:dyDescent="0.25">
      <c r="C312" s="336" t="s">
        <v>556</v>
      </c>
      <c r="D312" s="305">
        <v>26677657543</v>
      </c>
      <c r="E312" s="305">
        <v>1394916135.5799999</v>
      </c>
      <c r="F312" s="305">
        <v>1204894757.2599998</v>
      </c>
      <c r="G312" s="305">
        <v>1456523322.1499999</v>
      </c>
    </row>
    <row r="313" spans="3:7" x14ac:dyDescent="0.25">
      <c r="C313" s="336" t="s">
        <v>712</v>
      </c>
      <c r="D313" s="305">
        <v>2000000000</v>
      </c>
      <c r="E313" s="305">
        <v>371859198.5</v>
      </c>
      <c r="F313" s="305">
        <v>326263535.43000007</v>
      </c>
      <c r="G313" s="305">
        <v>216157321.96000001</v>
      </c>
    </row>
    <row r="314" spans="3:7" x14ac:dyDescent="0.25">
      <c r="C314" s="336" t="s">
        <v>597</v>
      </c>
      <c r="D314" s="305">
        <v>8000000</v>
      </c>
      <c r="E314" s="305">
        <v>0</v>
      </c>
      <c r="F314" s="305">
        <v>0</v>
      </c>
      <c r="G314" s="305">
        <v>0</v>
      </c>
    </row>
    <row r="315" spans="3:7" x14ac:dyDescent="0.25">
      <c r="C315" s="336" t="s">
        <v>646</v>
      </c>
      <c r="D315" s="305">
        <v>2400000</v>
      </c>
      <c r="E315" s="305">
        <v>0</v>
      </c>
      <c r="F315" s="305">
        <v>0</v>
      </c>
      <c r="G315" s="305">
        <v>0</v>
      </c>
    </row>
    <row r="316" spans="3:7" x14ac:dyDescent="0.25">
      <c r="C316" s="336" t="s">
        <v>548</v>
      </c>
      <c r="D316" s="305">
        <v>21320396426</v>
      </c>
      <c r="E316" s="305">
        <v>103833495.95999999</v>
      </c>
      <c r="F316" s="305">
        <v>1309229878.0999999</v>
      </c>
      <c r="G316" s="305">
        <v>1276046825.3200002</v>
      </c>
    </row>
    <row r="317" spans="3:7" x14ac:dyDescent="0.25">
      <c r="C317" s="336" t="s">
        <v>713</v>
      </c>
      <c r="D317" s="305">
        <v>1369981938</v>
      </c>
      <c r="E317" s="305">
        <v>1198559.8999999999</v>
      </c>
      <c r="F317" s="305">
        <v>1198559.8999999999</v>
      </c>
      <c r="G317" s="305">
        <v>0</v>
      </c>
    </row>
    <row r="318" spans="3:7" x14ac:dyDescent="0.25">
      <c r="C318" s="336" t="s">
        <v>697</v>
      </c>
      <c r="D318" s="305">
        <v>0</v>
      </c>
      <c r="E318" s="305">
        <v>0</v>
      </c>
      <c r="F318" s="305">
        <v>0</v>
      </c>
      <c r="G318" s="305">
        <v>0</v>
      </c>
    </row>
    <row r="319" spans="3:7" x14ac:dyDescent="0.25">
      <c r="C319" s="336" t="s">
        <v>585</v>
      </c>
      <c r="D319" s="305">
        <v>102050922346</v>
      </c>
      <c r="E319" s="305">
        <v>192373499.29000002</v>
      </c>
      <c r="F319" s="305">
        <v>8152470729.0299997</v>
      </c>
      <c r="G319" s="305">
        <v>8055103686.6800003</v>
      </c>
    </row>
    <row r="320" spans="3:7" x14ac:dyDescent="0.25">
      <c r="C320" s="336" t="s">
        <v>714</v>
      </c>
      <c r="D320" s="305">
        <v>3962429650</v>
      </c>
      <c r="E320" s="305">
        <v>15963621.5</v>
      </c>
      <c r="F320" s="305">
        <v>0</v>
      </c>
      <c r="G320" s="305">
        <v>0</v>
      </c>
    </row>
    <row r="321" spans="3:7" x14ac:dyDescent="0.25">
      <c r="C321" s="336" t="s">
        <v>583</v>
      </c>
      <c r="D321" s="305">
        <v>41112745596</v>
      </c>
      <c r="E321" s="305">
        <v>407003750.72000003</v>
      </c>
      <c r="F321" s="305">
        <v>3163597855.5599999</v>
      </c>
      <c r="G321" s="305">
        <v>3013855082.1799998</v>
      </c>
    </row>
    <row r="322" spans="3:7" x14ac:dyDescent="0.25">
      <c r="C322" s="336" t="s">
        <v>610</v>
      </c>
      <c r="D322" s="305">
        <v>8475000</v>
      </c>
      <c r="E322" s="305">
        <v>0</v>
      </c>
      <c r="F322" s="305">
        <v>0</v>
      </c>
      <c r="G322" s="305">
        <v>0</v>
      </c>
    </row>
    <row r="323" spans="3:7" x14ac:dyDescent="0.25">
      <c r="C323" s="336" t="s">
        <v>715</v>
      </c>
      <c r="D323" s="305">
        <v>3616221875</v>
      </c>
      <c r="E323" s="305">
        <v>179012937.19999999</v>
      </c>
      <c r="F323" s="305">
        <v>24794929.200000003</v>
      </c>
      <c r="G323" s="305">
        <v>1942150</v>
      </c>
    </row>
    <row r="324" spans="3:7" x14ac:dyDescent="0.25">
      <c r="C324" s="336" t="s">
        <v>591</v>
      </c>
      <c r="D324" s="305">
        <v>35000000</v>
      </c>
      <c r="E324" s="305">
        <v>0</v>
      </c>
      <c r="F324" s="305">
        <v>0</v>
      </c>
      <c r="G324" s="305">
        <v>0</v>
      </c>
    </row>
    <row r="325" spans="3:7" x14ac:dyDescent="0.25">
      <c r="C325" s="336" t="s">
        <v>565</v>
      </c>
      <c r="D325" s="305">
        <v>4530526110</v>
      </c>
      <c r="E325" s="305">
        <v>1622650</v>
      </c>
      <c r="F325" s="305">
        <v>207585246.25999999</v>
      </c>
      <c r="G325" s="305">
        <v>207585246.25999999</v>
      </c>
    </row>
    <row r="326" spans="3:7" x14ac:dyDescent="0.25">
      <c r="C326" s="336" t="s">
        <v>614</v>
      </c>
      <c r="D326" s="305">
        <v>3000000</v>
      </c>
      <c r="E326" s="305">
        <v>0</v>
      </c>
      <c r="F326" s="305">
        <v>0</v>
      </c>
      <c r="G326" s="305">
        <v>0</v>
      </c>
    </row>
    <row r="327" spans="3:7" x14ac:dyDescent="0.25">
      <c r="C327" s="336" t="s">
        <v>716</v>
      </c>
      <c r="D327" s="305">
        <v>289925000</v>
      </c>
      <c r="E327" s="305">
        <v>0</v>
      </c>
      <c r="F327" s="305">
        <v>0</v>
      </c>
      <c r="G327" s="305">
        <v>0</v>
      </c>
    </row>
    <row r="328" spans="3:7" x14ac:dyDescent="0.25">
      <c r="C328" s="336" t="s">
        <v>717</v>
      </c>
      <c r="D328" s="305">
        <v>604406</v>
      </c>
      <c r="E328" s="305">
        <v>0</v>
      </c>
      <c r="F328" s="305">
        <v>0</v>
      </c>
      <c r="G328" s="305">
        <v>0</v>
      </c>
    </row>
    <row r="329" spans="3:7" x14ac:dyDescent="0.25">
      <c r="C329" s="336" t="s">
        <v>703</v>
      </c>
      <c r="D329" s="305">
        <v>101181882</v>
      </c>
      <c r="E329" s="305">
        <v>0</v>
      </c>
      <c r="F329" s="305">
        <v>0</v>
      </c>
      <c r="G329" s="305">
        <v>0</v>
      </c>
    </row>
    <row r="330" spans="3:7" x14ac:dyDescent="0.25">
      <c r="C330" s="336" t="s">
        <v>567</v>
      </c>
      <c r="D330" s="305">
        <v>780926101</v>
      </c>
      <c r="E330" s="305">
        <v>6054266.4900000002</v>
      </c>
      <c r="F330" s="305">
        <v>7711430.0700000003</v>
      </c>
      <c r="G330" s="305">
        <v>6319907.9900000002</v>
      </c>
    </row>
    <row r="331" spans="3:7" x14ac:dyDescent="0.25">
      <c r="C331" s="336" t="s">
        <v>603</v>
      </c>
      <c r="D331" s="305">
        <v>0</v>
      </c>
      <c r="E331" s="305">
        <v>1239944</v>
      </c>
      <c r="F331" s="305">
        <v>0</v>
      </c>
      <c r="G331" s="305">
        <v>0</v>
      </c>
    </row>
    <row r="332" spans="3:7" x14ac:dyDescent="0.25">
      <c r="C332" s="336" t="s">
        <v>718</v>
      </c>
      <c r="D332" s="305">
        <v>1350000</v>
      </c>
      <c r="E332" s="305">
        <v>4145453.18</v>
      </c>
      <c r="F332" s="305">
        <v>60000</v>
      </c>
      <c r="G332" s="305">
        <v>60000</v>
      </c>
    </row>
    <row r="333" spans="3:7" x14ac:dyDescent="0.25">
      <c r="C333" s="336" t="s">
        <v>608</v>
      </c>
      <c r="D333" s="305">
        <v>1079623891</v>
      </c>
      <c r="E333" s="305">
        <v>126494946.92</v>
      </c>
      <c r="F333" s="305">
        <v>75626144.36999999</v>
      </c>
      <c r="G333" s="305">
        <v>75626144.36999999</v>
      </c>
    </row>
    <row r="334" spans="3:7" x14ac:dyDescent="0.25">
      <c r="C334" s="336" t="s">
        <v>719</v>
      </c>
      <c r="D334" s="305">
        <v>50000000</v>
      </c>
      <c r="E334" s="305">
        <v>362310</v>
      </c>
      <c r="F334" s="305">
        <v>362310</v>
      </c>
      <c r="G334" s="305">
        <v>0</v>
      </c>
    </row>
    <row r="335" spans="3:7" x14ac:dyDescent="0.25">
      <c r="C335" s="336" t="s">
        <v>569</v>
      </c>
      <c r="D335" s="305">
        <v>1900007840</v>
      </c>
      <c r="E335" s="305">
        <v>31770151.789999999</v>
      </c>
      <c r="F335" s="305">
        <v>112857658.21999998</v>
      </c>
      <c r="G335" s="305">
        <v>81323190.889999986</v>
      </c>
    </row>
    <row r="336" spans="3:7" x14ac:dyDescent="0.25">
      <c r="C336" s="336" t="s">
        <v>720</v>
      </c>
      <c r="D336" s="305">
        <v>659572949</v>
      </c>
      <c r="E336" s="305">
        <v>0</v>
      </c>
      <c r="F336" s="305">
        <v>0</v>
      </c>
      <c r="G336" s="305">
        <v>0</v>
      </c>
    </row>
    <row r="337" spans="3:7" x14ac:dyDescent="0.25">
      <c r="C337" s="336" t="s">
        <v>721</v>
      </c>
      <c r="D337" s="305">
        <v>275000000</v>
      </c>
      <c r="E337" s="305">
        <v>0</v>
      </c>
      <c r="F337" s="305">
        <v>0</v>
      </c>
      <c r="G337" s="305">
        <v>0</v>
      </c>
    </row>
    <row r="338" spans="3:7" x14ac:dyDescent="0.25">
      <c r="C338" s="336" t="s">
        <v>563</v>
      </c>
      <c r="D338" s="305">
        <v>1098467918</v>
      </c>
      <c r="E338" s="305">
        <v>0</v>
      </c>
      <c r="F338" s="305">
        <v>0</v>
      </c>
      <c r="G338" s="305">
        <v>0</v>
      </c>
    </row>
    <row r="339" spans="3:7" x14ac:dyDescent="0.25">
      <c r="C339" s="336" t="s">
        <v>722</v>
      </c>
      <c r="D339" s="305">
        <v>172373669</v>
      </c>
      <c r="E339" s="305">
        <v>0</v>
      </c>
      <c r="F339" s="305">
        <v>0</v>
      </c>
      <c r="G339" s="305">
        <v>0</v>
      </c>
    </row>
    <row r="340" spans="3:7" x14ac:dyDescent="0.25">
      <c r="C340" s="336" t="s">
        <v>549</v>
      </c>
      <c r="D340" s="305">
        <v>3020857665</v>
      </c>
      <c r="E340" s="305">
        <v>360819946</v>
      </c>
      <c r="F340" s="305">
        <v>360819946</v>
      </c>
      <c r="G340" s="305">
        <v>314416936.14999998</v>
      </c>
    </row>
    <row r="341" spans="3:7" x14ac:dyDescent="0.25">
      <c r="C341" s="336" t="s">
        <v>558</v>
      </c>
      <c r="D341" s="305">
        <v>10770275416</v>
      </c>
      <c r="E341" s="305">
        <v>744589638.07999992</v>
      </c>
      <c r="F341" s="305">
        <v>744589638.07999992</v>
      </c>
      <c r="G341" s="305">
        <v>744589638.07999992</v>
      </c>
    </row>
    <row r="342" spans="3:7" x14ac:dyDescent="0.25">
      <c r="C342" s="335" t="s">
        <v>723</v>
      </c>
      <c r="D342" s="322">
        <v>3471721073</v>
      </c>
      <c r="E342" s="322">
        <v>16128439.970000001</v>
      </c>
      <c r="F342" s="322">
        <v>13739427.77</v>
      </c>
      <c r="G342" s="322">
        <v>1272397.3999999999</v>
      </c>
    </row>
    <row r="343" spans="3:7" x14ac:dyDescent="0.25">
      <c r="C343" s="336" t="s">
        <v>708</v>
      </c>
      <c r="D343" s="305">
        <v>414285000</v>
      </c>
      <c r="E343" s="305">
        <v>16128439.970000001</v>
      </c>
      <c r="F343" s="305">
        <v>13739427.77</v>
      </c>
      <c r="G343" s="305">
        <v>1272397.3999999999</v>
      </c>
    </row>
    <row r="344" spans="3:7" x14ac:dyDescent="0.25">
      <c r="C344" s="336" t="s">
        <v>724</v>
      </c>
      <c r="D344" s="305">
        <v>3057436073</v>
      </c>
      <c r="E344" s="305">
        <v>0</v>
      </c>
      <c r="F344" s="305">
        <v>0</v>
      </c>
      <c r="G344" s="305">
        <v>0</v>
      </c>
    </row>
    <row r="345" spans="3:7" x14ac:dyDescent="0.25">
      <c r="C345" s="335" t="s">
        <v>725</v>
      </c>
      <c r="D345" s="322">
        <v>830569217</v>
      </c>
      <c r="E345" s="322">
        <v>135051955.63999999</v>
      </c>
      <c r="F345" s="322">
        <v>121500867.34999999</v>
      </c>
      <c r="G345" s="322">
        <v>116195768.34</v>
      </c>
    </row>
    <row r="346" spans="3:7" x14ac:dyDescent="0.25">
      <c r="C346" s="336" t="s">
        <v>548</v>
      </c>
      <c r="D346" s="305">
        <v>793794617</v>
      </c>
      <c r="E346" s="305">
        <v>119996955.64</v>
      </c>
      <c r="F346" s="305">
        <v>106445867.34999999</v>
      </c>
      <c r="G346" s="305">
        <v>105070768.34</v>
      </c>
    </row>
    <row r="347" spans="3:7" x14ac:dyDescent="0.25">
      <c r="C347" s="336" t="s">
        <v>713</v>
      </c>
      <c r="D347" s="305">
        <v>36774600</v>
      </c>
      <c r="E347" s="305">
        <v>15055000</v>
      </c>
      <c r="F347" s="305">
        <v>15055000</v>
      </c>
      <c r="G347" s="305">
        <v>11125000</v>
      </c>
    </row>
    <row r="348" spans="3:7" x14ac:dyDescent="0.25">
      <c r="C348" s="335" t="s">
        <v>726</v>
      </c>
      <c r="D348" s="322">
        <v>25525319859</v>
      </c>
      <c r="E348" s="322">
        <v>57990929.18</v>
      </c>
      <c r="F348" s="322">
        <v>1958753458.0699999</v>
      </c>
      <c r="G348" s="322">
        <v>1968184238.4799998</v>
      </c>
    </row>
    <row r="349" spans="3:7" x14ac:dyDescent="0.25">
      <c r="C349" s="336" t="s">
        <v>705</v>
      </c>
      <c r="D349" s="305">
        <v>1059168071</v>
      </c>
      <c r="E349" s="305">
        <v>57990929.18</v>
      </c>
      <c r="F349" s="305">
        <v>62679797.039999999</v>
      </c>
      <c r="G349" s="305">
        <v>72873084.609999999</v>
      </c>
    </row>
    <row r="350" spans="3:7" x14ac:dyDescent="0.25">
      <c r="C350" s="336" t="s">
        <v>727</v>
      </c>
      <c r="D350" s="305">
        <v>24466151788</v>
      </c>
      <c r="E350" s="305">
        <v>0</v>
      </c>
      <c r="F350" s="305">
        <v>1896073661.03</v>
      </c>
      <c r="G350" s="305">
        <v>1895311153.8699999</v>
      </c>
    </row>
    <row r="351" spans="3:7" x14ac:dyDescent="0.25">
      <c r="C351" s="335" t="s">
        <v>728</v>
      </c>
      <c r="D351" s="322">
        <v>322000000</v>
      </c>
      <c r="E351" s="322">
        <v>17447131.620000001</v>
      </c>
      <c r="F351" s="322">
        <v>16277201.01</v>
      </c>
      <c r="G351" s="322">
        <v>14498722.51</v>
      </c>
    </row>
    <row r="352" spans="3:7" x14ac:dyDescent="0.25">
      <c r="C352" s="336" t="s">
        <v>548</v>
      </c>
      <c r="D352" s="305">
        <v>304765855</v>
      </c>
      <c r="E352" s="305">
        <v>17447131.620000001</v>
      </c>
      <c r="F352" s="305">
        <v>16277201.01</v>
      </c>
      <c r="G352" s="305">
        <v>14498722.51</v>
      </c>
    </row>
    <row r="353" spans="3:7" x14ac:dyDescent="0.25">
      <c r="C353" s="336" t="s">
        <v>713</v>
      </c>
      <c r="D353" s="305">
        <v>17234145</v>
      </c>
      <c r="E353" s="305">
        <v>0</v>
      </c>
      <c r="F353" s="305">
        <v>0</v>
      </c>
      <c r="G353" s="305">
        <v>0</v>
      </c>
    </row>
    <row r="354" spans="3:7" x14ac:dyDescent="0.25">
      <c r="C354" s="335" t="s">
        <v>729</v>
      </c>
      <c r="D354" s="322">
        <v>4671434579</v>
      </c>
      <c r="E354" s="322">
        <v>227439045.23000002</v>
      </c>
      <c r="F354" s="322">
        <v>195331801.90000001</v>
      </c>
      <c r="G354" s="322">
        <v>195906695.14000002</v>
      </c>
    </row>
    <row r="355" spans="3:7" x14ac:dyDescent="0.25">
      <c r="C355" s="336" t="s">
        <v>567</v>
      </c>
      <c r="D355" s="305">
        <v>983944532</v>
      </c>
      <c r="E355" s="305">
        <v>40309474.170000002</v>
      </c>
      <c r="F355" s="305">
        <v>35444472.010000005</v>
      </c>
      <c r="G355" s="305">
        <v>29452931.57</v>
      </c>
    </row>
    <row r="356" spans="3:7" x14ac:dyDescent="0.25">
      <c r="C356" s="336" t="s">
        <v>603</v>
      </c>
      <c r="D356" s="305"/>
      <c r="E356" s="305">
        <v>0</v>
      </c>
      <c r="F356" s="305">
        <v>0</v>
      </c>
      <c r="G356" s="305">
        <v>2104119.36</v>
      </c>
    </row>
    <row r="357" spans="3:7" x14ac:dyDescent="0.25">
      <c r="C357" s="336" t="s">
        <v>718</v>
      </c>
      <c r="D357" s="305">
        <v>3228822047</v>
      </c>
      <c r="E357" s="305">
        <v>131826531.06</v>
      </c>
      <c r="F357" s="305">
        <v>104584289.89</v>
      </c>
      <c r="G357" s="305">
        <v>164349644.21000001</v>
      </c>
    </row>
    <row r="358" spans="3:7" x14ac:dyDescent="0.25">
      <c r="C358" s="336" t="s">
        <v>721</v>
      </c>
      <c r="D358" s="305">
        <v>458668000</v>
      </c>
      <c r="E358" s="305">
        <v>55303040</v>
      </c>
      <c r="F358" s="305">
        <v>55303040</v>
      </c>
      <c r="G358" s="305">
        <v>0</v>
      </c>
    </row>
    <row r="359" spans="3:7" x14ac:dyDescent="0.25">
      <c r="C359" s="335" t="s">
        <v>730</v>
      </c>
      <c r="D359" s="322">
        <v>2948228959</v>
      </c>
      <c r="E359" s="322">
        <v>282183556.70999998</v>
      </c>
      <c r="F359" s="322">
        <v>171901775.66</v>
      </c>
      <c r="G359" s="322">
        <v>178412024.03</v>
      </c>
    </row>
    <row r="360" spans="3:7" x14ac:dyDescent="0.25">
      <c r="C360" s="336" t="s">
        <v>567</v>
      </c>
      <c r="D360" s="305">
        <v>2804427808</v>
      </c>
      <c r="E360" s="305">
        <v>204541609.22999999</v>
      </c>
      <c r="F360" s="305">
        <v>160019806.25999999</v>
      </c>
      <c r="G360" s="305">
        <v>161905212.19</v>
      </c>
    </row>
    <row r="361" spans="3:7" x14ac:dyDescent="0.25">
      <c r="C361" s="336" t="s">
        <v>603</v>
      </c>
      <c r="D361" s="305"/>
      <c r="E361" s="305">
        <v>45359674.770000003</v>
      </c>
      <c r="F361" s="305">
        <v>252992</v>
      </c>
      <c r="G361" s="305">
        <v>23010</v>
      </c>
    </row>
    <row r="362" spans="3:7" x14ac:dyDescent="0.25">
      <c r="C362" s="336" t="s">
        <v>718</v>
      </c>
      <c r="D362" s="305">
        <v>143801151</v>
      </c>
      <c r="E362" s="305">
        <v>32282272.710000001</v>
      </c>
      <c r="F362" s="305">
        <v>11628977.4</v>
      </c>
      <c r="G362" s="305">
        <v>16483801.84</v>
      </c>
    </row>
    <row r="363" spans="3:7" x14ac:dyDescent="0.25">
      <c r="C363" s="335" t="s">
        <v>731</v>
      </c>
      <c r="D363" s="322">
        <v>33075000000</v>
      </c>
      <c r="E363" s="322">
        <v>1350288861.3199999</v>
      </c>
      <c r="F363" s="322">
        <v>3097296596.8400002</v>
      </c>
      <c r="G363" s="322">
        <v>3580856903.6999998</v>
      </c>
    </row>
    <row r="364" spans="3:7" x14ac:dyDescent="0.25">
      <c r="C364" s="336" t="s">
        <v>581</v>
      </c>
      <c r="D364" s="305">
        <v>32535451482</v>
      </c>
      <c r="E364" s="305">
        <v>1242132220.8599999</v>
      </c>
      <c r="F364" s="305">
        <v>2996916078.4099998</v>
      </c>
      <c r="G364" s="305">
        <v>3574376372.4000001</v>
      </c>
    </row>
    <row r="365" spans="3:7" x14ac:dyDescent="0.25">
      <c r="C365" s="336" t="s">
        <v>606</v>
      </c>
      <c r="D365" s="305">
        <v>377890798</v>
      </c>
      <c r="E365" s="305">
        <v>105311003.53999999</v>
      </c>
      <c r="F365" s="305">
        <v>100237844.88</v>
      </c>
      <c r="G365" s="305">
        <v>5956130.2400000002</v>
      </c>
    </row>
    <row r="366" spans="3:7" x14ac:dyDescent="0.25">
      <c r="C366" s="336" t="s">
        <v>732</v>
      </c>
      <c r="D366" s="305">
        <v>86657720</v>
      </c>
      <c r="E366" s="305">
        <v>2845636.92</v>
      </c>
      <c r="F366" s="305">
        <v>142673.55000000002</v>
      </c>
      <c r="G366" s="305">
        <v>524401.06000000006</v>
      </c>
    </row>
    <row r="367" spans="3:7" x14ac:dyDescent="0.25">
      <c r="C367" s="336" t="s">
        <v>722</v>
      </c>
      <c r="D367" s="305">
        <v>75000000</v>
      </c>
      <c r="E367" s="305">
        <v>0</v>
      </c>
      <c r="F367" s="305">
        <v>0</v>
      </c>
      <c r="G367" s="305">
        <v>0</v>
      </c>
    </row>
    <row r="368" spans="3:7" x14ac:dyDescent="0.25">
      <c r="C368" s="335" t="s">
        <v>733</v>
      </c>
      <c r="D368" s="322">
        <v>800000000</v>
      </c>
      <c r="E368" s="322">
        <v>81431223.809999987</v>
      </c>
      <c r="F368" s="322">
        <v>46631121</v>
      </c>
      <c r="G368" s="322">
        <v>41107967.839999996</v>
      </c>
    </row>
    <row r="369" spans="3:7" x14ac:dyDescent="0.25">
      <c r="C369" s="336" t="s">
        <v>608</v>
      </c>
      <c r="D369" s="305">
        <v>800000000</v>
      </c>
      <c r="E369" s="305">
        <v>81431223.809999987</v>
      </c>
      <c r="F369" s="305">
        <v>46631121</v>
      </c>
      <c r="G369" s="305">
        <v>41107967.839999996</v>
      </c>
    </row>
    <row r="370" spans="3:7" x14ac:dyDescent="0.25">
      <c r="C370" s="336" t="s">
        <v>719</v>
      </c>
      <c r="D370" s="305">
        <v>0</v>
      </c>
      <c r="E370" s="305">
        <v>0</v>
      </c>
      <c r="F370" s="305">
        <v>0</v>
      </c>
      <c r="G370" s="305">
        <v>0</v>
      </c>
    </row>
    <row r="371" spans="3:7" x14ac:dyDescent="0.25">
      <c r="C371" s="335" t="s">
        <v>734</v>
      </c>
      <c r="D371" s="322">
        <v>11289953092</v>
      </c>
      <c r="E371" s="322">
        <v>0</v>
      </c>
      <c r="F371" s="322">
        <v>0</v>
      </c>
      <c r="G371" s="322">
        <v>0</v>
      </c>
    </row>
    <row r="372" spans="3:7" x14ac:dyDescent="0.25">
      <c r="C372" s="336" t="s">
        <v>735</v>
      </c>
      <c r="D372" s="305">
        <v>513898348</v>
      </c>
      <c r="E372" s="305">
        <v>0</v>
      </c>
      <c r="F372" s="305">
        <v>0</v>
      </c>
      <c r="G372" s="305">
        <v>0</v>
      </c>
    </row>
    <row r="373" spans="3:7" x14ac:dyDescent="0.25">
      <c r="C373" s="336" t="s">
        <v>717</v>
      </c>
      <c r="D373" s="305">
        <v>9486102121</v>
      </c>
      <c r="E373" s="305">
        <v>0</v>
      </c>
      <c r="F373" s="305">
        <v>0</v>
      </c>
      <c r="G373" s="305">
        <v>0</v>
      </c>
    </row>
    <row r="374" spans="3:7" ht="15.75" thickBot="1" x14ac:dyDescent="0.3">
      <c r="C374" s="336" t="s">
        <v>703</v>
      </c>
      <c r="D374" s="305">
        <v>1289952623</v>
      </c>
      <c r="E374" s="305">
        <v>0</v>
      </c>
      <c r="F374" s="305">
        <v>0</v>
      </c>
      <c r="G374" s="305">
        <v>0</v>
      </c>
    </row>
    <row r="375" spans="3:7" x14ac:dyDescent="0.25">
      <c r="C375" s="333" t="s">
        <v>736</v>
      </c>
      <c r="D375" s="334">
        <v>150968273193</v>
      </c>
      <c r="E375" s="334">
        <v>12104333482.73</v>
      </c>
      <c r="F375" s="341">
        <v>11735306948.040001</v>
      </c>
      <c r="G375" s="341">
        <v>11817750112.119999</v>
      </c>
    </row>
    <row r="376" spans="3:7" x14ac:dyDescent="0.25">
      <c r="C376" s="304" t="s">
        <v>737</v>
      </c>
      <c r="D376" s="305">
        <v>150968273193</v>
      </c>
      <c r="E376" s="305">
        <v>12104333482.73</v>
      </c>
      <c r="F376" s="305">
        <v>11735306948.040001</v>
      </c>
      <c r="G376" s="305">
        <v>11817750112.119999</v>
      </c>
    </row>
    <row r="377" spans="3:7" x14ac:dyDescent="0.25">
      <c r="C377" s="335" t="s">
        <v>738</v>
      </c>
      <c r="D377" s="322">
        <v>134269459612</v>
      </c>
      <c r="E377" s="322">
        <v>11493048393.300001</v>
      </c>
      <c r="F377" s="322">
        <v>11354290590.660002</v>
      </c>
      <c r="G377" s="322">
        <v>11441532940.139999</v>
      </c>
    </row>
    <row r="378" spans="3:7" x14ac:dyDescent="0.25">
      <c r="C378" s="336" t="s">
        <v>556</v>
      </c>
      <c r="D378" s="305">
        <v>7478635566</v>
      </c>
      <c r="E378" s="305">
        <v>599517973.55000019</v>
      </c>
      <c r="F378" s="305">
        <v>511991981.56999999</v>
      </c>
      <c r="G378" s="305">
        <v>525636257.67999995</v>
      </c>
    </row>
    <row r="379" spans="3:7" x14ac:dyDescent="0.25">
      <c r="C379" s="336" t="s">
        <v>739</v>
      </c>
      <c r="D379" s="305">
        <v>323808142</v>
      </c>
      <c r="E379" s="305">
        <v>0</v>
      </c>
      <c r="F379" s="305">
        <v>0</v>
      </c>
      <c r="G379" s="305">
        <v>0</v>
      </c>
    </row>
    <row r="380" spans="3:7" x14ac:dyDescent="0.25">
      <c r="C380" s="336" t="s">
        <v>569</v>
      </c>
      <c r="D380" s="305">
        <v>58556638</v>
      </c>
      <c r="E380" s="305">
        <v>4818130</v>
      </c>
      <c r="F380" s="305">
        <v>98670</v>
      </c>
      <c r="G380" s="305">
        <v>0</v>
      </c>
    </row>
    <row r="381" spans="3:7" x14ac:dyDescent="0.25">
      <c r="C381" s="336" t="s">
        <v>563</v>
      </c>
      <c r="D381" s="305">
        <v>135466964</v>
      </c>
      <c r="E381" s="305">
        <v>314984.8</v>
      </c>
      <c r="F381" s="305">
        <v>314984.8</v>
      </c>
      <c r="G381" s="305">
        <v>0</v>
      </c>
    </row>
    <row r="382" spans="3:7" x14ac:dyDescent="0.25">
      <c r="C382" s="336" t="s">
        <v>572</v>
      </c>
      <c r="D382" s="305">
        <v>1713468299</v>
      </c>
      <c r="E382" s="305">
        <v>112272553.88000001</v>
      </c>
      <c r="F382" s="305">
        <v>68229103.219999999</v>
      </c>
      <c r="G382" s="305">
        <v>77978931.120000005</v>
      </c>
    </row>
    <row r="383" spans="3:7" x14ac:dyDescent="0.25">
      <c r="C383" s="336" t="s">
        <v>740</v>
      </c>
      <c r="D383" s="305">
        <v>92591317</v>
      </c>
      <c r="E383" s="305">
        <v>0</v>
      </c>
      <c r="F383" s="305">
        <v>0</v>
      </c>
      <c r="G383" s="305">
        <v>0</v>
      </c>
    </row>
    <row r="384" spans="3:7" x14ac:dyDescent="0.25">
      <c r="C384" s="336" t="s">
        <v>587</v>
      </c>
      <c r="D384" s="305">
        <v>135536158</v>
      </c>
      <c r="E384" s="305">
        <v>9260574.6099999994</v>
      </c>
      <c r="F384" s="305">
        <v>9257874.6099999994</v>
      </c>
      <c r="G384" s="305">
        <v>0</v>
      </c>
    </row>
    <row r="385" spans="3:7" x14ac:dyDescent="0.25">
      <c r="C385" s="336" t="s">
        <v>741</v>
      </c>
      <c r="D385" s="305">
        <v>882675175</v>
      </c>
      <c r="E385" s="305">
        <v>2466200</v>
      </c>
      <c r="F385" s="305">
        <v>0</v>
      </c>
      <c r="G385" s="305">
        <v>0</v>
      </c>
    </row>
    <row r="386" spans="3:7" x14ac:dyDescent="0.25">
      <c r="C386" s="336" t="s">
        <v>742</v>
      </c>
      <c r="D386" s="305">
        <v>26900000</v>
      </c>
      <c r="E386" s="305">
        <v>0</v>
      </c>
      <c r="F386" s="305">
        <v>0</v>
      </c>
      <c r="G386" s="305">
        <v>0</v>
      </c>
    </row>
    <row r="387" spans="3:7" x14ac:dyDescent="0.25">
      <c r="C387" s="336" t="s">
        <v>588</v>
      </c>
      <c r="D387" s="305">
        <v>30000000</v>
      </c>
      <c r="E387" s="305">
        <v>0</v>
      </c>
      <c r="F387" s="305">
        <v>0</v>
      </c>
      <c r="G387" s="305">
        <v>0</v>
      </c>
    </row>
    <row r="388" spans="3:7" x14ac:dyDescent="0.25">
      <c r="C388" s="336" t="s">
        <v>722</v>
      </c>
      <c r="D388" s="305">
        <v>22370579</v>
      </c>
      <c r="E388" s="305">
        <v>0</v>
      </c>
      <c r="F388" s="305">
        <v>0</v>
      </c>
      <c r="G388" s="305">
        <v>0</v>
      </c>
    </row>
    <row r="389" spans="3:7" x14ac:dyDescent="0.25">
      <c r="C389" s="336" t="s">
        <v>549</v>
      </c>
      <c r="D389" s="305">
        <v>1209622833</v>
      </c>
      <c r="E389" s="305">
        <v>51374658.810000002</v>
      </c>
      <c r="F389" s="305">
        <v>51374658.810000002</v>
      </c>
      <c r="G389" s="305">
        <v>55826507.359999999</v>
      </c>
    </row>
    <row r="390" spans="3:7" x14ac:dyDescent="0.25">
      <c r="C390" s="336" t="s">
        <v>558</v>
      </c>
      <c r="D390" s="305">
        <v>122159827941</v>
      </c>
      <c r="E390" s="305">
        <v>10713023317.650002</v>
      </c>
      <c r="F390" s="305">
        <v>10713023317.650002</v>
      </c>
      <c r="G390" s="305">
        <v>10782091243.98</v>
      </c>
    </row>
    <row r="391" spans="3:7" x14ac:dyDescent="0.25">
      <c r="C391" s="335" t="s">
        <v>743</v>
      </c>
      <c r="D391" s="322">
        <v>608155258</v>
      </c>
      <c r="E391" s="322">
        <v>15726858.98</v>
      </c>
      <c r="F391" s="322">
        <v>11832088.389999999</v>
      </c>
      <c r="G391" s="322">
        <v>9827615.7199999988</v>
      </c>
    </row>
    <row r="392" spans="3:7" x14ac:dyDescent="0.25">
      <c r="C392" s="336" t="s">
        <v>741</v>
      </c>
      <c r="D392" s="305">
        <v>608155258</v>
      </c>
      <c r="E392" s="305">
        <v>15726858.98</v>
      </c>
      <c r="F392" s="305">
        <v>11832088.389999999</v>
      </c>
      <c r="G392" s="305">
        <v>9827615.7199999988</v>
      </c>
    </row>
    <row r="393" spans="3:7" x14ac:dyDescent="0.25">
      <c r="C393" s="335" t="s">
        <v>744</v>
      </c>
      <c r="D393" s="322">
        <v>15295939138</v>
      </c>
      <c r="E393" s="322">
        <v>569139150.79999995</v>
      </c>
      <c r="F393" s="322">
        <v>341733975.90000004</v>
      </c>
      <c r="G393" s="322">
        <v>339860090.23000002</v>
      </c>
    </row>
    <row r="394" spans="3:7" x14ac:dyDescent="0.25">
      <c r="C394" s="336" t="s">
        <v>567</v>
      </c>
      <c r="D394" s="305">
        <v>7596034271</v>
      </c>
      <c r="E394" s="305">
        <v>231463262.75999999</v>
      </c>
      <c r="F394" s="305">
        <v>311016954.75999999</v>
      </c>
      <c r="G394" s="305">
        <v>211416252.23000002</v>
      </c>
    </row>
    <row r="395" spans="3:7" x14ac:dyDescent="0.25">
      <c r="C395" s="336" t="s">
        <v>603</v>
      </c>
      <c r="D395" s="305">
        <v>0</v>
      </c>
      <c r="E395" s="305">
        <v>1163325.3500000001</v>
      </c>
      <c r="F395" s="305">
        <v>1163325.3500000001</v>
      </c>
      <c r="G395" s="305">
        <v>0</v>
      </c>
    </row>
    <row r="396" spans="3:7" x14ac:dyDescent="0.25">
      <c r="C396" s="336" t="s">
        <v>718</v>
      </c>
      <c r="D396" s="305">
        <v>31525055</v>
      </c>
      <c r="E396" s="305">
        <v>28232924.48</v>
      </c>
      <c r="F396" s="305">
        <v>601818.38</v>
      </c>
      <c r="G396" s="305">
        <v>0</v>
      </c>
    </row>
    <row r="397" spans="3:7" x14ac:dyDescent="0.25">
      <c r="C397" s="336" t="s">
        <v>745</v>
      </c>
      <c r="D397" s="305">
        <v>750000</v>
      </c>
      <c r="E397" s="305">
        <v>0</v>
      </c>
      <c r="F397" s="305">
        <v>0</v>
      </c>
      <c r="G397" s="305">
        <v>0</v>
      </c>
    </row>
    <row r="398" spans="3:7" x14ac:dyDescent="0.25">
      <c r="C398" s="336" t="s">
        <v>563</v>
      </c>
      <c r="D398" s="305">
        <v>86193313</v>
      </c>
      <c r="E398" s="305">
        <v>6227426.4000000004</v>
      </c>
      <c r="F398" s="305">
        <v>0</v>
      </c>
      <c r="G398" s="305">
        <v>0</v>
      </c>
    </row>
    <row r="399" spans="3:7" x14ac:dyDescent="0.25">
      <c r="C399" s="336" t="s">
        <v>572</v>
      </c>
      <c r="D399" s="305">
        <v>7435054908</v>
      </c>
      <c r="E399" s="305">
        <v>246685354.81</v>
      </c>
      <c r="F399" s="305">
        <v>1359940.41</v>
      </c>
      <c r="G399" s="305">
        <v>102096309</v>
      </c>
    </row>
    <row r="400" spans="3:7" x14ac:dyDescent="0.25">
      <c r="C400" s="336" t="s">
        <v>741</v>
      </c>
      <c r="D400" s="305">
        <v>146381591</v>
      </c>
      <c r="E400" s="305">
        <v>55366857</v>
      </c>
      <c r="F400" s="305">
        <v>27591937</v>
      </c>
      <c r="G400" s="305">
        <v>26347529</v>
      </c>
    </row>
    <row r="401" spans="3:7" x14ac:dyDescent="0.25">
      <c r="C401" s="335" t="s">
        <v>746</v>
      </c>
      <c r="D401" s="322">
        <v>794719185</v>
      </c>
      <c r="E401" s="322">
        <v>26419079.649999999</v>
      </c>
      <c r="F401" s="322">
        <v>27450293.09</v>
      </c>
      <c r="G401" s="322">
        <v>26529466.030000001</v>
      </c>
    </row>
    <row r="402" spans="3:7" x14ac:dyDescent="0.25">
      <c r="C402" s="336" t="s">
        <v>721</v>
      </c>
      <c r="D402" s="305">
        <v>600000</v>
      </c>
      <c r="E402" s="305">
        <v>0</v>
      </c>
      <c r="F402" s="305">
        <v>0</v>
      </c>
      <c r="G402" s="305">
        <v>0</v>
      </c>
    </row>
    <row r="403" spans="3:7" x14ac:dyDescent="0.25">
      <c r="C403" s="336" t="s">
        <v>563</v>
      </c>
      <c r="D403" s="305">
        <v>771104185</v>
      </c>
      <c r="E403" s="305">
        <v>26419079.649999999</v>
      </c>
      <c r="F403" s="305">
        <v>27422563.09</v>
      </c>
      <c r="G403" s="305">
        <v>26529466.030000001</v>
      </c>
    </row>
    <row r="404" spans="3:7" ht="15.75" thickBot="1" x14ac:dyDescent="0.3">
      <c r="C404" s="336" t="s">
        <v>747</v>
      </c>
      <c r="D404" s="305">
        <v>23015000</v>
      </c>
      <c r="E404" s="305">
        <v>0</v>
      </c>
      <c r="F404" s="305">
        <v>27730</v>
      </c>
      <c r="G404" s="305">
        <v>0</v>
      </c>
    </row>
    <row r="405" spans="3:7" x14ac:dyDescent="0.25">
      <c r="C405" s="333" t="s">
        <v>748</v>
      </c>
      <c r="D405" s="334">
        <v>5502585634</v>
      </c>
      <c r="E405" s="334">
        <v>211084018.47</v>
      </c>
      <c r="F405" s="341">
        <v>212473724.33000001</v>
      </c>
      <c r="G405" s="341">
        <v>207385647.27000004</v>
      </c>
    </row>
    <row r="406" spans="3:7" x14ac:dyDescent="0.25">
      <c r="C406" s="304" t="s">
        <v>749</v>
      </c>
      <c r="D406" s="305">
        <v>5502585634</v>
      </c>
      <c r="E406" s="305">
        <v>211084018.47</v>
      </c>
      <c r="F406" s="305">
        <v>212473724.33000001</v>
      </c>
      <c r="G406" s="305">
        <v>207385647.27000004</v>
      </c>
    </row>
    <row r="407" spans="3:7" x14ac:dyDescent="0.25">
      <c r="C407" s="335" t="s">
        <v>750</v>
      </c>
      <c r="D407" s="322">
        <v>5258740985</v>
      </c>
      <c r="E407" s="322">
        <v>199234318.89999998</v>
      </c>
      <c r="F407" s="322">
        <v>200624024.75999999</v>
      </c>
      <c r="G407" s="322">
        <v>195713199.95000002</v>
      </c>
    </row>
    <row r="408" spans="3:7" x14ac:dyDescent="0.25">
      <c r="C408" s="336" t="s">
        <v>556</v>
      </c>
      <c r="D408" s="305">
        <v>1494573583</v>
      </c>
      <c r="E408" s="305">
        <v>45515675.730000004</v>
      </c>
      <c r="F408" s="305">
        <v>87711855.579999998</v>
      </c>
      <c r="G408" s="305">
        <v>101803840.68000001</v>
      </c>
    </row>
    <row r="409" spans="3:7" x14ac:dyDescent="0.25">
      <c r="C409" s="336" t="s">
        <v>548</v>
      </c>
      <c r="D409" s="305">
        <v>1052828391</v>
      </c>
      <c r="E409" s="305">
        <v>61504183.919999994</v>
      </c>
      <c r="F409" s="305">
        <v>8355705.1899999995</v>
      </c>
      <c r="G409" s="305">
        <v>10265216.210000001</v>
      </c>
    </row>
    <row r="410" spans="3:7" x14ac:dyDescent="0.25">
      <c r="C410" s="336" t="s">
        <v>751</v>
      </c>
      <c r="D410" s="305">
        <v>1851600000</v>
      </c>
      <c r="E410" s="305">
        <v>73819765.170000002</v>
      </c>
      <c r="F410" s="305">
        <v>73819765.170000002</v>
      </c>
      <c r="G410" s="305">
        <v>59300000</v>
      </c>
    </row>
    <row r="411" spans="3:7" x14ac:dyDescent="0.25">
      <c r="C411" s="336" t="s">
        <v>580</v>
      </c>
      <c r="D411" s="305">
        <v>334550000</v>
      </c>
      <c r="E411" s="305">
        <v>4566728.88</v>
      </c>
      <c r="F411" s="305">
        <v>11839859.350000001</v>
      </c>
      <c r="G411" s="305">
        <v>12704373.83</v>
      </c>
    </row>
    <row r="412" spans="3:7" x14ac:dyDescent="0.25">
      <c r="C412" s="336" t="s">
        <v>585</v>
      </c>
      <c r="D412" s="305">
        <v>81000000</v>
      </c>
      <c r="E412" s="305">
        <v>1691183.42</v>
      </c>
      <c r="F412" s="305">
        <v>4819358.5999999996</v>
      </c>
      <c r="G412" s="305">
        <v>4268448.5999999996</v>
      </c>
    </row>
    <row r="413" spans="3:7" x14ac:dyDescent="0.25">
      <c r="C413" s="336" t="s">
        <v>583</v>
      </c>
      <c r="D413" s="305">
        <v>36610000</v>
      </c>
      <c r="E413" s="305">
        <v>0</v>
      </c>
      <c r="F413" s="305">
        <v>660753.67999999993</v>
      </c>
      <c r="G413" s="305">
        <v>660753.67999999993</v>
      </c>
    </row>
    <row r="414" spans="3:7" x14ac:dyDescent="0.25">
      <c r="C414" s="336" t="s">
        <v>565</v>
      </c>
      <c r="D414" s="305">
        <v>209236011</v>
      </c>
      <c r="E414" s="305">
        <v>162948.56</v>
      </c>
      <c r="F414" s="305">
        <v>1442893.97</v>
      </c>
      <c r="G414" s="305">
        <v>1442893.97</v>
      </c>
    </row>
    <row r="415" spans="3:7" x14ac:dyDescent="0.25">
      <c r="C415" s="336" t="s">
        <v>549</v>
      </c>
      <c r="D415" s="305">
        <v>198343000</v>
      </c>
      <c r="E415" s="305">
        <v>11973833.220000001</v>
      </c>
      <c r="F415" s="305">
        <v>11973833.220000001</v>
      </c>
      <c r="G415" s="305">
        <v>5267672.9800000004</v>
      </c>
    </row>
    <row r="416" spans="3:7" x14ac:dyDescent="0.25">
      <c r="C416" s="335" t="s">
        <v>752</v>
      </c>
      <c r="D416" s="322">
        <v>155327649</v>
      </c>
      <c r="E416" s="322">
        <v>6631524.7700000005</v>
      </c>
      <c r="F416" s="322">
        <v>6631524.7700000005</v>
      </c>
      <c r="G416" s="322">
        <v>6631524.7700000005</v>
      </c>
    </row>
    <row r="417" spans="3:7" x14ac:dyDescent="0.25">
      <c r="C417" s="336" t="s">
        <v>753</v>
      </c>
      <c r="D417" s="305">
        <v>60000000</v>
      </c>
      <c r="E417" s="305">
        <v>0</v>
      </c>
      <c r="F417" s="305">
        <v>0</v>
      </c>
      <c r="G417" s="305">
        <v>0</v>
      </c>
    </row>
    <row r="418" spans="3:7" x14ac:dyDescent="0.25">
      <c r="C418" s="336" t="s">
        <v>565</v>
      </c>
      <c r="D418" s="305">
        <v>95327649</v>
      </c>
      <c r="E418" s="305">
        <v>6631524.7700000005</v>
      </c>
      <c r="F418" s="305">
        <v>6631524.7700000005</v>
      </c>
      <c r="G418" s="305">
        <v>6631524.7700000005</v>
      </c>
    </row>
    <row r="419" spans="3:7" x14ac:dyDescent="0.25">
      <c r="C419" s="335" t="s">
        <v>754</v>
      </c>
      <c r="D419" s="322">
        <v>88517000</v>
      </c>
      <c r="E419" s="322">
        <v>5218174.8</v>
      </c>
      <c r="F419" s="322">
        <v>5218174.8</v>
      </c>
      <c r="G419" s="322">
        <v>5040922.55</v>
      </c>
    </row>
    <row r="420" spans="3:7" x14ac:dyDescent="0.25">
      <c r="C420" s="336" t="s">
        <v>755</v>
      </c>
      <c r="D420" s="305">
        <v>0</v>
      </c>
      <c r="E420" s="305">
        <v>0</v>
      </c>
      <c r="F420" s="305">
        <v>0</v>
      </c>
      <c r="G420" s="305">
        <v>0</v>
      </c>
    </row>
    <row r="421" spans="3:7" ht="15.75" thickBot="1" x14ac:dyDescent="0.3">
      <c r="C421" s="336" t="s">
        <v>705</v>
      </c>
      <c r="D421" s="305">
        <v>88517000</v>
      </c>
      <c r="E421" s="305">
        <v>5218174.8</v>
      </c>
      <c r="F421" s="305">
        <v>5218174.8</v>
      </c>
      <c r="G421" s="305">
        <v>5040922.55</v>
      </c>
    </row>
    <row r="422" spans="3:7" x14ac:dyDescent="0.25">
      <c r="C422" s="333" t="s">
        <v>756</v>
      </c>
      <c r="D422" s="334">
        <v>3023343450</v>
      </c>
      <c r="E422" s="334">
        <v>200929028.31999999</v>
      </c>
      <c r="F422" s="341">
        <v>170225591.66</v>
      </c>
      <c r="G422" s="341">
        <v>157845195.33000001</v>
      </c>
    </row>
    <row r="423" spans="3:7" x14ac:dyDescent="0.25">
      <c r="C423" s="304" t="s">
        <v>757</v>
      </c>
      <c r="D423" s="305">
        <v>3023343450</v>
      </c>
      <c r="E423" s="305">
        <v>200929028.31999999</v>
      </c>
      <c r="F423" s="305">
        <v>170225591.66</v>
      </c>
      <c r="G423" s="305">
        <v>157845195.33000001</v>
      </c>
    </row>
    <row r="424" spans="3:7" x14ac:dyDescent="0.25">
      <c r="C424" s="335" t="s">
        <v>758</v>
      </c>
      <c r="D424" s="322">
        <v>3023343450</v>
      </c>
      <c r="E424" s="322">
        <v>200929028.31999999</v>
      </c>
      <c r="F424" s="322">
        <v>170225591.66</v>
      </c>
      <c r="G424" s="322">
        <v>157845195.33000001</v>
      </c>
    </row>
    <row r="425" spans="3:7" x14ac:dyDescent="0.25">
      <c r="C425" s="336" t="s">
        <v>556</v>
      </c>
      <c r="D425" s="305">
        <v>786399802</v>
      </c>
      <c r="E425" s="305">
        <v>37679566.760000005</v>
      </c>
      <c r="F425" s="305">
        <v>39314937.079999998</v>
      </c>
      <c r="G425" s="305">
        <v>33090972.530000005</v>
      </c>
    </row>
    <row r="426" spans="3:7" x14ac:dyDescent="0.25">
      <c r="C426" s="336" t="s">
        <v>580</v>
      </c>
      <c r="D426" s="305">
        <v>376120110</v>
      </c>
      <c r="E426" s="305">
        <v>31299963.859999999</v>
      </c>
      <c r="F426" s="305">
        <v>30802342.649999999</v>
      </c>
      <c r="G426" s="305">
        <v>30469753.27</v>
      </c>
    </row>
    <row r="427" spans="3:7" x14ac:dyDescent="0.25">
      <c r="C427" s="336" t="s">
        <v>585</v>
      </c>
      <c r="D427" s="305">
        <v>13824667</v>
      </c>
      <c r="E427" s="305">
        <v>847426.8600000001</v>
      </c>
      <c r="F427" s="305">
        <v>847426.8600000001</v>
      </c>
      <c r="G427" s="305">
        <v>797855.06</v>
      </c>
    </row>
    <row r="428" spans="3:7" x14ac:dyDescent="0.25">
      <c r="C428" s="336" t="s">
        <v>708</v>
      </c>
      <c r="D428" s="305">
        <v>176651859</v>
      </c>
      <c r="E428" s="305">
        <v>8563123.3300000001</v>
      </c>
      <c r="F428" s="305">
        <v>9580228.7599999998</v>
      </c>
      <c r="G428" s="305">
        <v>5691844.1600000001</v>
      </c>
    </row>
    <row r="429" spans="3:7" x14ac:dyDescent="0.25">
      <c r="C429" s="336" t="s">
        <v>759</v>
      </c>
      <c r="D429" s="305">
        <v>645365769</v>
      </c>
      <c r="E429" s="305">
        <v>34434596</v>
      </c>
      <c r="F429" s="305">
        <v>1884304.8</v>
      </c>
      <c r="G429" s="305">
        <v>0</v>
      </c>
    </row>
    <row r="430" spans="3:7" x14ac:dyDescent="0.25">
      <c r="C430" s="336" t="s">
        <v>724</v>
      </c>
      <c r="D430" s="305">
        <v>25209855</v>
      </c>
      <c r="E430" s="305">
        <v>1581.2</v>
      </c>
      <c r="F430" s="305">
        <v>1581.2</v>
      </c>
      <c r="G430" s="305">
        <v>0</v>
      </c>
    </row>
    <row r="431" spans="3:7" x14ac:dyDescent="0.25">
      <c r="C431" s="336" t="s">
        <v>549</v>
      </c>
      <c r="D431" s="305">
        <v>22827987</v>
      </c>
      <c r="E431" s="305">
        <v>308000</v>
      </c>
      <c r="F431" s="305">
        <v>0</v>
      </c>
      <c r="G431" s="305">
        <v>0</v>
      </c>
    </row>
    <row r="432" spans="3:7" ht="15.75" thickBot="1" x14ac:dyDescent="0.3">
      <c r="C432" s="336" t="s">
        <v>558</v>
      </c>
      <c r="D432" s="305">
        <v>976943401</v>
      </c>
      <c r="E432" s="305">
        <v>87794770.310000002</v>
      </c>
      <c r="F432" s="305">
        <v>87794770.310000002</v>
      </c>
      <c r="G432" s="305">
        <v>87794770.310000002</v>
      </c>
    </row>
    <row r="433" spans="3:7" x14ac:dyDescent="0.25">
      <c r="C433" s="333" t="s">
        <v>760</v>
      </c>
      <c r="D433" s="334">
        <v>18535516531</v>
      </c>
      <c r="E433" s="334">
        <v>1269253505.74</v>
      </c>
      <c r="F433" s="341">
        <v>1204595473.3900001</v>
      </c>
      <c r="G433" s="341">
        <v>989207050.80999994</v>
      </c>
    </row>
    <row r="434" spans="3:7" x14ac:dyDescent="0.25">
      <c r="C434" s="304" t="s">
        <v>761</v>
      </c>
      <c r="D434" s="305">
        <v>18535516531</v>
      </c>
      <c r="E434" s="305">
        <v>1269253505.74</v>
      </c>
      <c r="F434" s="305">
        <v>1204595473.3900001</v>
      </c>
      <c r="G434" s="305">
        <v>989207050.80999994</v>
      </c>
    </row>
    <row r="435" spans="3:7" x14ac:dyDescent="0.25">
      <c r="C435" s="335" t="s">
        <v>762</v>
      </c>
      <c r="D435" s="322">
        <v>17263509199</v>
      </c>
      <c r="E435" s="322">
        <v>1255682947.6800001</v>
      </c>
      <c r="F435" s="322">
        <v>1136855774</v>
      </c>
      <c r="G435" s="322">
        <v>917155189.63</v>
      </c>
    </row>
    <row r="436" spans="3:7" x14ac:dyDescent="0.25">
      <c r="C436" s="336" t="s">
        <v>556</v>
      </c>
      <c r="D436" s="305">
        <v>5439403615</v>
      </c>
      <c r="E436" s="305">
        <v>440189532.96999997</v>
      </c>
      <c r="F436" s="305">
        <v>367817952.69999993</v>
      </c>
      <c r="G436" s="305">
        <v>342116397.36999995</v>
      </c>
    </row>
    <row r="437" spans="3:7" x14ac:dyDescent="0.25">
      <c r="C437" s="336" t="s">
        <v>763</v>
      </c>
      <c r="D437" s="305">
        <v>22400000</v>
      </c>
      <c r="E437" s="305">
        <v>189200</v>
      </c>
      <c r="F437" s="305">
        <v>189200</v>
      </c>
      <c r="G437" s="305">
        <v>0</v>
      </c>
    </row>
    <row r="438" spans="3:7" x14ac:dyDescent="0.25">
      <c r="C438" s="336" t="s">
        <v>597</v>
      </c>
      <c r="D438" s="305">
        <v>9360000</v>
      </c>
      <c r="E438" s="305">
        <v>0</v>
      </c>
      <c r="F438" s="305">
        <v>0</v>
      </c>
      <c r="G438" s="305">
        <v>0</v>
      </c>
    </row>
    <row r="439" spans="3:7" x14ac:dyDescent="0.25">
      <c r="C439" s="336" t="s">
        <v>646</v>
      </c>
      <c r="D439" s="305">
        <v>400000</v>
      </c>
      <c r="E439" s="305">
        <v>0</v>
      </c>
      <c r="F439" s="305">
        <v>0</v>
      </c>
      <c r="G439" s="305">
        <v>0</v>
      </c>
    </row>
    <row r="440" spans="3:7" x14ac:dyDescent="0.25">
      <c r="C440" s="336" t="s">
        <v>764</v>
      </c>
      <c r="D440" s="305">
        <v>610010000</v>
      </c>
      <c r="E440" s="305">
        <v>51408063.939999998</v>
      </c>
      <c r="F440" s="305">
        <v>47057963.939999998</v>
      </c>
      <c r="G440" s="305">
        <v>4506584.2699999996</v>
      </c>
    </row>
    <row r="441" spans="3:7" x14ac:dyDescent="0.25">
      <c r="C441" s="336" t="s">
        <v>548</v>
      </c>
      <c r="D441" s="305">
        <v>1833015515</v>
      </c>
      <c r="E441" s="305">
        <v>285247840.79000002</v>
      </c>
      <c r="F441" s="305">
        <v>250060321.40000001</v>
      </c>
      <c r="G441" s="305">
        <v>55085679.5</v>
      </c>
    </row>
    <row r="442" spans="3:7" x14ac:dyDescent="0.25">
      <c r="C442" s="336" t="s">
        <v>580</v>
      </c>
      <c r="D442" s="305">
        <v>112440000</v>
      </c>
      <c r="E442" s="305">
        <v>3245575.0100000002</v>
      </c>
      <c r="F442" s="305">
        <v>0</v>
      </c>
      <c r="G442" s="305">
        <v>0</v>
      </c>
    </row>
    <row r="443" spans="3:7" x14ac:dyDescent="0.25">
      <c r="C443" s="336" t="s">
        <v>601</v>
      </c>
      <c r="D443" s="305">
        <v>1000000</v>
      </c>
      <c r="E443" s="305">
        <v>0</v>
      </c>
      <c r="F443" s="305">
        <v>0</v>
      </c>
      <c r="G443" s="305">
        <v>0</v>
      </c>
    </row>
    <row r="444" spans="3:7" x14ac:dyDescent="0.25">
      <c r="C444" s="336" t="s">
        <v>765</v>
      </c>
      <c r="D444" s="305">
        <v>560000</v>
      </c>
      <c r="E444" s="305">
        <v>0</v>
      </c>
      <c r="F444" s="305">
        <v>0</v>
      </c>
      <c r="G444" s="305">
        <v>0</v>
      </c>
    </row>
    <row r="445" spans="3:7" x14ac:dyDescent="0.25">
      <c r="C445" s="336" t="s">
        <v>583</v>
      </c>
      <c r="D445" s="305">
        <v>43275125</v>
      </c>
      <c r="E445" s="305">
        <v>3672399.0100000002</v>
      </c>
      <c r="F445" s="305">
        <v>0</v>
      </c>
      <c r="G445" s="305">
        <v>0</v>
      </c>
    </row>
    <row r="446" spans="3:7" x14ac:dyDescent="0.25">
      <c r="C446" s="336" t="s">
        <v>610</v>
      </c>
      <c r="D446" s="305">
        <v>300000</v>
      </c>
      <c r="E446" s="305">
        <v>0</v>
      </c>
      <c r="F446" s="305">
        <v>0</v>
      </c>
      <c r="G446" s="305">
        <v>0</v>
      </c>
    </row>
    <row r="447" spans="3:7" x14ac:dyDescent="0.25">
      <c r="C447" s="336" t="s">
        <v>766</v>
      </c>
      <c r="D447" s="305">
        <v>75000000</v>
      </c>
      <c r="E447" s="305">
        <v>0</v>
      </c>
      <c r="F447" s="305">
        <v>0</v>
      </c>
      <c r="G447" s="305">
        <v>0</v>
      </c>
    </row>
    <row r="448" spans="3:7" x14ac:dyDescent="0.25">
      <c r="C448" s="336" t="s">
        <v>767</v>
      </c>
      <c r="D448" s="305">
        <v>682320000</v>
      </c>
      <c r="E448" s="305">
        <v>0</v>
      </c>
      <c r="F448" s="305">
        <v>0</v>
      </c>
      <c r="G448" s="305">
        <v>0</v>
      </c>
    </row>
    <row r="449" spans="3:7" x14ac:dyDescent="0.25">
      <c r="C449" s="336" t="s">
        <v>549</v>
      </c>
      <c r="D449" s="305">
        <v>363181887</v>
      </c>
      <c r="E449" s="305">
        <v>11733803</v>
      </c>
      <c r="F449" s="305">
        <v>11733803</v>
      </c>
      <c r="G449" s="305">
        <v>9876427</v>
      </c>
    </row>
    <row r="450" spans="3:7" x14ac:dyDescent="0.25">
      <c r="C450" s="336" t="s">
        <v>558</v>
      </c>
      <c r="D450" s="305">
        <v>8070843057</v>
      </c>
      <c r="E450" s="305">
        <v>459996532.96000004</v>
      </c>
      <c r="F450" s="305">
        <v>459996532.96000004</v>
      </c>
      <c r="G450" s="305">
        <v>505570101.49000007</v>
      </c>
    </row>
    <row r="451" spans="3:7" x14ac:dyDescent="0.25">
      <c r="C451" s="335" t="s">
        <v>768</v>
      </c>
      <c r="D451" s="322">
        <v>670462710</v>
      </c>
      <c r="E451" s="322">
        <v>4689085.76</v>
      </c>
      <c r="F451" s="322">
        <v>48604136.459999993</v>
      </c>
      <c r="G451" s="322">
        <v>52784128.619999997</v>
      </c>
    </row>
    <row r="452" spans="3:7" x14ac:dyDescent="0.25">
      <c r="C452" s="336" t="s">
        <v>585</v>
      </c>
      <c r="D452" s="305">
        <v>588947539</v>
      </c>
      <c r="E452" s="305">
        <v>4214435.76</v>
      </c>
      <c r="F452" s="305">
        <v>46337479.759999998</v>
      </c>
      <c r="G452" s="305">
        <v>50331650.920000002</v>
      </c>
    </row>
    <row r="453" spans="3:7" x14ac:dyDescent="0.25">
      <c r="C453" s="336" t="s">
        <v>769</v>
      </c>
      <c r="D453" s="305">
        <v>10606189</v>
      </c>
      <c r="E453" s="305">
        <v>0</v>
      </c>
      <c r="F453" s="305">
        <v>93465.9</v>
      </c>
      <c r="G453" s="305">
        <v>93465.9</v>
      </c>
    </row>
    <row r="454" spans="3:7" x14ac:dyDescent="0.25">
      <c r="C454" s="336" t="s">
        <v>770</v>
      </c>
      <c r="D454" s="305">
        <v>49679102</v>
      </c>
      <c r="E454" s="305">
        <v>474650</v>
      </c>
      <c r="F454" s="305">
        <v>1492389.8</v>
      </c>
      <c r="G454" s="305">
        <v>1228189.8</v>
      </c>
    </row>
    <row r="455" spans="3:7" x14ac:dyDescent="0.25">
      <c r="C455" s="336" t="s">
        <v>608</v>
      </c>
      <c r="D455" s="305">
        <v>8692180</v>
      </c>
      <c r="E455" s="305">
        <v>0</v>
      </c>
      <c r="F455" s="305">
        <v>0</v>
      </c>
      <c r="G455" s="305">
        <v>0</v>
      </c>
    </row>
    <row r="456" spans="3:7" x14ac:dyDescent="0.25">
      <c r="C456" s="336" t="s">
        <v>771</v>
      </c>
      <c r="D456" s="305">
        <v>12537700</v>
      </c>
      <c r="E456" s="305">
        <v>0</v>
      </c>
      <c r="F456" s="305">
        <v>680801</v>
      </c>
      <c r="G456" s="305">
        <v>1130822</v>
      </c>
    </row>
    <row r="457" spans="3:7" x14ac:dyDescent="0.25">
      <c r="C457" s="335" t="s">
        <v>772</v>
      </c>
      <c r="D457" s="322">
        <v>28022531</v>
      </c>
      <c r="E457" s="322">
        <v>3117119.62</v>
      </c>
      <c r="F457" s="322">
        <v>1394159.71</v>
      </c>
      <c r="G457" s="322">
        <v>1213189.94</v>
      </c>
    </row>
    <row r="458" spans="3:7" x14ac:dyDescent="0.25">
      <c r="C458" s="336" t="s">
        <v>556</v>
      </c>
      <c r="D458" s="305">
        <v>28022531</v>
      </c>
      <c r="E458" s="305">
        <v>3117119.62</v>
      </c>
      <c r="F458" s="305">
        <v>1394159.71</v>
      </c>
      <c r="G458" s="305">
        <v>1213189.94</v>
      </c>
    </row>
    <row r="459" spans="3:7" x14ac:dyDescent="0.25">
      <c r="C459" s="335" t="s">
        <v>773</v>
      </c>
      <c r="D459" s="322">
        <v>288421797</v>
      </c>
      <c r="E459" s="322">
        <v>2166326.4499999997</v>
      </c>
      <c r="F459" s="322">
        <v>11308181.52</v>
      </c>
      <c r="G459" s="322">
        <v>11525511.73</v>
      </c>
    </row>
    <row r="460" spans="3:7" x14ac:dyDescent="0.25">
      <c r="C460" s="336" t="s">
        <v>591</v>
      </c>
      <c r="D460" s="305">
        <v>700000</v>
      </c>
      <c r="E460" s="305">
        <v>0</v>
      </c>
      <c r="F460" s="305">
        <v>0</v>
      </c>
      <c r="G460" s="305">
        <v>0</v>
      </c>
    </row>
    <row r="461" spans="3:7" x14ac:dyDescent="0.25">
      <c r="C461" s="336" t="s">
        <v>774</v>
      </c>
      <c r="D461" s="305">
        <v>100000000</v>
      </c>
      <c r="E461" s="305">
        <v>1945.01</v>
      </c>
      <c r="F461" s="305">
        <v>0</v>
      </c>
      <c r="G461" s="305">
        <v>0</v>
      </c>
    </row>
    <row r="462" spans="3:7" x14ac:dyDescent="0.25">
      <c r="C462" s="336" t="s">
        <v>565</v>
      </c>
      <c r="D462" s="305">
        <v>186271797</v>
      </c>
      <c r="E462" s="305">
        <v>2164381.44</v>
      </c>
      <c r="F462" s="305">
        <v>11308181.52</v>
      </c>
      <c r="G462" s="305">
        <v>11525511.73</v>
      </c>
    </row>
    <row r="463" spans="3:7" x14ac:dyDescent="0.25">
      <c r="C463" s="336" t="s">
        <v>614</v>
      </c>
      <c r="D463" s="305">
        <v>1450000</v>
      </c>
      <c r="E463" s="305">
        <v>0</v>
      </c>
      <c r="F463" s="305">
        <v>0</v>
      </c>
      <c r="G463" s="305">
        <v>0</v>
      </c>
    </row>
    <row r="464" spans="3:7" x14ac:dyDescent="0.25">
      <c r="C464" s="336" t="s">
        <v>716</v>
      </c>
      <c r="D464" s="305">
        <v>0</v>
      </c>
      <c r="E464" s="305">
        <v>0</v>
      </c>
      <c r="F464" s="305">
        <v>0</v>
      </c>
      <c r="G464" s="305">
        <v>0</v>
      </c>
    </row>
    <row r="465" spans="3:7" x14ac:dyDescent="0.25">
      <c r="C465" s="335" t="s">
        <v>775</v>
      </c>
      <c r="D465" s="322">
        <v>49100294</v>
      </c>
      <c r="E465" s="322">
        <v>3598026.23</v>
      </c>
      <c r="F465" s="322">
        <v>3598026.23</v>
      </c>
      <c r="G465" s="322">
        <v>3693835.42</v>
      </c>
    </row>
    <row r="466" spans="3:7" x14ac:dyDescent="0.25">
      <c r="C466" s="336" t="s">
        <v>556</v>
      </c>
      <c r="D466" s="305">
        <v>49100294</v>
      </c>
      <c r="E466" s="305">
        <v>3598026.23</v>
      </c>
      <c r="F466" s="305">
        <v>3598026.23</v>
      </c>
      <c r="G466" s="305">
        <v>3693835.42</v>
      </c>
    </row>
    <row r="467" spans="3:7" x14ac:dyDescent="0.25">
      <c r="C467" s="335" t="s">
        <v>776</v>
      </c>
      <c r="D467" s="322">
        <v>236000000</v>
      </c>
      <c r="E467" s="322">
        <v>0</v>
      </c>
      <c r="F467" s="322">
        <v>2835195.4699999997</v>
      </c>
      <c r="G467" s="322">
        <v>2835195.4699999997</v>
      </c>
    </row>
    <row r="468" spans="3:7" ht="15.75" thickBot="1" x14ac:dyDescent="0.3">
      <c r="C468" s="336" t="s">
        <v>556</v>
      </c>
      <c r="D468" s="305">
        <v>236000000</v>
      </c>
      <c r="E468" s="305">
        <v>0</v>
      </c>
      <c r="F468" s="305">
        <v>2835195.4699999997</v>
      </c>
      <c r="G468" s="305">
        <v>2835195.4699999997</v>
      </c>
    </row>
    <row r="469" spans="3:7" x14ac:dyDescent="0.25">
      <c r="C469" s="333" t="s">
        <v>777</v>
      </c>
      <c r="D469" s="334">
        <v>64208597908</v>
      </c>
      <c r="E469" s="334">
        <v>5787555367.670001</v>
      </c>
      <c r="F469" s="341">
        <v>5588040875.0500002</v>
      </c>
      <c r="G469" s="341">
        <v>5571542983.3599997</v>
      </c>
    </row>
    <row r="470" spans="3:7" x14ac:dyDescent="0.25">
      <c r="C470" s="304" t="s">
        <v>778</v>
      </c>
      <c r="D470" s="305">
        <v>64208597908</v>
      </c>
      <c r="E470" s="305">
        <v>5787555367.670001</v>
      </c>
      <c r="F470" s="305">
        <v>5588040875.0500002</v>
      </c>
      <c r="G470" s="305">
        <v>5571542983.3599997</v>
      </c>
    </row>
    <row r="471" spans="3:7" x14ac:dyDescent="0.25">
      <c r="C471" s="335" t="s">
        <v>779</v>
      </c>
      <c r="D471" s="322">
        <v>46205626258</v>
      </c>
      <c r="E471" s="322">
        <v>4945182711.7300005</v>
      </c>
      <c r="F471" s="322">
        <v>4888345431.7600002</v>
      </c>
      <c r="G471" s="322">
        <v>4632264780.8600006</v>
      </c>
    </row>
    <row r="472" spans="3:7" x14ac:dyDescent="0.25">
      <c r="C472" s="336" t="s">
        <v>556</v>
      </c>
      <c r="D472" s="305">
        <v>3396064803</v>
      </c>
      <c r="E472" s="305">
        <v>152352436.46000001</v>
      </c>
      <c r="F472" s="305">
        <v>193507184.65000001</v>
      </c>
      <c r="G472" s="305">
        <v>210962235.56999999</v>
      </c>
    </row>
    <row r="473" spans="3:7" x14ac:dyDescent="0.25">
      <c r="C473" s="336" t="s">
        <v>646</v>
      </c>
      <c r="D473" s="305">
        <v>2000000</v>
      </c>
      <c r="E473" s="305">
        <v>0</v>
      </c>
      <c r="F473" s="305">
        <v>0</v>
      </c>
      <c r="G473" s="305">
        <v>0</v>
      </c>
    </row>
    <row r="474" spans="3:7" x14ac:dyDescent="0.25">
      <c r="C474" s="336" t="s">
        <v>780</v>
      </c>
      <c r="D474" s="305">
        <v>299075852</v>
      </c>
      <c r="E474" s="305">
        <v>71606603.469999999</v>
      </c>
      <c r="F474" s="305">
        <v>0</v>
      </c>
      <c r="G474" s="305">
        <v>0</v>
      </c>
    </row>
    <row r="475" spans="3:7" x14ac:dyDescent="0.25">
      <c r="C475" s="336" t="s">
        <v>781</v>
      </c>
      <c r="D475" s="305">
        <v>629191085</v>
      </c>
      <c r="E475" s="305">
        <v>0</v>
      </c>
      <c r="F475" s="305">
        <v>0</v>
      </c>
      <c r="G475" s="305">
        <v>374999999.98000002</v>
      </c>
    </row>
    <row r="476" spans="3:7" x14ac:dyDescent="0.25">
      <c r="C476" s="336" t="s">
        <v>764</v>
      </c>
      <c r="D476" s="305">
        <v>20000000</v>
      </c>
      <c r="E476" s="305">
        <v>0</v>
      </c>
      <c r="F476" s="305">
        <v>0</v>
      </c>
      <c r="G476" s="305">
        <v>0</v>
      </c>
    </row>
    <row r="477" spans="3:7" x14ac:dyDescent="0.25">
      <c r="C477" s="336" t="s">
        <v>782</v>
      </c>
      <c r="D477" s="305">
        <v>178948670</v>
      </c>
      <c r="E477" s="305">
        <v>0</v>
      </c>
      <c r="F477" s="305">
        <v>0</v>
      </c>
      <c r="G477" s="305">
        <v>0</v>
      </c>
    </row>
    <row r="478" spans="3:7" x14ac:dyDescent="0.25">
      <c r="C478" s="336" t="s">
        <v>548</v>
      </c>
      <c r="D478" s="305">
        <v>2247884500</v>
      </c>
      <c r="E478" s="305">
        <v>67589466.609999999</v>
      </c>
      <c r="F478" s="305">
        <v>151539657.12</v>
      </c>
      <c r="G478" s="305">
        <v>195340892.95000002</v>
      </c>
    </row>
    <row r="479" spans="3:7" x14ac:dyDescent="0.25">
      <c r="C479" s="336" t="s">
        <v>579</v>
      </c>
      <c r="D479" s="305">
        <v>3247909849</v>
      </c>
      <c r="E479" s="305">
        <v>183668010.25</v>
      </c>
      <c r="F479" s="305">
        <v>163668010.25</v>
      </c>
      <c r="G479" s="305">
        <v>84157861.950000003</v>
      </c>
    </row>
    <row r="480" spans="3:7" x14ac:dyDescent="0.25">
      <c r="C480" s="336" t="s">
        <v>783</v>
      </c>
      <c r="D480" s="305">
        <v>9865852318</v>
      </c>
      <c r="E480" s="305">
        <v>3034663047.8099999</v>
      </c>
      <c r="F480" s="305">
        <v>2959049194.3499999</v>
      </c>
      <c r="G480" s="305">
        <v>2356242095.6399999</v>
      </c>
    </row>
    <row r="481" spans="3:7" x14ac:dyDescent="0.25">
      <c r="C481" s="336" t="s">
        <v>580</v>
      </c>
      <c r="D481" s="305">
        <v>1050000000</v>
      </c>
      <c r="E481" s="305">
        <v>77800000</v>
      </c>
      <c r="F481" s="305">
        <v>69064037.400000006</v>
      </c>
      <c r="G481" s="305">
        <v>69114265.349999994</v>
      </c>
    </row>
    <row r="482" spans="3:7" x14ac:dyDescent="0.25">
      <c r="C482" s="336" t="s">
        <v>601</v>
      </c>
      <c r="D482" s="305">
        <v>100439295</v>
      </c>
      <c r="E482" s="305">
        <v>0</v>
      </c>
      <c r="F482" s="305">
        <v>0</v>
      </c>
      <c r="G482" s="305">
        <v>0</v>
      </c>
    </row>
    <row r="483" spans="3:7" x14ac:dyDescent="0.25">
      <c r="C483" s="336" t="s">
        <v>784</v>
      </c>
      <c r="D483" s="305">
        <v>2816445249</v>
      </c>
      <c r="E483" s="305">
        <v>337186435.21000004</v>
      </c>
      <c r="F483" s="305">
        <v>247819463.20999998</v>
      </c>
      <c r="G483" s="305">
        <v>132262142.35999998</v>
      </c>
    </row>
    <row r="484" spans="3:7" x14ac:dyDescent="0.25">
      <c r="C484" s="336" t="s">
        <v>785</v>
      </c>
      <c r="D484" s="305">
        <v>730765251</v>
      </c>
      <c r="E484" s="305">
        <v>69811363.510000005</v>
      </c>
      <c r="F484" s="305">
        <v>116391918.12</v>
      </c>
      <c r="G484" s="305">
        <v>8419445.3900000006</v>
      </c>
    </row>
    <row r="485" spans="3:7" x14ac:dyDescent="0.25">
      <c r="C485" s="336" t="s">
        <v>786</v>
      </c>
      <c r="D485" s="305">
        <v>5193122528</v>
      </c>
      <c r="E485" s="305">
        <v>196723917.87</v>
      </c>
      <c r="F485" s="305">
        <v>166723917.87</v>
      </c>
      <c r="G485" s="305">
        <v>150341135.88</v>
      </c>
    </row>
    <row r="486" spans="3:7" x14ac:dyDescent="0.25">
      <c r="C486" s="336" t="s">
        <v>787</v>
      </c>
      <c r="D486" s="305">
        <v>4724583595</v>
      </c>
      <c r="E486" s="305">
        <v>263993177.93000001</v>
      </c>
      <c r="F486" s="305">
        <v>263993177.93000001</v>
      </c>
      <c r="G486" s="305">
        <v>326721704.62</v>
      </c>
    </row>
    <row r="487" spans="3:7" x14ac:dyDescent="0.25">
      <c r="C487" s="336" t="s">
        <v>788</v>
      </c>
      <c r="D487" s="305">
        <v>297975711</v>
      </c>
      <c r="E487" s="305">
        <v>20000000</v>
      </c>
      <c r="F487" s="305">
        <v>20000000</v>
      </c>
      <c r="G487" s="305">
        <v>20000000</v>
      </c>
    </row>
    <row r="488" spans="3:7" x14ac:dyDescent="0.25">
      <c r="C488" s="336" t="s">
        <v>735</v>
      </c>
      <c r="D488" s="305">
        <v>1378863768</v>
      </c>
      <c r="E488" s="305">
        <v>34833947.100000001</v>
      </c>
      <c r="F488" s="305">
        <v>15054408.100000001</v>
      </c>
      <c r="G488" s="305">
        <v>12628809.67</v>
      </c>
    </row>
    <row r="489" spans="3:7" x14ac:dyDescent="0.25">
      <c r="C489" s="336" t="s">
        <v>717</v>
      </c>
      <c r="D489" s="305">
        <v>354706007</v>
      </c>
      <c r="E489" s="305">
        <v>0</v>
      </c>
      <c r="F489" s="305">
        <v>0</v>
      </c>
      <c r="G489" s="305">
        <v>0</v>
      </c>
    </row>
    <row r="490" spans="3:7" x14ac:dyDescent="0.25">
      <c r="C490" s="336" t="s">
        <v>703</v>
      </c>
      <c r="D490" s="305">
        <v>142000000</v>
      </c>
      <c r="E490" s="305">
        <v>0</v>
      </c>
      <c r="F490" s="305">
        <v>10840589.119999999</v>
      </c>
      <c r="G490" s="305">
        <v>10840589.119999999</v>
      </c>
    </row>
    <row r="491" spans="3:7" x14ac:dyDescent="0.25">
      <c r="C491" s="336" t="s">
        <v>789</v>
      </c>
      <c r="D491" s="305">
        <v>3121151282</v>
      </c>
      <c r="E491" s="305">
        <v>0</v>
      </c>
      <c r="F491" s="305">
        <v>0</v>
      </c>
      <c r="G491" s="305">
        <v>0</v>
      </c>
    </row>
    <row r="492" spans="3:7" x14ac:dyDescent="0.25">
      <c r="C492" s="336" t="s">
        <v>608</v>
      </c>
      <c r="D492" s="305">
        <v>963600000</v>
      </c>
      <c r="E492" s="305">
        <v>0</v>
      </c>
      <c r="F492" s="305">
        <v>75739568.129999995</v>
      </c>
      <c r="G492" s="305">
        <v>75739568.129999995</v>
      </c>
    </row>
    <row r="493" spans="3:7" x14ac:dyDescent="0.25">
      <c r="C493" s="336" t="s">
        <v>790</v>
      </c>
      <c r="D493" s="305">
        <v>121158959</v>
      </c>
      <c r="E493" s="305">
        <v>0</v>
      </c>
      <c r="F493" s="305">
        <v>0</v>
      </c>
      <c r="G493" s="305">
        <v>0</v>
      </c>
    </row>
    <row r="494" spans="3:7" x14ac:dyDescent="0.25">
      <c r="C494" s="336" t="s">
        <v>549</v>
      </c>
      <c r="D494" s="305">
        <v>16168020</v>
      </c>
      <c r="E494" s="305">
        <v>0</v>
      </c>
      <c r="F494" s="305">
        <v>0</v>
      </c>
      <c r="G494" s="305">
        <v>0</v>
      </c>
    </row>
    <row r="495" spans="3:7" x14ac:dyDescent="0.25">
      <c r="C495" s="336" t="s">
        <v>558</v>
      </c>
      <c r="D495" s="305">
        <v>5307719516</v>
      </c>
      <c r="E495" s="305">
        <v>434954305.50999999</v>
      </c>
      <c r="F495" s="305">
        <v>434954305.50999999</v>
      </c>
      <c r="G495" s="305">
        <v>604494034.25</v>
      </c>
    </row>
    <row r="496" spans="3:7" x14ac:dyDescent="0.25">
      <c r="C496" s="335" t="s">
        <v>791</v>
      </c>
      <c r="D496" s="322">
        <v>399088825</v>
      </c>
      <c r="E496" s="322">
        <v>16474101.58</v>
      </c>
      <c r="F496" s="322">
        <v>23351036.780000001</v>
      </c>
      <c r="G496" s="322">
        <v>24509818.939999998</v>
      </c>
    </row>
    <row r="497" spans="3:7" x14ac:dyDescent="0.25">
      <c r="C497" s="336" t="s">
        <v>561</v>
      </c>
      <c r="D497" s="305">
        <v>399068825</v>
      </c>
      <c r="E497" s="305">
        <v>16474101.58</v>
      </c>
      <c r="F497" s="305">
        <v>23351036.780000001</v>
      </c>
      <c r="G497" s="305">
        <v>24509818.939999998</v>
      </c>
    </row>
    <row r="498" spans="3:7" x14ac:dyDescent="0.25">
      <c r="C498" s="336" t="s">
        <v>792</v>
      </c>
      <c r="D498" s="305">
        <v>20000</v>
      </c>
      <c r="E498" s="305">
        <v>0</v>
      </c>
      <c r="F498" s="305">
        <v>0</v>
      </c>
      <c r="G498" s="305">
        <v>0</v>
      </c>
    </row>
    <row r="499" spans="3:7" x14ac:dyDescent="0.25">
      <c r="C499" s="335" t="s">
        <v>793</v>
      </c>
      <c r="D499" s="322">
        <v>16525891997</v>
      </c>
      <c r="E499" s="322">
        <v>797967731.96999991</v>
      </c>
      <c r="F499" s="322">
        <v>650983264.9799999</v>
      </c>
      <c r="G499" s="322">
        <v>894389216.04999995</v>
      </c>
    </row>
    <row r="500" spans="3:7" x14ac:dyDescent="0.25">
      <c r="C500" s="336" t="s">
        <v>794</v>
      </c>
      <c r="D500" s="305">
        <v>11310139646</v>
      </c>
      <c r="E500" s="305">
        <v>212453973.21000001</v>
      </c>
      <c r="F500" s="305">
        <v>193320649.17999998</v>
      </c>
      <c r="G500" s="305">
        <v>440073811.68999994</v>
      </c>
    </row>
    <row r="501" spans="3:7" x14ac:dyDescent="0.25">
      <c r="C501" s="336" t="s">
        <v>569</v>
      </c>
      <c r="D501" s="305">
        <v>5188193574</v>
      </c>
      <c r="E501" s="305">
        <v>585513758.75999987</v>
      </c>
      <c r="F501" s="305">
        <v>457662615.79999995</v>
      </c>
      <c r="G501" s="305">
        <v>454315404.36000001</v>
      </c>
    </row>
    <row r="502" spans="3:7" x14ac:dyDescent="0.25">
      <c r="C502" s="336" t="s">
        <v>720</v>
      </c>
      <c r="D502" s="305">
        <v>27558777</v>
      </c>
      <c r="E502" s="305">
        <v>0</v>
      </c>
      <c r="F502" s="305">
        <v>0</v>
      </c>
      <c r="G502" s="305">
        <v>0</v>
      </c>
    </row>
    <row r="503" spans="3:7" x14ac:dyDescent="0.25">
      <c r="C503" s="335" t="s">
        <v>795</v>
      </c>
      <c r="D503" s="322">
        <v>280480234</v>
      </c>
      <c r="E503" s="322">
        <v>19640535.059999999</v>
      </c>
      <c r="F503" s="322">
        <v>17070854.199999999</v>
      </c>
      <c r="G503" s="322">
        <v>17868937.879999999</v>
      </c>
    </row>
    <row r="504" spans="3:7" x14ac:dyDescent="0.25">
      <c r="C504" s="336" t="s">
        <v>703</v>
      </c>
      <c r="D504" s="305">
        <v>280480234</v>
      </c>
      <c r="E504" s="305">
        <v>19640535.059999999</v>
      </c>
      <c r="F504" s="305">
        <v>17070854.199999999</v>
      </c>
      <c r="G504" s="305">
        <v>17868937.879999999</v>
      </c>
    </row>
    <row r="505" spans="3:7" x14ac:dyDescent="0.25">
      <c r="C505" s="335" t="s">
        <v>796</v>
      </c>
      <c r="D505" s="322">
        <v>797510594</v>
      </c>
      <c r="E505" s="322">
        <v>8290287.3300000001</v>
      </c>
      <c r="F505" s="322">
        <v>8290287.3300000001</v>
      </c>
      <c r="G505" s="322">
        <v>2510229.63</v>
      </c>
    </row>
    <row r="506" spans="3:7" x14ac:dyDescent="0.25">
      <c r="C506" s="336" t="s">
        <v>575</v>
      </c>
      <c r="D506" s="305">
        <v>792820996</v>
      </c>
      <c r="E506" s="305">
        <v>8290287.3300000001</v>
      </c>
      <c r="F506" s="305">
        <v>8290287.3300000001</v>
      </c>
      <c r="G506" s="305">
        <v>2510229.63</v>
      </c>
    </row>
    <row r="507" spans="3:7" ht="15.75" thickBot="1" x14ac:dyDescent="0.3">
      <c r="C507" s="336" t="s">
        <v>797</v>
      </c>
      <c r="D507" s="305">
        <v>4689598</v>
      </c>
      <c r="E507" s="305">
        <v>0</v>
      </c>
      <c r="F507" s="305">
        <v>0</v>
      </c>
      <c r="G507" s="305">
        <v>0</v>
      </c>
    </row>
    <row r="508" spans="3:7" x14ac:dyDescent="0.25">
      <c r="C508" s="333" t="s">
        <v>798</v>
      </c>
      <c r="D508" s="334">
        <v>21563980144</v>
      </c>
      <c r="E508" s="334">
        <v>1715643063.3400002</v>
      </c>
      <c r="F508" s="341">
        <v>1651898147.4100003</v>
      </c>
      <c r="G508" s="341">
        <v>2618822689.9199996</v>
      </c>
    </row>
    <row r="509" spans="3:7" x14ac:dyDescent="0.25">
      <c r="C509" s="304" t="s">
        <v>799</v>
      </c>
      <c r="D509" s="305">
        <v>21563980144</v>
      </c>
      <c r="E509" s="305">
        <v>1715643063.3400002</v>
      </c>
      <c r="F509" s="305">
        <v>1651898147.4100003</v>
      </c>
      <c r="G509" s="305">
        <v>2618822689.9199996</v>
      </c>
    </row>
    <row r="510" spans="3:7" x14ac:dyDescent="0.25">
      <c r="C510" s="335" t="s">
        <v>800</v>
      </c>
      <c r="D510" s="322">
        <v>21017326734</v>
      </c>
      <c r="E510" s="322">
        <v>1651921983.1300004</v>
      </c>
      <c r="F510" s="322">
        <v>1625627760.4400003</v>
      </c>
      <c r="G510" s="322">
        <v>2594707990.1099997</v>
      </c>
    </row>
    <row r="511" spans="3:7" x14ac:dyDescent="0.25">
      <c r="C511" s="336" t="s">
        <v>556</v>
      </c>
      <c r="D511" s="305">
        <v>3203105972</v>
      </c>
      <c r="E511" s="305">
        <v>176884225.99000004</v>
      </c>
      <c r="F511" s="305">
        <v>131962147.25</v>
      </c>
      <c r="G511" s="305">
        <v>142606049.30000001</v>
      </c>
    </row>
    <row r="512" spans="3:7" x14ac:dyDescent="0.25">
      <c r="C512" s="336" t="s">
        <v>548</v>
      </c>
      <c r="D512" s="305">
        <v>138800780</v>
      </c>
      <c r="E512" s="305">
        <v>6955303.3100000005</v>
      </c>
      <c r="F512" s="305">
        <v>6955303.3100000005</v>
      </c>
      <c r="G512" s="305">
        <v>6955303.3100000005</v>
      </c>
    </row>
    <row r="513" spans="3:7" x14ac:dyDescent="0.25">
      <c r="C513" s="336" t="s">
        <v>703</v>
      </c>
      <c r="D513" s="305">
        <v>1287691637</v>
      </c>
      <c r="E513" s="305">
        <v>57219287.890000008</v>
      </c>
      <c r="F513" s="305">
        <v>75847143.939999998</v>
      </c>
      <c r="G513" s="305">
        <v>75363018.169999987</v>
      </c>
    </row>
    <row r="514" spans="3:7" x14ac:dyDescent="0.25">
      <c r="C514" s="336" t="s">
        <v>801</v>
      </c>
      <c r="D514" s="305">
        <v>211050000</v>
      </c>
      <c r="E514" s="305">
        <v>8507975.9100000001</v>
      </c>
      <c r="F514" s="305">
        <v>8507975.9100000001</v>
      </c>
      <c r="G514" s="305">
        <v>7590043.8300000001</v>
      </c>
    </row>
    <row r="515" spans="3:7" x14ac:dyDescent="0.25">
      <c r="C515" s="336" t="s">
        <v>567</v>
      </c>
      <c r="D515" s="305">
        <v>194468540</v>
      </c>
      <c r="E515" s="305">
        <v>7141596.2199999997</v>
      </c>
      <c r="F515" s="305">
        <v>7141596.2199999997</v>
      </c>
      <c r="G515" s="305">
        <v>7141596.2199999997</v>
      </c>
    </row>
    <row r="516" spans="3:7" x14ac:dyDescent="0.25">
      <c r="C516" s="336" t="s">
        <v>802</v>
      </c>
      <c r="D516" s="305">
        <v>28924929</v>
      </c>
      <c r="E516" s="305">
        <v>0</v>
      </c>
      <c r="F516" s="305">
        <v>0</v>
      </c>
      <c r="G516" s="305">
        <v>0</v>
      </c>
    </row>
    <row r="517" spans="3:7" x14ac:dyDescent="0.25">
      <c r="C517" s="336" t="s">
        <v>608</v>
      </c>
      <c r="D517" s="305">
        <v>47141943</v>
      </c>
      <c r="E517" s="305">
        <v>1506147</v>
      </c>
      <c r="F517" s="305">
        <v>1506147</v>
      </c>
      <c r="G517" s="305">
        <v>1506147</v>
      </c>
    </row>
    <row r="518" spans="3:7" x14ac:dyDescent="0.25">
      <c r="C518" s="336" t="s">
        <v>549</v>
      </c>
      <c r="D518" s="305">
        <v>13556314060</v>
      </c>
      <c r="E518" s="305">
        <v>1228756973.1700001</v>
      </c>
      <c r="F518" s="305">
        <v>1228756973.1700001</v>
      </c>
      <c r="G518" s="305">
        <v>2186720358.6399999</v>
      </c>
    </row>
    <row r="519" spans="3:7" x14ac:dyDescent="0.25">
      <c r="C519" s="336" t="s">
        <v>558</v>
      </c>
      <c r="D519" s="305">
        <v>2349828873</v>
      </c>
      <c r="E519" s="305">
        <v>164950473.64000002</v>
      </c>
      <c r="F519" s="305">
        <v>164950473.64000002</v>
      </c>
      <c r="G519" s="305">
        <v>166825473.64000002</v>
      </c>
    </row>
    <row r="520" spans="3:7" x14ac:dyDescent="0.25">
      <c r="C520" s="335" t="s">
        <v>803</v>
      </c>
      <c r="D520" s="322">
        <v>224970555</v>
      </c>
      <c r="E520" s="322">
        <v>33082440.239999998</v>
      </c>
      <c r="F520" s="322">
        <v>11584619</v>
      </c>
      <c r="G520" s="322">
        <v>9637982.1699999999</v>
      </c>
    </row>
    <row r="521" spans="3:7" x14ac:dyDescent="0.25">
      <c r="C521" s="336" t="s">
        <v>581</v>
      </c>
      <c r="D521" s="305">
        <v>224970555</v>
      </c>
      <c r="E521" s="305">
        <v>33082440.239999998</v>
      </c>
      <c r="F521" s="305">
        <v>11584619</v>
      </c>
      <c r="G521" s="305">
        <v>9637982.1699999999</v>
      </c>
    </row>
    <row r="522" spans="3:7" x14ac:dyDescent="0.25">
      <c r="C522" s="335" t="s">
        <v>804</v>
      </c>
      <c r="D522" s="322">
        <v>165049406</v>
      </c>
      <c r="E522" s="322">
        <v>23037038.109999999</v>
      </c>
      <c r="F522" s="322">
        <v>9447194.4500000011</v>
      </c>
      <c r="G522" s="322">
        <v>9200732.7000000011</v>
      </c>
    </row>
    <row r="523" spans="3:7" x14ac:dyDescent="0.25">
      <c r="C523" s="336" t="s">
        <v>703</v>
      </c>
      <c r="D523" s="305">
        <v>165049406</v>
      </c>
      <c r="E523" s="305">
        <v>23037038.109999999</v>
      </c>
      <c r="F523" s="305">
        <v>9447194.4500000011</v>
      </c>
      <c r="G523" s="305">
        <v>9200732.7000000011</v>
      </c>
    </row>
    <row r="524" spans="3:7" x14ac:dyDescent="0.25">
      <c r="C524" s="336" t="s">
        <v>801</v>
      </c>
      <c r="D524" s="305">
        <v>0</v>
      </c>
      <c r="E524" s="305">
        <v>0</v>
      </c>
      <c r="F524" s="305">
        <v>0</v>
      </c>
      <c r="G524" s="305">
        <v>0</v>
      </c>
    </row>
    <row r="525" spans="3:7" x14ac:dyDescent="0.25">
      <c r="C525" s="335" t="s">
        <v>805</v>
      </c>
      <c r="D525" s="322">
        <v>67484249</v>
      </c>
      <c r="E525" s="305">
        <v>0</v>
      </c>
      <c r="F525" s="305">
        <v>0</v>
      </c>
      <c r="G525" s="305">
        <v>0</v>
      </c>
    </row>
    <row r="526" spans="3:7" x14ac:dyDescent="0.25">
      <c r="C526" s="336" t="s">
        <v>703</v>
      </c>
      <c r="D526" s="305">
        <v>67484249</v>
      </c>
      <c r="E526" s="305">
        <v>0</v>
      </c>
      <c r="F526" s="305">
        <v>0</v>
      </c>
      <c r="G526" s="305">
        <v>0</v>
      </c>
    </row>
    <row r="527" spans="3:7" x14ac:dyDescent="0.25">
      <c r="C527" s="335" t="s">
        <v>806</v>
      </c>
      <c r="D527" s="322">
        <v>89149200</v>
      </c>
      <c r="E527" s="322">
        <v>7601601.8600000003</v>
      </c>
      <c r="F527" s="322">
        <v>5238573.5200000005</v>
      </c>
      <c r="G527" s="322">
        <v>5275984.9400000004</v>
      </c>
    </row>
    <row r="528" spans="3:7" ht="15.75" thickBot="1" x14ac:dyDescent="0.3">
      <c r="C528" s="336" t="s">
        <v>548</v>
      </c>
      <c r="D528" s="305">
        <v>89149200</v>
      </c>
      <c r="E528" s="305">
        <v>7601601.8600000003</v>
      </c>
      <c r="F528" s="305">
        <v>5238573.5200000005</v>
      </c>
      <c r="G528" s="305">
        <v>5275984.9400000004</v>
      </c>
    </row>
    <row r="529" spans="3:7" x14ac:dyDescent="0.25">
      <c r="C529" s="333" t="s">
        <v>807</v>
      </c>
      <c r="D529" s="334">
        <v>9400055025</v>
      </c>
      <c r="E529" s="334">
        <v>381826182.26999998</v>
      </c>
      <c r="F529" s="341">
        <v>311319888.06999999</v>
      </c>
      <c r="G529" s="341">
        <v>214812074.97</v>
      </c>
    </row>
    <row r="530" spans="3:7" x14ac:dyDescent="0.25">
      <c r="C530" s="304" t="s">
        <v>808</v>
      </c>
      <c r="D530" s="305">
        <v>9400055025</v>
      </c>
      <c r="E530" s="305">
        <v>381826182.26999998</v>
      </c>
      <c r="F530" s="305">
        <v>311319888.06999999</v>
      </c>
      <c r="G530" s="305">
        <v>214812074.97</v>
      </c>
    </row>
    <row r="531" spans="3:7" x14ac:dyDescent="0.25">
      <c r="C531" s="335" t="s">
        <v>809</v>
      </c>
      <c r="D531" s="322">
        <v>5316809425</v>
      </c>
      <c r="E531" s="322">
        <v>192683463.25999999</v>
      </c>
      <c r="F531" s="322">
        <v>162658695.69999999</v>
      </c>
      <c r="G531" s="322">
        <v>134500715.65000001</v>
      </c>
    </row>
    <row r="532" spans="3:7" x14ac:dyDescent="0.25">
      <c r="C532" s="336" t="s">
        <v>556</v>
      </c>
      <c r="D532" s="305">
        <v>1382821499</v>
      </c>
      <c r="E532" s="305">
        <v>44035488.160000004</v>
      </c>
      <c r="F532" s="305">
        <v>42410708.189999998</v>
      </c>
      <c r="G532" s="305">
        <v>49480197.509999998</v>
      </c>
    </row>
    <row r="533" spans="3:7" x14ac:dyDescent="0.25">
      <c r="C533" s="336" t="s">
        <v>782</v>
      </c>
      <c r="D533" s="305">
        <v>1135979999</v>
      </c>
      <c r="E533" s="305">
        <v>0</v>
      </c>
      <c r="F533" s="305">
        <v>0</v>
      </c>
      <c r="G533" s="305">
        <v>0</v>
      </c>
    </row>
    <row r="534" spans="3:7" x14ac:dyDescent="0.25">
      <c r="C534" s="336" t="s">
        <v>548</v>
      </c>
      <c r="D534" s="305">
        <v>1982957799</v>
      </c>
      <c r="E534" s="305">
        <v>133776005.13</v>
      </c>
      <c r="F534" s="305">
        <v>90458170.030000001</v>
      </c>
      <c r="G534" s="305">
        <v>57444722.799999997</v>
      </c>
    </row>
    <row r="535" spans="3:7" x14ac:dyDescent="0.25">
      <c r="C535" s="336" t="s">
        <v>580</v>
      </c>
      <c r="D535" s="305">
        <v>358874504</v>
      </c>
      <c r="E535" s="305">
        <v>0</v>
      </c>
      <c r="F535" s="305">
        <v>14917847.510000002</v>
      </c>
      <c r="G535" s="305">
        <v>15003825.370000001</v>
      </c>
    </row>
    <row r="536" spans="3:7" x14ac:dyDescent="0.25">
      <c r="C536" s="336" t="s">
        <v>765</v>
      </c>
      <c r="D536" s="305">
        <v>34215024</v>
      </c>
      <c r="E536" s="305">
        <v>0</v>
      </c>
      <c r="F536" s="305">
        <v>0</v>
      </c>
      <c r="G536" s="305">
        <v>0</v>
      </c>
    </row>
    <row r="537" spans="3:7" x14ac:dyDescent="0.25">
      <c r="C537" s="336" t="s">
        <v>549</v>
      </c>
      <c r="D537" s="305">
        <v>421960600</v>
      </c>
      <c r="E537" s="305">
        <v>14871969.970000001</v>
      </c>
      <c r="F537" s="305">
        <v>14871969.970000001</v>
      </c>
      <c r="G537" s="305">
        <v>12571969.970000001</v>
      </c>
    </row>
    <row r="538" spans="3:7" x14ac:dyDescent="0.25">
      <c r="C538" s="335" t="s">
        <v>810</v>
      </c>
      <c r="D538" s="322">
        <v>4083245600</v>
      </c>
      <c r="E538" s="322">
        <v>189142719.00999999</v>
      </c>
      <c r="F538" s="322">
        <v>148661192.37</v>
      </c>
      <c r="G538" s="322">
        <v>80311359.319999993</v>
      </c>
    </row>
    <row r="539" spans="3:7" x14ac:dyDescent="0.25">
      <c r="C539" s="336" t="s">
        <v>697</v>
      </c>
      <c r="D539" s="305">
        <v>30000000</v>
      </c>
      <c r="E539" s="305">
        <v>206802.08</v>
      </c>
      <c r="F539" s="305">
        <v>206802.08</v>
      </c>
      <c r="G539" s="305">
        <v>0</v>
      </c>
    </row>
    <row r="540" spans="3:7" x14ac:dyDescent="0.25">
      <c r="C540" s="336" t="s">
        <v>784</v>
      </c>
      <c r="D540" s="305">
        <v>1133492494</v>
      </c>
      <c r="E540" s="305">
        <v>0</v>
      </c>
      <c r="F540" s="305">
        <v>0</v>
      </c>
      <c r="G540" s="305">
        <v>0</v>
      </c>
    </row>
    <row r="541" spans="3:7" x14ac:dyDescent="0.25">
      <c r="C541" s="336" t="s">
        <v>585</v>
      </c>
      <c r="D541" s="305">
        <v>1552833537</v>
      </c>
      <c r="E541" s="305">
        <v>13780174.060000001</v>
      </c>
      <c r="F541" s="305">
        <v>46948376.079999998</v>
      </c>
      <c r="G541" s="305">
        <v>44988914.189999998</v>
      </c>
    </row>
    <row r="542" spans="3:7" x14ac:dyDescent="0.25">
      <c r="C542" s="336" t="s">
        <v>785</v>
      </c>
      <c r="D542" s="305">
        <v>1366919569</v>
      </c>
      <c r="E542" s="305">
        <v>175155742.86999997</v>
      </c>
      <c r="F542" s="305">
        <v>101506014.20999999</v>
      </c>
      <c r="G542" s="305">
        <v>35322445.129999995</v>
      </c>
    </row>
    <row r="543" spans="3:7" ht="15.75" thickBot="1" x14ac:dyDescent="0.3">
      <c r="C543" s="336" t="s">
        <v>679</v>
      </c>
      <c r="D543" s="305">
        <v>0</v>
      </c>
      <c r="E543" s="305">
        <v>0</v>
      </c>
      <c r="F543" s="305">
        <v>0</v>
      </c>
      <c r="G543" s="305">
        <v>0</v>
      </c>
    </row>
    <row r="544" spans="3:7" x14ac:dyDescent="0.25">
      <c r="C544" s="333" t="s">
        <v>811</v>
      </c>
      <c r="D544" s="334">
        <v>11681565715</v>
      </c>
      <c r="E544" s="334">
        <v>855766729.69999993</v>
      </c>
      <c r="F544" s="341">
        <v>855766729.69999993</v>
      </c>
      <c r="G544" s="341">
        <v>928149995.99000001</v>
      </c>
    </row>
    <row r="545" spans="3:7" x14ac:dyDescent="0.25">
      <c r="C545" s="304" t="s">
        <v>812</v>
      </c>
      <c r="D545" s="305">
        <v>11681565715</v>
      </c>
      <c r="E545" s="305">
        <v>855766729.69999993</v>
      </c>
      <c r="F545" s="305">
        <v>855766729.69999993</v>
      </c>
      <c r="G545" s="305">
        <v>928149995.99000001</v>
      </c>
    </row>
    <row r="546" spans="3:7" x14ac:dyDescent="0.25">
      <c r="C546" s="335" t="s">
        <v>813</v>
      </c>
      <c r="D546" s="322">
        <v>11681565715</v>
      </c>
      <c r="E546" s="322">
        <v>855766729.69999993</v>
      </c>
      <c r="F546" s="322">
        <v>855766729.69999993</v>
      </c>
      <c r="G546" s="322">
        <v>928149995.99000001</v>
      </c>
    </row>
    <row r="547" spans="3:7" x14ac:dyDescent="0.25">
      <c r="C547" s="336" t="s">
        <v>556</v>
      </c>
      <c r="D547" s="305">
        <v>1513270812</v>
      </c>
      <c r="E547" s="305">
        <v>129972398</v>
      </c>
      <c r="F547" s="305">
        <v>129972398</v>
      </c>
      <c r="G547" s="305">
        <v>129972398</v>
      </c>
    </row>
    <row r="548" spans="3:7" x14ac:dyDescent="0.25">
      <c r="C548" s="336" t="s">
        <v>548</v>
      </c>
      <c r="D548" s="305">
        <v>8085843275</v>
      </c>
      <c r="E548" s="305">
        <v>552683660.69999993</v>
      </c>
      <c r="F548" s="305">
        <v>552683660.69999993</v>
      </c>
      <c r="G548" s="305">
        <v>625066926.99000001</v>
      </c>
    </row>
    <row r="549" spans="3:7" x14ac:dyDescent="0.25">
      <c r="C549" s="336" t="s">
        <v>814</v>
      </c>
      <c r="D549" s="305">
        <v>3915733</v>
      </c>
      <c r="E549" s="305">
        <v>0</v>
      </c>
      <c r="F549" s="305">
        <v>0</v>
      </c>
      <c r="G549" s="305">
        <v>0</v>
      </c>
    </row>
    <row r="550" spans="3:7" x14ac:dyDescent="0.25">
      <c r="C550" s="336" t="s">
        <v>580</v>
      </c>
      <c r="D550" s="305">
        <v>1814583520</v>
      </c>
      <c r="E550" s="305">
        <v>151114640</v>
      </c>
      <c r="F550" s="305">
        <v>151114640</v>
      </c>
      <c r="G550" s="305">
        <v>151114640</v>
      </c>
    </row>
    <row r="551" spans="3:7" ht="15.75" thickBot="1" x14ac:dyDescent="0.3">
      <c r="C551" s="336" t="s">
        <v>585</v>
      </c>
      <c r="D551" s="305">
        <v>263952375</v>
      </c>
      <c r="E551" s="305">
        <v>21996031</v>
      </c>
      <c r="F551" s="305">
        <v>21996031</v>
      </c>
      <c r="G551" s="305">
        <v>21996031</v>
      </c>
    </row>
    <row r="552" spans="3:7" x14ac:dyDescent="0.25">
      <c r="C552" s="333" t="s">
        <v>815</v>
      </c>
      <c r="D552" s="334">
        <v>1254308155</v>
      </c>
      <c r="E552" s="334">
        <v>72538798.079999983</v>
      </c>
      <c r="F552" s="341">
        <v>88414499.919999972</v>
      </c>
      <c r="G552" s="341">
        <v>85000234.290000007</v>
      </c>
    </row>
    <row r="553" spans="3:7" x14ac:dyDescent="0.25">
      <c r="C553" s="304" t="s">
        <v>816</v>
      </c>
      <c r="D553" s="305">
        <v>1254308155</v>
      </c>
      <c r="E553" s="305">
        <v>72538798.079999983</v>
      </c>
      <c r="F553" s="305">
        <v>88414499.919999972</v>
      </c>
      <c r="G553" s="305">
        <v>85000234.290000007</v>
      </c>
    </row>
    <row r="554" spans="3:7" x14ac:dyDescent="0.25">
      <c r="C554" s="335" t="s">
        <v>817</v>
      </c>
      <c r="D554" s="322">
        <v>1254308155</v>
      </c>
      <c r="E554" s="322">
        <v>72538798.079999983</v>
      </c>
      <c r="F554" s="322">
        <v>88414499.919999972</v>
      </c>
      <c r="G554" s="322">
        <v>85000234.290000007</v>
      </c>
    </row>
    <row r="555" spans="3:7" x14ac:dyDescent="0.25">
      <c r="C555" s="336" t="s">
        <v>556</v>
      </c>
      <c r="D555" s="305">
        <v>577126004</v>
      </c>
      <c r="E555" s="305">
        <v>21862895.649999999</v>
      </c>
      <c r="F555" s="305">
        <v>37730939.199999988</v>
      </c>
      <c r="G555" s="305">
        <v>41149741.670000002</v>
      </c>
    </row>
    <row r="556" spans="3:7" x14ac:dyDescent="0.25">
      <c r="C556" s="336" t="s">
        <v>548</v>
      </c>
      <c r="D556" s="305">
        <v>10887366</v>
      </c>
      <c r="E556" s="305">
        <v>158910.6</v>
      </c>
      <c r="F556" s="305">
        <v>306481.80000000005</v>
      </c>
      <c r="G556" s="305">
        <v>147571.20000000001</v>
      </c>
    </row>
    <row r="557" spans="3:7" x14ac:dyDescent="0.25">
      <c r="C557" s="336" t="s">
        <v>580</v>
      </c>
      <c r="D557" s="305">
        <v>42997202</v>
      </c>
      <c r="E557" s="305">
        <v>944026.65</v>
      </c>
      <c r="F557" s="305">
        <v>2275022.75</v>
      </c>
      <c r="G557" s="305">
        <v>3846094.31</v>
      </c>
    </row>
    <row r="558" spans="3:7" x14ac:dyDescent="0.25">
      <c r="C558" s="336" t="s">
        <v>697</v>
      </c>
      <c r="D558" s="305">
        <v>0</v>
      </c>
      <c r="E558" s="305">
        <v>0</v>
      </c>
      <c r="F558" s="305">
        <v>0</v>
      </c>
      <c r="G558" s="305">
        <v>0</v>
      </c>
    </row>
    <row r="559" spans="3:7" x14ac:dyDescent="0.25">
      <c r="C559" s="336" t="s">
        <v>585</v>
      </c>
      <c r="D559" s="305">
        <v>143137259</v>
      </c>
      <c r="E559" s="305">
        <v>13591784.199999997</v>
      </c>
      <c r="F559" s="305">
        <v>12789489.24</v>
      </c>
      <c r="G559" s="305">
        <v>12705969.99</v>
      </c>
    </row>
    <row r="560" spans="3:7" x14ac:dyDescent="0.25">
      <c r="C560" s="336" t="s">
        <v>679</v>
      </c>
      <c r="D560" s="305">
        <v>0</v>
      </c>
      <c r="E560" s="305">
        <v>87233.48</v>
      </c>
      <c r="F560" s="305">
        <v>41803.480000000003</v>
      </c>
      <c r="G560" s="305">
        <v>0</v>
      </c>
    </row>
    <row r="561" spans="3:7" x14ac:dyDescent="0.25">
      <c r="C561" s="336" t="s">
        <v>714</v>
      </c>
      <c r="D561" s="305">
        <v>288908391</v>
      </c>
      <c r="E561" s="305">
        <v>21697159</v>
      </c>
      <c r="F561" s="305">
        <v>21697159</v>
      </c>
      <c r="G561" s="305">
        <v>20459505</v>
      </c>
    </row>
    <row r="562" spans="3:7" x14ac:dyDescent="0.25">
      <c r="C562" s="336" t="s">
        <v>591</v>
      </c>
      <c r="D562" s="305">
        <v>20000000</v>
      </c>
      <c r="E562" s="305">
        <v>0</v>
      </c>
      <c r="F562" s="305">
        <v>0</v>
      </c>
      <c r="G562" s="305">
        <v>0</v>
      </c>
    </row>
    <row r="563" spans="3:7" x14ac:dyDescent="0.25">
      <c r="C563" s="336" t="s">
        <v>774</v>
      </c>
      <c r="D563" s="305">
        <v>0</v>
      </c>
      <c r="E563" s="305">
        <v>0</v>
      </c>
      <c r="F563" s="305">
        <v>0</v>
      </c>
      <c r="G563" s="305">
        <v>0</v>
      </c>
    </row>
    <row r="564" spans="3:7" x14ac:dyDescent="0.25">
      <c r="C564" s="336" t="s">
        <v>565</v>
      </c>
      <c r="D564" s="305">
        <v>29327045</v>
      </c>
      <c r="E564" s="305">
        <v>352648.9</v>
      </c>
      <c r="F564" s="305">
        <v>235212.84999999998</v>
      </c>
      <c r="G564" s="305">
        <v>235212.84999999998</v>
      </c>
    </row>
    <row r="565" spans="3:7" x14ac:dyDescent="0.25">
      <c r="C565" s="336" t="s">
        <v>818</v>
      </c>
      <c r="D565" s="305">
        <v>26000000</v>
      </c>
      <c r="E565" s="305">
        <v>6500000</v>
      </c>
      <c r="F565" s="305">
        <v>6500000</v>
      </c>
      <c r="G565" s="305">
        <v>0</v>
      </c>
    </row>
    <row r="566" spans="3:7" x14ac:dyDescent="0.25">
      <c r="C566" s="336" t="s">
        <v>588</v>
      </c>
      <c r="D566" s="305">
        <v>24820000</v>
      </c>
      <c r="E566" s="305">
        <v>828825</v>
      </c>
      <c r="F566" s="305">
        <v>323077</v>
      </c>
      <c r="G566" s="305">
        <v>145140</v>
      </c>
    </row>
    <row r="567" spans="3:7" ht="15.75" thickBot="1" x14ac:dyDescent="0.3">
      <c r="C567" s="336" t="s">
        <v>549</v>
      </c>
      <c r="D567" s="305">
        <v>91104888</v>
      </c>
      <c r="E567" s="305">
        <v>6515314.5999999996</v>
      </c>
      <c r="F567" s="305">
        <v>6515314.5999999996</v>
      </c>
      <c r="G567" s="305">
        <v>6310999.2699999996</v>
      </c>
    </row>
    <row r="568" spans="3:7" x14ac:dyDescent="0.25">
      <c r="C568" s="333" t="s">
        <v>819</v>
      </c>
      <c r="D568" s="334">
        <v>4163038522</v>
      </c>
      <c r="E568" s="334">
        <v>253017213.14000002</v>
      </c>
      <c r="F568" s="341">
        <v>242623256.76000002</v>
      </c>
      <c r="G568" s="341">
        <v>228580772.57000002</v>
      </c>
    </row>
    <row r="569" spans="3:7" x14ac:dyDescent="0.25">
      <c r="C569" s="304" t="s">
        <v>820</v>
      </c>
      <c r="D569" s="305">
        <v>4163038522</v>
      </c>
      <c r="E569" s="305">
        <v>253017213.14000002</v>
      </c>
      <c r="F569" s="305">
        <v>242623256.76000002</v>
      </c>
      <c r="G569" s="305">
        <v>228580772.57000002</v>
      </c>
    </row>
    <row r="570" spans="3:7" x14ac:dyDescent="0.25">
      <c r="C570" s="335" t="s">
        <v>821</v>
      </c>
      <c r="D570" s="322">
        <v>2769626890</v>
      </c>
      <c r="E570" s="322">
        <v>156503358.81</v>
      </c>
      <c r="F570" s="322">
        <v>155197485.41000003</v>
      </c>
      <c r="G570" s="322">
        <v>141077800.31999999</v>
      </c>
    </row>
    <row r="571" spans="3:7" x14ac:dyDescent="0.25">
      <c r="C571" s="336" t="s">
        <v>556</v>
      </c>
      <c r="D571" s="305">
        <v>1125951190</v>
      </c>
      <c r="E571" s="305">
        <v>76182064.560000002</v>
      </c>
      <c r="F571" s="305">
        <v>75983939.460000008</v>
      </c>
      <c r="G571" s="305">
        <v>62226564.849999994</v>
      </c>
    </row>
    <row r="572" spans="3:7" x14ac:dyDescent="0.25">
      <c r="C572" s="336" t="s">
        <v>646</v>
      </c>
      <c r="D572" s="305">
        <v>20000</v>
      </c>
      <c r="E572" s="305">
        <v>0</v>
      </c>
      <c r="F572" s="305">
        <v>0</v>
      </c>
      <c r="G572" s="305">
        <v>0</v>
      </c>
    </row>
    <row r="573" spans="3:7" x14ac:dyDescent="0.25">
      <c r="C573" s="336" t="s">
        <v>548</v>
      </c>
      <c r="D573" s="305">
        <v>103837666</v>
      </c>
      <c r="E573" s="305">
        <v>5670010.79</v>
      </c>
      <c r="F573" s="305">
        <v>4983681.05</v>
      </c>
      <c r="G573" s="305">
        <v>4862026.57</v>
      </c>
    </row>
    <row r="574" spans="3:7" x14ac:dyDescent="0.25">
      <c r="C574" s="336" t="s">
        <v>585</v>
      </c>
      <c r="D574" s="305">
        <v>376066292</v>
      </c>
      <c r="E574" s="305">
        <v>12342240.750000002</v>
      </c>
      <c r="F574" s="305">
        <v>11920822.190000001</v>
      </c>
      <c r="G574" s="305">
        <v>11920822.190000001</v>
      </c>
    </row>
    <row r="575" spans="3:7" x14ac:dyDescent="0.25">
      <c r="C575" s="336" t="s">
        <v>822</v>
      </c>
      <c r="D575" s="305">
        <v>0</v>
      </c>
      <c r="E575" s="305">
        <v>0</v>
      </c>
      <c r="F575" s="305">
        <v>0</v>
      </c>
      <c r="G575" s="305">
        <v>0</v>
      </c>
    </row>
    <row r="576" spans="3:7" x14ac:dyDescent="0.25">
      <c r="C576" s="336" t="s">
        <v>714</v>
      </c>
      <c r="D576" s="305">
        <v>87562379</v>
      </c>
      <c r="E576" s="305">
        <v>0</v>
      </c>
      <c r="F576" s="305">
        <v>0</v>
      </c>
      <c r="G576" s="305">
        <v>0</v>
      </c>
    </row>
    <row r="577" spans="3:7" x14ac:dyDescent="0.25">
      <c r="C577" s="336" t="s">
        <v>549</v>
      </c>
      <c r="D577" s="305">
        <v>313577003</v>
      </c>
      <c r="E577" s="305">
        <v>284710</v>
      </c>
      <c r="F577" s="305">
        <v>284710</v>
      </c>
      <c r="G577" s="305">
        <v>44054</v>
      </c>
    </row>
    <row r="578" spans="3:7" x14ac:dyDescent="0.25">
      <c r="C578" s="336" t="s">
        <v>558</v>
      </c>
      <c r="D578" s="305">
        <v>762612360</v>
      </c>
      <c r="E578" s="305">
        <v>62024332.710000008</v>
      </c>
      <c r="F578" s="305">
        <v>62024332.710000008</v>
      </c>
      <c r="G578" s="305">
        <v>62024332.710000008</v>
      </c>
    </row>
    <row r="579" spans="3:7" x14ac:dyDescent="0.25">
      <c r="C579" s="335" t="s">
        <v>823</v>
      </c>
      <c r="D579" s="322">
        <v>121184967</v>
      </c>
      <c r="E579" s="322">
        <v>7226233.6600000001</v>
      </c>
      <c r="F579" s="322">
        <v>7020913.6600000001</v>
      </c>
      <c r="G579" s="322">
        <v>7287196.04</v>
      </c>
    </row>
    <row r="580" spans="3:7" x14ac:dyDescent="0.25">
      <c r="C580" s="336" t="s">
        <v>585</v>
      </c>
      <c r="D580" s="305">
        <v>121184967</v>
      </c>
      <c r="E580" s="305">
        <v>7226233.6600000001</v>
      </c>
      <c r="F580" s="305">
        <v>7020913.6600000001</v>
      </c>
      <c r="G580" s="305">
        <v>7287196.04</v>
      </c>
    </row>
    <row r="581" spans="3:7" x14ac:dyDescent="0.25">
      <c r="C581" s="335" t="s">
        <v>824</v>
      </c>
      <c r="D581" s="322">
        <v>216323501</v>
      </c>
      <c r="E581" s="322">
        <v>10258936.66</v>
      </c>
      <c r="F581" s="322">
        <v>9738180.2599999998</v>
      </c>
      <c r="G581" s="322">
        <v>10158572.710000001</v>
      </c>
    </row>
    <row r="582" spans="3:7" x14ac:dyDescent="0.25">
      <c r="C582" s="336" t="s">
        <v>825</v>
      </c>
      <c r="D582" s="305">
        <v>399000</v>
      </c>
      <c r="E582" s="305">
        <v>0</v>
      </c>
      <c r="F582" s="305">
        <v>0</v>
      </c>
      <c r="G582" s="305">
        <v>0</v>
      </c>
    </row>
    <row r="583" spans="3:7" x14ac:dyDescent="0.25">
      <c r="C583" s="336" t="s">
        <v>580</v>
      </c>
      <c r="D583" s="305">
        <v>215924501</v>
      </c>
      <c r="E583" s="305">
        <v>10258936.66</v>
      </c>
      <c r="F583" s="305">
        <v>9738180.2599999998</v>
      </c>
      <c r="G583" s="305">
        <v>10158572.710000001</v>
      </c>
    </row>
    <row r="584" spans="3:7" x14ac:dyDescent="0.25">
      <c r="C584" s="335" t="s">
        <v>826</v>
      </c>
      <c r="D584" s="322">
        <v>707103172</v>
      </c>
      <c r="E584" s="322">
        <v>54974003.700000003</v>
      </c>
      <c r="F584" s="322">
        <v>48994651.360000007</v>
      </c>
      <c r="G584" s="322">
        <v>48054556.660000004</v>
      </c>
    </row>
    <row r="585" spans="3:7" x14ac:dyDescent="0.25">
      <c r="C585" s="336" t="s">
        <v>697</v>
      </c>
      <c r="D585" s="305">
        <v>0</v>
      </c>
      <c r="E585" s="305">
        <v>185984.11</v>
      </c>
      <c r="F585" s="305">
        <v>185984.11</v>
      </c>
      <c r="G585" s="305">
        <v>185984.11</v>
      </c>
    </row>
    <row r="586" spans="3:7" x14ac:dyDescent="0.25">
      <c r="C586" s="336" t="s">
        <v>585</v>
      </c>
      <c r="D586" s="305">
        <v>707103172</v>
      </c>
      <c r="E586" s="305">
        <v>54788019.590000004</v>
      </c>
      <c r="F586" s="305">
        <v>48808667.250000007</v>
      </c>
      <c r="G586" s="305">
        <v>47868572.550000004</v>
      </c>
    </row>
    <row r="587" spans="3:7" x14ac:dyDescent="0.25">
      <c r="C587" s="335" t="s">
        <v>827</v>
      </c>
      <c r="D587" s="322">
        <v>348799992</v>
      </c>
      <c r="E587" s="322">
        <v>24054680.309999999</v>
      </c>
      <c r="F587" s="322">
        <v>21672026.07</v>
      </c>
      <c r="G587" s="322">
        <v>22002646.84</v>
      </c>
    </row>
    <row r="588" spans="3:7" ht="15.75" thickBot="1" x14ac:dyDescent="0.3">
      <c r="C588" s="336" t="s">
        <v>580</v>
      </c>
      <c r="D588" s="305">
        <v>348799992</v>
      </c>
      <c r="E588" s="305">
        <v>24054680.309999999</v>
      </c>
      <c r="F588" s="305">
        <v>21672026.07</v>
      </c>
      <c r="G588" s="305">
        <v>22002646.84</v>
      </c>
    </row>
    <row r="589" spans="3:7" x14ac:dyDescent="0.25">
      <c r="C589" s="333" t="s">
        <v>828</v>
      </c>
      <c r="D589" s="334">
        <v>754735375</v>
      </c>
      <c r="E589" s="334">
        <v>32333142.93</v>
      </c>
      <c r="F589" s="341">
        <v>40460855.189999998</v>
      </c>
      <c r="G589" s="341">
        <v>42666750.25</v>
      </c>
    </row>
    <row r="590" spans="3:7" x14ac:dyDescent="0.25">
      <c r="C590" s="304" t="s">
        <v>829</v>
      </c>
      <c r="D590" s="305">
        <v>754735375</v>
      </c>
      <c r="E590" s="305">
        <v>32333142.93</v>
      </c>
      <c r="F590" s="305">
        <v>40460855.189999998</v>
      </c>
      <c r="G590" s="305">
        <v>42666750.25</v>
      </c>
    </row>
    <row r="591" spans="3:7" x14ac:dyDescent="0.25">
      <c r="C591" s="335" t="s">
        <v>830</v>
      </c>
      <c r="D591" s="322">
        <v>754735375</v>
      </c>
      <c r="E591" s="322">
        <v>32333142.93</v>
      </c>
      <c r="F591" s="322">
        <v>40460855.189999998</v>
      </c>
      <c r="G591" s="322">
        <v>42666750.25</v>
      </c>
    </row>
    <row r="592" spans="3:7" x14ac:dyDescent="0.25">
      <c r="C592" s="336" t="s">
        <v>597</v>
      </c>
      <c r="D592" s="305">
        <v>179835145</v>
      </c>
      <c r="E592" s="305">
        <v>0</v>
      </c>
      <c r="F592" s="305">
        <v>0</v>
      </c>
      <c r="G592" s="305">
        <v>0</v>
      </c>
    </row>
    <row r="593" spans="3:7" x14ac:dyDescent="0.25">
      <c r="C593" s="336" t="s">
        <v>677</v>
      </c>
      <c r="D593" s="305">
        <v>0</v>
      </c>
      <c r="E593" s="305">
        <v>13056008.27</v>
      </c>
      <c r="F593" s="305">
        <v>12961375.960000001</v>
      </c>
      <c r="G593" s="305">
        <v>12276988.99</v>
      </c>
    </row>
    <row r="594" spans="3:7" x14ac:dyDescent="0.25">
      <c r="C594" s="336" t="s">
        <v>646</v>
      </c>
      <c r="D594" s="305">
        <v>0</v>
      </c>
      <c r="E594" s="305">
        <v>2349400</v>
      </c>
      <c r="F594" s="305">
        <v>2523900</v>
      </c>
      <c r="G594" s="305">
        <v>2675000</v>
      </c>
    </row>
    <row r="595" spans="3:7" x14ac:dyDescent="0.25">
      <c r="C595" s="336" t="s">
        <v>557</v>
      </c>
      <c r="D595" s="305">
        <v>0</v>
      </c>
      <c r="E595" s="305">
        <v>0</v>
      </c>
      <c r="F595" s="305">
        <v>0</v>
      </c>
      <c r="G595" s="305">
        <v>0</v>
      </c>
    </row>
    <row r="596" spans="3:7" x14ac:dyDescent="0.25">
      <c r="C596" s="336" t="s">
        <v>548</v>
      </c>
      <c r="D596" s="305">
        <v>567320230</v>
      </c>
      <c r="E596" s="305">
        <v>16927734.66</v>
      </c>
      <c r="F596" s="305">
        <v>24975579.23</v>
      </c>
      <c r="G596" s="305">
        <v>27714761.259999998</v>
      </c>
    </row>
    <row r="597" spans="3:7" x14ac:dyDescent="0.25">
      <c r="C597" s="336" t="s">
        <v>629</v>
      </c>
      <c r="D597" s="305">
        <v>0</v>
      </c>
      <c r="E597" s="305">
        <v>0</v>
      </c>
      <c r="F597" s="305">
        <v>0</v>
      </c>
      <c r="G597" s="305">
        <v>0</v>
      </c>
    </row>
    <row r="598" spans="3:7" ht="15.75" thickBot="1" x14ac:dyDescent="0.3">
      <c r="C598" s="336" t="s">
        <v>549</v>
      </c>
      <c r="D598" s="305">
        <v>7580000</v>
      </c>
      <c r="E598" s="305">
        <v>0</v>
      </c>
      <c r="F598" s="305">
        <v>0</v>
      </c>
      <c r="G598" s="305">
        <v>0</v>
      </c>
    </row>
    <row r="599" spans="3:7" x14ac:dyDescent="0.25">
      <c r="C599" s="333" t="s">
        <v>831</v>
      </c>
      <c r="D599" s="334">
        <v>17321712417</v>
      </c>
      <c r="E599" s="334">
        <v>1580298999.9099998</v>
      </c>
      <c r="F599" s="341">
        <v>906798982.66999984</v>
      </c>
      <c r="G599" s="341">
        <v>1097135229</v>
      </c>
    </row>
    <row r="600" spans="3:7" x14ac:dyDescent="0.25">
      <c r="C600" s="304" t="s">
        <v>832</v>
      </c>
      <c r="D600" s="305">
        <v>17321712417</v>
      </c>
      <c r="E600" s="305">
        <v>1580298999.9099998</v>
      </c>
      <c r="F600" s="305">
        <v>906798982.66999984</v>
      </c>
      <c r="G600" s="305">
        <v>1097135229</v>
      </c>
    </row>
    <row r="601" spans="3:7" x14ac:dyDescent="0.25">
      <c r="C601" s="335" t="s">
        <v>833</v>
      </c>
      <c r="D601" s="322">
        <v>16218212417</v>
      </c>
      <c r="E601" s="322">
        <v>1360069113.8399999</v>
      </c>
      <c r="F601" s="322">
        <v>880366732.96999991</v>
      </c>
      <c r="G601" s="322">
        <v>1060105251.1799999</v>
      </c>
    </row>
    <row r="602" spans="3:7" x14ac:dyDescent="0.25">
      <c r="C602" s="336" t="s">
        <v>556</v>
      </c>
      <c r="D602" s="305">
        <v>1684320319</v>
      </c>
      <c r="E602" s="305">
        <v>316330914.38999999</v>
      </c>
      <c r="F602" s="305">
        <v>117474070.63999997</v>
      </c>
      <c r="G602" s="305">
        <v>106375783.12999998</v>
      </c>
    </row>
    <row r="603" spans="3:7" x14ac:dyDescent="0.25">
      <c r="C603" s="336" t="s">
        <v>712</v>
      </c>
      <c r="D603" s="305">
        <v>0</v>
      </c>
      <c r="E603" s="305">
        <v>50467137.359999999</v>
      </c>
      <c r="F603" s="305">
        <v>13876061.700000001</v>
      </c>
      <c r="G603" s="305">
        <v>11058518.600000001</v>
      </c>
    </row>
    <row r="604" spans="3:7" x14ac:dyDescent="0.25">
      <c r="C604" s="336" t="s">
        <v>834</v>
      </c>
      <c r="D604" s="305">
        <v>186333236</v>
      </c>
      <c r="E604" s="305">
        <v>0</v>
      </c>
      <c r="F604" s="305">
        <v>0</v>
      </c>
      <c r="G604" s="305">
        <v>0</v>
      </c>
    </row>
    <row r="605" spans="3:7" x14ac:dyDescent="0.25">
      <c r="C605" s="336" t="s">
        <v>548</v>
      </c>
      <c r="D605" s="305">
        <v>1214895146</v>
      </c>
      <c r="E605" s="305">
        <v>262631044.83999997</v>
      </c>
      <c r="F605" s="305">
        <v>38165821.140000001</v>
      </c>
      <c r="G605" s="305">
        <v>31694449.68</v>
      </c>
    </row>
    <row r="606" spans="3:7" x14ac:dyDescent="0.25">
      <c r="C606" s="336" t="s">
        <v>629</v>
      </c>
      <c r="D606" s="305"/>
      <c r="E606" s="305">
        <v>0</v>
      </c>
      <c r="F606" s="305">
        <v>0</v>
      </c>
      <c r="G606" s="305">
        <v>0</v>
      </c>
    </row>
    <row r="607" spans="3:7" x14ac:dyDescent="0.25">
      <c r="C607" s="336" t="s">
        <v>580</v>
      </c>
      <c r="D607" s="305">
        <v>1421443119</v>
      </c>
      <c r="E607" s="305">
        <v>199885742.28</v>
      </c>
      <c r="F607" s="305">
        <v>35729002.689999998</v>
      </c>
      <c r="G607" s="305">
        <v>34249213.780000001</v>
      </c>
    </row>
    <row r="608" spans="3:7" x14ac:dyDescent="0.25">
      <c r="C608" s="336" t="s">
        <v>601</v>
      </c>
      <c r="D608" s="305"/>
      <c r="E608" s="305">
        <v>0</v>
      </c>
      <c r="F608" s="305">
        <v>0</v>
      </c>
      <c r="G608" s="305">
        <v>0</v>
      </c>
    </row>
    <row r="609" spans="3:7" x14ac:dyDescent="0.25">
      <c r="C609" s="336" t="s">
        <v>765</v>
      </c>
      <c r="D609" s="305">
        <v>133958904</v>
      </c>
      <c r="E609" s="305">
        <v>0</v>
      </c>
      <c r="F609" s="305">
        <v>0</v>
      </c>
      <c r="G609" s="305">
        <v>0</v>
      </c>
    </row>
    <row r="610" spans="3:7" x14ac:dyDescent="0.25">
      <c r="C610" s="336" t="s">
        <v>585</v>
      </c>
      <c r="D610" s="305">
        <v>603044001</v>
      </c>
      <c r="E610" s="305">
        <v>267384798</v>
      </c>
      <c r="F610" s="305">
        <v>43818073.200000003</v>
      </c>
      <c r="G610" s="305">
        <v>43737594.980000004</v>
      </c>
    </row>
    <row r="611" spans="3:7" x14ac:dyDescent="0.25">
      <c r="C611" s="336" t="s">
        <v>835</v>
      </c>
      <c r="D611" s="305">
        <v>139372140</v>
      </c>
      <c r="E611" s="305">
        <v>24853996.649999999</v>
      </c>
      <c r="F611" s="305">
        <v>3867000</v>
      </c>
      <c r="G611" s="305">
        <v>1953500</v>
      </c>
    </row>
    <row r="612" spans="3:7" x14ac:dyDescent="0.25">
      <c r="C612" s="336" t="s">
        <v>583</v>
      </c>
      <c r="D612" s="305">
        <v>190376081</v>
      </c>
      <c r="E612" s="305">
        <v>18393594</v>
      </c>
      <c r="F612" s="305">
        <v>7177163.8500000006</v>
      </c>
      <c r="G612" s="305">
        <v>5574028.8500000006</v>
      </c>
    </row>
    <row r="613" spans="3:7" x14ac:dyDescent="0.25">
      <c r="C613" s="336" t="s">
        <v>787</v>
      </c>
      <c r="D613" s="305">
        <v>553727140</v>
      </c>
      <c r="E613" s="305">
        <v>0</v>
      </c>
      <c r="F613" s="305">
        <v>0</v>
      </c>
      <c r="G613" s="305">
        <v>0</v>
      </c>
    </row>
    <row r="614" spans="3:7" x14ac:dyDescent="0.25">
      <c r="C614" s="336" t="s">
        <v>591</v>
      </c>
      <c r="D614" s="305">
        <v>0</v>
      </c>
      <c r="E614" s="305">
        <v>0</v>
      </c>
      <c r="F614" s="305">
        <v>0</v>
      </c>
      <c r="G614" s="305">
        <v>0</v>
      </c>
    </row>
    <row r="615" spans="3:7" x14ac:dyDescent="0.25">
      <c r="C615" s="336" t="s">
        <v>774</v>
      </c>
      <c r="D615" s="305">
        <v>0</v>
      </c>
      <c r="E615" s="305">
        <v>0</v>
      </c>
      <c r="F615" s="305">
        <v>0</v>
      </c>
      <c r="G615" s="305">
        <v>0</v>
      </c>
    </row>
    <row r="616" spans="3:7" x14ac:dyDescent="0.25">
      <c r="C616" s="336" t="s">
        <v>565</v>
      </c>
      <c r="D616" s="305">
        <v>310897275</v>
      </c>
      <c r="E616" s="305">
        <v>16876479.800000001</v>
      </c>
      <c r="F616" s="305">
        <v>8434674.1999999993</v>
      </c>
      <c r="G616" s="305">
        <v>8434674.1999999993</v>
      </c>
    </row>
    <row r="617" spans="3:7" x14ac:dyDescent="0.25">
      <c r="C617" s="336" t="s">
        <v>836</v>
      </c>
      <c r="D617" s="305">
        <v>77372860</v>
      </c>
      <c r="E617" s="305">
        <v>0</v>
      </c>
      <c r="F617" s="305">
        <v>0</v>
      </c>
      <c r="G617" s="305">
        <v>0</v>
      </c>
    </row>
    <row r="618" spans="3:7" x14ac:dyDescent="0.25">
      <c r="C618" s="336" t="s">
        <v>716</v>
      </c>
      <c r="D618" s="305">
        <v>0</v>
      </c>
      <c r="E618" s="305">
        <v>0</v>
      </c>
      <c r="F618" s="305">
        <v>0</v>
      </c>
      <c r="G618" s="305">
        <v>0</v>
      </c>
    </row>
    <row r="619" spans="3:7" x14ac:dyDescent="0.25">
      <c r="C619" s="336" t="s">
        <v>717</v>
      </c>
      <c r="D619" s="305">
        <v>0</v>
      </c>
      <c r="E619" s="305">
        <v>0</v>
      </c>
      <c r="F619" s="305">
        <v>0</v>
      </c>
      <c r="G619" s="305">
        <v>0</v>
      </c>
    </row>
    <row r="620" spans="3:7" x14ac:dyDescent="0.25">
      <c r="C620" s="336" t="s">
        <v>703</v>
      </c>
      <c r="D620" s="305">
        <v>53358079</v>
      </c>
      <c r="E620" s="305">
        <v>15173449</v>
      </c>
      <c r="F620" s="305">
        <v>3156413.3800000004</v>
      </c>
      <c r="G620" s="305">
        <v>2733371.16</v>
      </c>
    </row>
    <row r="621" spans="3:7" x14ac:dyDescent="0.25">
      <c r="C621" s="336" t="s">
        <v>549</v>
      </c>
      <c r="D621" s="305">
        <v>671073723</v>
      </c>
      <c r="E621" s="305">
        <v>188071957.51999998</v>
      </c>
      <c r="F621" s="305">
        <v>149508183.51999998</v>
      </c>
      <c r="G621" s="305">
        <v>44006503.840000004</v>
      </c>
    </row>
    <row r="622" spans="3:7" x14ac:dyDescent="0.25">
      <c r="C622" s="336" t="s">
        <v>558</v>
      </c>
      <c r="D622" s="305">
        <v>8978040394</v>
      </c>
      <c r="E622" s="305">
        <v>0</v>
      </c>
      <c r="F622" s="305">
        <v>459160268.64999998</v>
      </c>
      <c r="G622" s="305">
        <v>770287612.95999992</v>
      </c>
    </row>
    <row r="623" spans="3:7" x14ac:dyDescent="0.25">
      <c r="C623" s="335" t="s">
        <v>837</v>
      </c>
      <c r="D623" s="322">
        <v>1103500000</v>
      </c>
      <c r="E623" s="322">
        <v>220229886.06999999</v>
      </c>
      <c r="F623" s="322">
        <v>26432249.699999999</v>
      </c>
      <c r="G623" s="322">
        <v>37029977.82</v>
      </c>
    </row>
    <row r="624" spans="3:7" x14ac:dyDescent="0.25">
      <c r="C624" s="336" t="s">
        <v>585</v>
      </c>
      <c r="D624" s="305">
        <v>53500000</v>
      </c>
      <c r="E624" s="305">
        <v>3928913.5100000002</v>
      </c>
      <c r="F624" s="305">
        <v>3365731.56</v>
      </c>
      <c r="G624" s="305">
        <v>6635676.7100000009</v>
      </c>
    </row>
    <row r="625" spans="3:7" ht="15.75" thickBot="1" x14ac:dyDescent="0.3">
      <c r="C625" s="336" t="s">
        <v>835</v>
      </c>
      <c r="D625" s="305">
        <v>1050000000</v>
      </c>
      <c r="E625" s="305">
        <v>216300972.56</v>
      </c>
      <c r="F625" s="305">
        <v>23066518.140000001</v>
      </c>
      <c r="G625" s="305">
        <v>30394301.109999999</v>
      </c>
    </row>
    <row r="626" spans="3:7" x14ac:dyDescent="0.25">
      <c r="C626" s="333" t="s">
        <v>838</v>
      </c>
      <c r="D626" s="334">
        <v>22851776170</v>
      </c>
      <c r="E626" s="334">
        <v>1614603349.6299999</v>
      </c>
      <c r="F626" s="341">
        <v>1491303180.3099999</v>
      </c>
      <c r="G626" s="341">
        <v>1461483501.02</v>
      </c>
    </row>
    <row r="627" spans="3:7" x14ac:dyDescent="0.25">
      <c r="C627" s="304" t="s">
        <v>839</v>
      </c>
      <c r="D627" s="305">
        <v>22851776170</v>
      </c>
      <c r="E627" s="305">
        <v>1614603349.6299999</v>
      </c>
      <c r="F627" s="305">
        <v>1491303180.3099999</v>
      </c>
      <c r="G627" s="305">
        <v>1461483501.02</v>
      </c>
    </row>
    <row r="628" spans="3:7" x14ac:dyDescent="0.25">
      <c r="C628" s="335" t="s">
        <v>840</v>
      </c>
      <c r="D628" s="322">
        <v>20519276070</v>
      </c>
      <c r="E628" s="322">
        <v>1438647096</v>
      </c>
      <c r="F628" s="322">
        <v>1326283693.2</v>
      </c>
      <c r="G628" s="322">
        <v>1304175534.8500001</v>
      </c>
    </row>
    <row r="629" spans="3:7" x14ac:dyDescent="0.25">
      <c r="C629" s="336" t="s">
        <v>556</v>
      </c>
      <c r="D629" s="305">
        <v>633678274</v>
      </c>
      <c r="E629" s="305">
        <v>28621372.449999999</v>
      </c>
      <c r="F629" s="305">
        <v>27149201.27</v>
      </c>
      <c r="G629" s="305">
        <v>28723189.029999997</v>
      </c>
    </row>
    <row r="630" spans="3:7" x14ac:dyDescent="0.25">
      <c r="C630" s="336" t="s">
        <v>597</v>
      </c>
      <c r="D630" s="305">
        <v>2059984978</v>
      </c>
      <c r="E630" s="305">
        <v>0</v>
      </c>
      <c r="F630" s="305">
        <v>0</v>
      </c>
      <c r="G630" s="305">
        <v>0</v>
      </c>
    </row>
    <row r="631" spans="3:7" x14ac:dyDescent="0.25">
      <c r="C631" s="336" t="s">
        <v>677</v>
      </c>
      <c r="D631" s="305">
        <v>0</v>
      </c>
      <c r="E631" s="305">
        <v>0</v>
      </c>
      <c r="F631" s="305">
        <v>0</v>
      </c>
      <c r="G631" s="305">
        <v>0</v>
      </c>
    </row>
    <row r="632" spans="3:7" x14ac:dyDescent="0.25">
      <c r="C632" s="336" t="s">
        <v>548</v>
      </c>
      <c r="D632" s="305">
        <v>932908408</v>
      </c>
      <c r="E632" s="305">
        <v>145012902.42999998</v>
      </c>
      <c r="F632" s="305">
        <v>34121670.810000002</v>
      </c>
      <c r="G632" s="305">
        <v>33665896.869999997</v>
      </c>
    </row>
    <row r="633" spans="3:7" x14ac:dyDescent="0.25">
      <c r="C633" s="336" t="s">
        <v>751</v>
      </c>
      <c r="D633" s="305">
        <v>338767795</v>
      </c>
      <c r="E633" s="305">
        <v>0</v>
      </c>
      <c r="F633" s="305">
        <v>0</v>
      </c>
      <c r="G633" s="305">
        <v>0</v>
      </c>
    </row>
    <row r="634" spans="3:7" x14ac:dyDescent="0.25">
      <c r="C634" s="336" t="s">
        <v>580</v>
      </c>
      <c r="D634" s="305">
        <v>78600569</v>
      </c>
      <c r="E634" s="305">
        <v>2812139.38</v>
      </c>
      <c r="F634" s="305">
        <v>2812139.38</v>
      </c>
      <c r="G634" s="305">
        <v>2812139.38</v>
      </c>
    </row>
    <row r="635" spans="3:7" x14ac:dyDescent="0.25">
      <c r="C635" s="336" t="s">
        <v>549</v>
      </c>
      <c r="D635" s="305">
        <v>855369507</v>
      </c>
      <c r="E635" s="305">
        <v>67461901.609999999</v>
      </c>
      <c r="F635" s="305">
        <v>67461901.609999999</v>
      </c>
      <c r="G635" s="305">
        <v>44235529.439999998</v>
      </c>
    </row>
    <row r="636" spans="3:7" x14ac:dyDescent="0.25">
      <c r="C636" s="336" t="s">
        <v>558</v>
      </c>
      <c r="D636" s="305">
        <v>15619966539</v>
      </c>
      <c r="E636" s="305">
        <v>1194738780.1300001</v>
      </c>
      <c r="F636" s="305">
        <v>1194738780.1300001</v>
      </c>
      <c r="G636" s="305">
        <v>1194738780.1300001</v>
      </c>
    </row>
    <row r="637" spans="3:7" x14ac:dyDescent="0.25">
      <c r="C637" s="335" t="s">
        <v>841</v>
      </c>
      <c r="D637" s="322">
        <v>1141600000</v>
      </c>
      <c r="E637" s="322">
        <v>142879566.26000002</v>
      </c>
      <c r="F637" s="322">
        <v>103846829.84000002</v>
      </c>
      <c r="G637" s="322">
        <v>89875968.050000012</v>
      </c>
    </row>
    <row r="638" spans="3:7" x14ac:dyDescent="0.25">
      <c r="C638" s="336" t="s">
        <v>751</v>
      </c>
      <c r="D638" s="305">
        <v>0</v>
      </c>
      <c r="E638" s="305">
        <v>25000</v>
      </c>
      <c r="F638" s="305">
        <v>25000</v>
      </c>
      <c r="G638" s="305">
        <v>25000</v>
      </c>
    </row>
    <row r="639" spans="3:7" x14ac:dyDescent="0.25">
      <c r="C639" s="336" t="s">
        <v>825</v>
      </c>
      <c r="D639" s="305">
        <v>200000</v>
      </c>
      <c r="E639" s="305">
        <v>0</v>
      </c>
      <c r="F639" s="305">
        <v>0</v>
      </c>
      <c r="G639" s="305">
        <v>0</v>
      </c>
    </row>
    <row r="640" spans="3:7" x14ac:dyDescent="0.25">
      <c r="C640" s="336" t="s">
        <v>580</v>
      </c>
      <c r="D640" s="305">
        <v>1141400000</v>
      </c>
      <c r="E640" s="305">
        <v>141806574.26000002</v>
      </c>
      <c r="F640" s="305">
        <v>102773837.84000002</v>
      </c>
      <c r="G640" s="305">
        <v>89127476.050000012</v>
      </c>
    </row>
    <row r="641" spans="3:7" x14ac:dyDescent="0.25">
      <c r="C641" s="336" t="s">
        <v>601</v>
      </c>
      <c r="D641" s="305">
        <v>0</v>
      </c>
      <c r="E641" s="305">
        <v>723492</v>
      </c>
      <c r="F641" s="305">
        <v>723492</v>
      </c>
      <c r="G641" s="305">
        <v>723492</v>
      </c>
    </row>
    <row r="642" spans="3:7" x14ac:dyDescent="0.25">
      <c r="C642" s="336" t="s">
        <v>617</v>
      </c>
      <c r="D642" s="305">
        <v>0</v>
      </c>
      <c r="E642" s="305">
        <v>324500</v>
      </c>
      <c r="F642" s="305">
        <v>324500</v>
      </c>
      <c r="G642" s="305">
        <v>0</v>
      </c>
    </row>
    <row r="643" spans="3:7" x14ac:dyDescent="0.25">
      <c r="C643" s="335" t="s">
        <v>842</v>
      </c>
      <c r="D643" s="322">
        <v>1150300100</v>
      </c>
      <c r="E643" s="322">
        <v>33076687.370000001</v>
      </c>
      <c r="F643" s="322">
        <v>61172657.269999996</v>
      </c>
      <c r="G643" s="322">
        <v>67431998.120000005</v>
      </c>
    </row>
    <row r="644" spans="3:7" x14ac:dyDescent="0.25">
      <c r="C644" s="336" t="s">
        <v>597</v>
      </c>
      <c r="D644" s="305">
        <v>500000</v>
      </c>
      <c r="E644" s="305">
        <v>0</v>
      </c>
      <c r="F644" s="305">
        <v>0</v>
      </c>
      <c r="G644" s="305">
        <v>0</v>
      </c>
    </row>
    <row r="645" spans="3:7" x14ac:dyDescent="0.25">
      <c r="C645" s="336" t="s">
        <v>646</v>
      </c>
      <c r="D645" s="305">
        <v>0</v>
      </c>
      <c r="E645" s="305">
        <v>0</v>
      </c>
      <c r="F645" s="305">
        <v>0</v>
      </c>
      <c r="G645" s="305">
        <v>0</v>
      </c>
    </row>
    <row r="646" spans="3:7" x14ac:dyDescent="0.25">
      <c r="C646" s="336" t="s">
        <v>843</v>
      </c>
      <c r="D646" s="305">
        <v>0</v>
      </c>
      <c r="E646" s="305">
        <v>0</v>
      </c>
      <c r="F646" s="305">
        <v>0</v>
      </c>
      <c r="G646" s="305">
        <v>0</v>
      </c>
    </row>
    <row r="647" spans="3:7" x14ac:dyDescent="0.25">
      <c r="C647" s="336" t="s">
        <v>548</v>
      </c>
      <c r="D647" s="305">
        <v>1149800100</v>
      </c>
      <c r="E647" s="305">
        <v>33076687.370000001</v>
      </c>
      <c r="F647" s="305">
        <v>61172657.269999996</v>
      </c>
      <c r="G647" s="305">
        <v>67431998.120000005</v>
      </c>
    </row>
    <row r="648" spans="3:7" x14ac:dyDescent="0.25">
      <c r="C648" s="335" t="s">
        <v>844</v>
      </c>
      <c r="D648" s="322">
        <v>40600000</v>
      </c>
      <c r="E648" s="337">
        <v>0</v>
      </c>
      <c r="F648" s="337">
        <v>0</v>
      </c>
      <c r="G648" s="337">
        <v>0</v>
      </c>
    </row>
    <row r="649" spans="3:7" ht="15.75" thickBot="1" x14ac:dyDescent="0.3">
      <c r="C649" s="336" t="s">
        <v>580</v>
      </c>
      <c r="D649" s="305">
        <v>40600000</v>
      </c>
      <c r="E649" s="305">
        <v>0</v>
      </c>
      <c r="F649" s="305">
        <v>0</v>
      </c>
      <c r="G649" s="305">
        <v>0</v>
      </c>
    </row>
    <row r="650" spans="3:7" x14ac:dyDescent="0.25">
      <c r="C650" s="333" t="s">
        <v>845</v>
      </c>
      <c r="D650" s="334">
        <v>4007403958</v>
      </c>
      <c r="E650" s="334">
        <v>278010072.50999999</v>
      </c>
      <c r="F650" s="341">
        <v>188301669.76999998</v>
      </c>
      <c r="G650" s="341">
        <v>181873860.02000004</v>
      </c>
    </row>
    <row r="651" spans="3:7" x14ac:dyDescent="0.25">
      <c r="C651" s="304" t="s">
        <v>846</v>
      </c>
      <c r="D651" s="305">
        <v>4007403958</v>
      </c>
      <c r="E651" s="305">
        <v>278010072.50999999</v>
      </c>
      <c r="F651" s="305">
        <v>188301669.76999998</v>
      </c>
      <c r="G651" s="305">
        <v>181873860.02000004</v>
      </c>
    </row>
    <row r="652" spans="3:7" x14ac:dyDescent="0.25">
      <c r="C652" s="335" t="s">
        <v>847</v>
      </c>
      <c r="D652" s="322">
        <v>2598907436</v>
      </c>
      <c r="E652" s="322">
        <v>226105500.80000001</v>
      </c>
      <c r="F652" s="322">
        <v>132141458.27999999</v>
      </c>
      <c r="G652" s="322">
        <v>123720230.42000002</v>
      </c>
    </row>
    <row r="653" spans="3:7" x14ac:dyDescent="0.25">
      <c r="C653" s="336" t="s">
        <v>556</v>
      </c>
      <c r="D653" s="305">
        <v>1404249239</v>
      </c>
      <c r="E653" s="305">
        <v>61242050.269999996</v>
      </c>
      <c r="F653" s="305">
        <v>59878562.399999991</v>
      </c>
      <c r="G653" s="305">
        <v>58970094.739999995</v>
      </c>
    </row>
    <row r="654" spans="3:7" x14ac:dyDescent="0.25">
      <c r="C654" s="336" t="s">
        <v>585</v>
      </c>
      <c r="D654" s="305">
        <v>82070000</v>
      </c>
      <c r="E654" s="305">
        <v>2380000</v>
      </c>
      <c r="F654" s="305">
        <v>5208031.16</v>
      </c>
      <c r="G654" s="305">
        <v>5310097.8899999997</v>
      </c>
    </row>
    <row r="655" spans="3:7" x14ac:dyDescent="0.25">
      <c r="C655" s="336" t="s">
        <v>583</v>
      </c>
      <c r="D655" s="305">
        <v>184174000</v>
      </c>
      <c r="E655" s="305">
        <v>7431165.4000000004</v>
      </c>
      <c r="F655" s="305">
        <v>12826114.199999999</v>
      </c>
      <c r="G655" s="305">
        <v>12904749.83</v>
      </c>
    </row>
    <row r="656" spans="3:7" x14ac:dyDescent="0.25">
      <c r="C656" s="336" t="s">
        <v>767</v>
      </c>
      <c r="D656" s="305">
        <v>297930833</v>
      </c>
      <c r="E656" s="305">
        <v>0</v>
      </c>
      <c r="F656" s="305">
        <v>0</v>
      </c>
      <c r="G656" s="305">
        <v>0</v>
      </c>
    </row>
    <row r="657" spans="3:7" x14ac:dyDescent="0.25">
      <c r="C657" s="336" t="s">
        <v>848</v>
      </c>
      <c r="D657" s="305">
        <v>0</v>
      </c>
      <c r="E657" s="305">
        <v>121821600</v>
      </c>
      <c r="F657" s="305">
        <v>0</v>
      </c>
      <c r="G657" s="305">
        <v>0</v>
      </c>
    </row>
    <row r="658" spans="3:7" x14ac:dyDescent="0.25">
      <c r="C658" s="336" t="s">
        <v>581</v>
      </c>
      <c r="D658" s="305">
        <v>141485000</v>
      </c>
      <c r="E658" s="305">
        <v>0</v>
      </c>
      <c r="F658" s="305">
        <v>9586489.4100000001</v>
      </c>
      <c r="G658" s="305">
        <v>9815345.7899999991</v>
      </c>
    </row>
    <row r="659" spans="3:7" x14ac:dyDescent="0.25">
      <c r="C659" s="336" t="s">
        <v>567</v>
      </c>
      <c r="D659" s="305">
        <v>131545000</v>
      </c>
      <c r="E659" s="305">
        <v>0</v>
      </c>
      <c r="F659" s="305">
        <v>9197608.2700000014</v>
      </c>
      <c r="G659" s="305">
        <v>9437702.4199999999</v>
      </c>
    </row>
    <row r="660" spans="3:7" x14ac:dyDescent="0.25">
      <c r="C660" s="336" t="s">
        <v>849</v>
      </c>
      <c r="D660" s="305">
        <v>19661470</v>
      </c>
      <c r="E660" s="305">
        <v>0</v>
      </c>
      <c r="F660" s="305">
        <v>0</v>
      </c>
      <c r="G660" s="305">
        <v>0</v>
      </c>
    </row>
    <row r="661" spans="3:7" x14ac:dyDescent="0.25">
      <c r="C661" s="336" t="s">
        <v>549</v>
      </c>
      <c r="D661" s="305">
        <v>115053167</v>
      </c>
      <c r="E661" s="305">
        <v>33230685.129999999</v>
      </c>
      <c r="F661" s="305">
        <v>13493213.510000002</v>
      </c>
      <c r="G661" s="305">
        <v>8942949.3200000003</v>
      </c>
    </row>
    <row r="662" spans="3:7" x14ac:dyDescent="0.25">
      <c r="C662" s="336" t="s">
        <v>558</v>
      </c>
      <c r="D662" s="305">
        <v>222738727</v>
      </c>
      <c r="E662" s="305">
        <v>0</v>
      </c>
      <c r="F662" s="305">
        <v>21951439.329999998</v>
      </c>
      <c r="G662" s="305">
        <v>18339290.43</v>
      </c>
    </row>
    <row r="663" spans="3:7" x14ac:dyDescent="0.25">
      <c r="C663" s="335" t="s">
        <v>850</v>
      </c>
      <c r="D663" s="322">
        <v>342565315</v>
      </c>
      <c r="E663" s="322">
        <v>0</v>
      </c>
      <c r="F663" s="322">
        <v>0</v>
      </c>
      <c r="G663" s="322">
        <v>0</v>
      </c>
    </row>
    <row r="664" spans="3:7" x14ac:dyDescent="0.25">
      <c r="C664" s="336" t="s">
        <v>848</v>
      </c>
      <c r="D664" s="305">
        <v>342565315</v>
      </c>
      <c r="E664" s="305">
        <v>0</v>
      </c>
      <c r="F664" s="305">
        <v>0</v>
      </c>
      <c r="G664" s="305">
        <v>0</v>
      </c>
    </row>
    <row r="665" spans="3:7" x14ac:dyDescent="0.25">
      <c r="C665" s="335" t="s">
        <v>851</v>
      </c>
      <c r="D665" s="322">
        <v>694496789</v>
      </c>
      <c r="E665" s="322">
        <v>17245055.789999999</v>
      </c>
      <c r="F665" s="322">
        <v>31686822.620000001</v>
      </c>
      <c r="G665" s="322">
        <v>30852840.400000002</v>
      </c>
    </row>
    <row r="666" spans="3:7" x14ac:dyDescent="0.25">
      <c r="C666" s="336" t="s">
        <v>852</v>
      </c>
      <c r="D666" s="305">
        <v>24344265</v>
      </c>
      <c r="E666" s="305">
        <v>0</v>
      </c>
      <c r="F666" s="305">
        <v>0</v>
      </c>
      <c r="G666" s="305">
        <v>0</v>
      </c>
    </row>
    <row r="667" spans="3:7" x14ac:dyDescent="0.25">
      <c r="C667" s="336" t="s">
        <v>580</v>
      </c>
      <c r="D667" s="305">
        <v>670152524</v>
      </c>
      <c r="E667" s="305">
        <v>17245055.789999999</v>
      </c>
      <c r="F667" s="305">
        <v>31686822.620000001</v>
      </c>
      <c r="G667" s="305">
        <v>30852840.400000002</v>
      </c>
    </row>
    <row r="668" spans="3:7" x14ac:dyDescent="0.25">
      <c r="C668" s="335" t="s">
        <v>853</v>
      </c>
      <c r="D668" s="322">
        <v>59735141</v>
      </c>
      <c r="E668" s="322">
        <v>11640239.67</v>
      </c>
      <c r="F668" s="322">
        <v>4823093.2200000007</v>
      </c>
      <c r="G668" s="322">
        <v>4526285.4600000009</v>
      </c>
    </row>
    <row r="669" spans="3:7" x14ac:dyDescent="0.25">
      <c r="C669" s="336" t="s">
        <v>556</v>
      </c>
      <c r="D669" s="305">
        <v>59735141</v>
      </c>
      <c r="E669" s="305">
        <v>11640239.67</v>
      </c>
      <c r="F669" s="305">
        <v>4823093.2200000007</v>
      </c>
      <c r="G669" s="305">
        <v>4526285.4600000009</v>
      </c>
    </row>
    <row r="670" spans="3:7" x14ac:dyDescent="0.25">
      <c r="C670" s="335" t="s">
        <v>854</v>
      </c>
      <c r="D670" s="322">
        <v>311699277</v>
      </c>
      <c r="E670" s="322">
        <v>23019276.25</v>
      </c>
      <c r="F670" s="322">
        <v>19650295.649999999</v>
      </c>
      <c r="G670" s="322">
        <v>22774503.740000002</v>
      </c>
    </row>
    <row r="671" spans="3:7" x14ac:dyDescent="0.25">
      <c r="C671" s="336" t="s">
        <v>585</v>
      </c>
      <c r="D671" s="305">
        <v>311699277</v>
      </c>
      <c r="E671" s="305">
        <v>22979276.25</v>
      </c>
      <c r="F671" s="305">
        <v>19650295.649999999</v>
      </c>
      <c r="G671" s="305">
        <v>22774503.740000002</v>
      </c>
    </row>
    <row r="672" spans="3:7" ht="15.75" thickBot="1" x14ac:dyDescent="0.3">
      <c r="C672" s="336" t="s">
        <v>835</v>
      </c>
      <c r="D672" s="305">
        <v>0</v>
      </c>
      <c r="E672" s="305">
        <v>40000</v>
      </c>
      <c r="F672" s="305">
        <v>0</v>
      </c>
      <c r="G672" s="305">
        <v>0</v>
      </c>
    </row>
    <row r="673" spans="3:7" x14ac:dyDescent="0.25">
      <c r="C673" s="333" t="s">
        <v>855</v>
      </c>
      <c r="D673" s="334">
        <v>2714381603</v>
      </c>
      <c r="E673" s="334">
        <v>110941838.38</v>
      </c>
      <c r="F673" s="341">
        <v>166823262.06</v>
      </c>
      <c r="G673" s="341">
        <v>119552505.53999999</v>
      </c>
    </row>
    <row r="674" spans="3:7" x14ac:dyDescent="0.25">
      <c r="C674" s="304" t="s">
        <v>856</v>
      </c>
      <c r="D674" s="305">
        <v>2714381603</v>
      </c>
      <c r="E674" s="305">
        <v>110941838.38</v>
      </c>
      <c r="F674" s="305">
        <v>166823262.06</v>
      </c>
      <c r="G674" s="305">
        <v>119552505.53999999</v>
      </c>
    </row>
    <row r="675" spans="3:7" x14ac:dyDescent="0.25">
      <c r="C675" s="335" t="s">
        <v>857</v>
      </c>
      <c r="D675" s="322">
        <v>1117648720</v>
      </c>
      <c r="E675" s="322">
        <v>42914842.030000001</v>
      </c>
      <c r="F675" s="322">
        <v>53205288.809999995</v>
      </c>
      <c r="G675" s="322">
        <v>50397642.950000003</v>
      </c>
    </row>
    <row r="676" spans="3:7" x14ac:dyDescent="0.25">
      <c r="C676" s="336" t="s">
        <v>556</v>
      </c>
      <c r="D676" s="305">
        <v>757392647</v>
      </c>
      <c r="E676" s="305">
        <v>20552258.079999998</v>
      </c>
      <c r="F676" s="305">
        <v>30747655.969999999</v>
      </c>
      <c r="G676" s="305">
        <v>30338734.82</v>
      </c>
    </row>
    <row r="677" spans="3:7" x14ac:dyDescent="0.25">
      <c r="C677" s="336" t="s">
        <v>646</v>
      </c>
      <c r="D677" s="305">
        <v>116371684</v>
      </c>
      <c r="E677" s="305">
        <v>5054752.5999999996</v>
      </c>
      <c r="F677" s="305">
        <v>7421227.7599999998</v>
      </c>
      <c r="G677" s="305">
        <v>7524988.7599999998</v>
      </c>
    </row>
    <row r="678" spans="3:7" x14ac:dyDescent="0.25">
      <c r="C678" s="336" t="s">
        <v>548</v>
      </c>
      <c r="D678" s="305">
        <v>222184389</v>
      </c>
      <c r="E678" s="305">
        <v>14385345.640000001</v>
      </c>
      <c r="F678" s="305">
        <v>12113919.370000001</v>
      </c>
      <c r="G678" s="305">
        <v>12113919.370000001</v>
      </c>
    </row>
    <row r="679" spans="3:7" x14ac:dyDescent="0.25">
      <c r="C679" s="336" t="s">
        <v>549</v>
      </c>
      <c r="D679" s="305">
        <v>21700000</v>
      </c>
      <c r="E679" s="305">
        <v>2922485.71</v>
      </c>
      <c r="F679" s="305">
        <v>2922485.71</v>
      </c>
      <c r="G679" s="305">
        <v>420000</v>
      </c>
    </row>
    <row r="680" spans="3:7" x14ac:dyDescent="0.25">
      <c r="C680" s="335" t="s">
        <v>858</v>
      </c>
      <c r="D680" s="322">
        <v>269333095</v>
      </c>
      <c r="E680" s="322">
        <v>5386397.7599999998</v>
      </c>
      <c r="F680" s="322">
        <v>10052468.220000001</v>
      </c>
      <c r="G680" s="322">
        <v>11106671.030000001</v>
      </c>
    </row>
    <row r="681" spans="3:7" x14ac:dyDescent="0.25">
      <c r="C681" s="336" t="s">
        <v>859</v>
      </c>
      <c r="D681" s="305">
        <v>181065275</v>
      </c>
      <c r="E681" s="305">
        <v>5386397.7599999998</v>
      </c>
      <c r="F681" s="305">
        <v>6942148.1900000004</v>
      </c>
      <c r="G681" s="305">
        <v>7996351</v>
      </c>
    </row>
    <row r="682" spans="3:7" x14ac:dyDescent="0.25">
      <c r="C682" s="336" t="s">
        <v>703</v>
      </c>
      <c r="D682" s="305">
        <v>88267820</v>
      </c>
      <c r="E682" s="305">
        <v>0</v>
      </c>
      <c r="F682" s="305">
        <v>3110320.0300000003</v>
      </c>
      <c r="G682" s="305">
        <v>3110320.0300000003</v>
      </c>
    </row>
    <row r="683" spans="3:7" x14ac:dyDescent="0.25">
      <c r="C683" s="335" t="s">
        <v>860</v>
      </c>
      <c r="D683" s="322">
        <v>1327399788</v>
      </c>
      <c r="E683" s="322">
        <v>62640598.590000004</v>
      </c>
      <c r="F683" s="322">
        <v>103565505.03</v>
      </c>
      <c r="G683" s="322">
        <v>58048191.560000002</v>
      </c>
    </row>
    <row r="684" spans="3:7" x14ac:dyDescent="0.25">
      <c r="C684" s="336" t="s">
        <v>567</v>
      </c>
      <c r="D684" s="305">
        <v>596941677</v>
      </c>
      <c r="E684" s="305">
        <v>37697214.490000002</v>
      </c>
      <c r="F684" s="305">
        <v>48443186.109999999</v>
      </c>
      <c r="G684" s="305">
        <v>23765945.960000001</v>
      </c>
    </row>
    <row r="685" spans="3:7" ht="15.75" thickBot="1" x14ac:dyDescent="0.3">
      <c r="C685" s="336" t="s">
        <v>861</v>
      </c>
      <c r="D685" s="305">
        <v>730458111</v>
      </c>
      <c r="E685" s="305">
        <v>24943384.100000001</v>
      </c>
      <c r="F685" s="305">
        <v>55122318.920000002</v>
      </c>
      <c r="G685" s="305">
        <v>34282245.600000001</v>
      </c>
    </row>
    <row r="686" spans="3:7" x14ac:dyDescent="0.25">
      <c r="C686" s="333" t="s">
        <v>862</v>
      </c>
      <c r="D686" s="334">
        <v>5749853616</v>
      </c>
      <c r="E686" s="334">
        <v>256839166.15999997</v>
      </c>
      <c r="F686" s="341">
        <v>203997206.29000002</v>
      </c>
      <c r="G686" s="341">
        <v>183735641.30000001</v>
      </c>
    </row>
    <row r="687" spans="3:7" x14ac:dyDescent="0.25">
      <c r="C687" s="304" t="s">
        <v>863</v>
      </c>
      <c r="D687" s="305">
        <v>5749853616</v>
      </c>
      <c r="E687" s="305">
        <v>256839166.15999997</v>
      </c>
      <c r="F687" s="305">
        <v>203997206.29000002</v>
      </c>
      <c r="G687" s="305">
        <v>183735641.30000001</v>
      </c>
    </row>
    <row r="688" spans="3:7" x14ac:dyDescent="0.25">
      <c r="C688" s="335" t="s">
        <v>864</v>
      </c>
      <c r="D688" s="322">
        <v>5560837878</v>
      </c>
      <c r="E688" s="322">
        <v>241094933.48999998</v>
      </c>
      <c r="F688" s="322">
        <v>190855965.21000001</v>
      </c>
      <c r="G688" s="322">
        <v>169925447.10000002</v>
      </c>
    </row>
    <row r="689" spans="3:7" x14ac:dyDescent="0.25">
      <c r="C689" s="336" t="s">
        <v>556</v>
      </c>
      <c r="D689" s="305">
        <v>2153729702</v>
      </c>
      <c r="E689" s="305">
        <v>60458541.349999994</v>
      </c>
      <c r="F689" s="305">
        <v>83761750.260000005</v>
      </c>
      <c r="G689" s="305">
        <v>83232425.560000002</v>
      </c>
    </row>
    <row r="690" spans="3:7" x14ac:dyDescent="0.25">
      <c r="C690" s="336" t="s">
        <v>597</v>
      </c>
      <c r="D690" s="305">
        <v>25372783</v>
      </c>
      <c r="E690" s="305">
        <v>0</v>
      </c>
      <c r="F690" s="305">
        <v>0</v>
      </c>
      <c r="G690" s="305">
        <v>0</v>
      </c>
    </row>
    <row r="691" spans="3:7" x14ac:dyDescent="0.25">
      <c r="C691" s="336" t="s">
        <v>764</v>
      </c>
      <c r="D691" s="305">
        <v>7039322</v>
      </c>
      <c r="E691" s="305">
        <v>32076703.359999999</v>
      </c>
      <c r="F691" s="305">
        <v>0</v>
      </c>
      <c r="G691" s="305">
        <v>0</v>
      </c>
    </row>
    <row r="692" spans="3:7" x14ac:dyDescent="0.25">
      <c r="C692" s="336" t="s">
        <v>865</v>
      </c>
      <c r="D692" s="305">
        <v>70687896</v>
      </c>
      <c r="E692" s="305">
        <v>31871011.760000002</v>
      </c>
      <c r="F692" s="305">
        <v>3652933.57</v>
      </c>
      <c r="G692" s="305">
        <v>1751636.65</v>
      </c>
    </row>
    <row r="693" spans="3:7" x14ac:dyDescent="0.25">
      <c r="C693" s="336" t="s">
        <v>548</v>
      </c>
      <c r="D693" s="305">
        <v>56591300</v>
      </c>
      <c r="E693" s="305">
        <v>547110</v>
      </c>
      <c r="F693" s="305">
        <v>4401725.03</v>
      </c>
      <c r="G693" s="305">
        <v>4401725.03</v>
      </c>
    </row>
    <row r="694" spans="3:7" x14ac:dyDescent="0.25">
      <c r="C694" s="336" t="s">
        <v>580</v>
      </c>
      <c r="D694" s="305">
        <v>2467519834</v>
      </c>
      <c r="E694" s="305">
        <v>38359112.479999997</v>
      </c>
      <c r="F694" s="305">
        <v>11217937.859999999</v>
      </c>
      <c r="G694" s="305">
        <v>4838086.1399999997</v>
      </c>
    </row>
    <row r="695" spans="3:7" x14ac:dyDescent="0.25">
      <c r="C695" s="336" t="s">
        <v>866</v>
      </c>
      <c r="D695" s="305">
        <v>0</v>
      </c>
      <c r="E695" s="305">
        <v>20072468.540000003</v>
      </c>
      <c r="F695" s="305">
        <v>39285410</v>
      </c>
      <c r="G695" s="305">
        <v>27165365.23</v>
      </c>
    </row>
    <row r="696" spans="3:7" x14ac:dyDescent="0.25">
      <c r="C696" s="336" t="s">
        <v>601</v>
      </c>
      <c r="D696" s="305">
        <v>0</v>
      </c>
      <c r="E696" s="305">
        <v>0</v>
      </c>
      <c r="F696" s="305">
        <v>0</v>
      </c>
      <c r="G696" s="305">
        <v>0</v>
      </c>
    </row>
    <row r="697" spans="3:7" x14ac:dyDescent="0.25">
      <c r="C697" s="336" t="s">
        <v>765</v>
      </c>
      <c r="D697" s="305">
        <v>100000000</v>
      </c>
      <c r="E697" s="305">
        <v>0</v>
      </c>
      <c r="F697" s="305">
        <v>0</v>
      </c>
      <c r="G697" s="305">
        <v>0</v>
      </c>
    </row>
    <row r="698" spans="3:7" x14ac:dyDescent="0.25">
      <c r="C698" s="336" t="s">
        <v>585</v>
      </c>
      <c r="D698" s="305">
        <v>12519643</v>
      </c>
      <c r="E698" s="305">
        <v>959977</v>
      </c>
      <c r="F698" s="305">
        <v>1042818.49</v>
      </c>
      <c r="G698" s="305">
        <v>1042818.49</v>
      </c>
    </row>
    <row r="699" spans="3:7" x14ac:dyDescent="0.25">
      <c r="C699" s="336" t="s">
        <v>549</v>
      </c>
      <c r="D699" s="305">
        <v>513377398</v>
      </c>
      <c r="E699" s="305">
        <v>56750009</v>
      </c>
      <c r="F699" s="305">
        <v>37500000</v>
      </c>
      <c r="G699" s="305">
        <v>37500000</v>
      </c>
    </row>
    <row r="700" spans="3:7" x14ac:dyDescent="0.25">
      <c r="C700" s="336" t="s">
        <v>558</v>
      </c>
      <c r="D700" s="305">
        <v>154000000</v>
      </c>
      <c r="E700" s="305">
        <v>0</v>
      </c>
      <c r="F700" s="305">
        <v>9993390</v>
      </c>
      <c r="G700" s="305">
        <v>9993390</v>
      </c>
    </row>
    <row r="701" spans="3:7" x14ac:dyDescent="0.25">
      <c r="C701" s="335" t="s">
        <v>867</v>
      </c>
      <c r="D701" s="322">
        <v>189015738</v>
      </c>
      <c r="E701" s="322">
        <v>15744232.67</v>
      </c>
      <c r="F701" s="322">
        <v>13141241.079999998</v>
      </c>
      <c r="G701" s="322">
        <v>13810194.199999999</v>
      </c>
    </row>
    <row r="702" spans="3:7" ht="15.75" thickBot="1" x14ac:dyDescent="0.3">
      <c r="C702" s="336" t="s">
        <v>548</v>
      </c>
      <c r="D702" s="305">
        <v>189015738</v>
      </c>
      <c r="E702" s="305">
        <v>15744232.67</v>
      </c>
      <c r="F702" s="305">
        <v>13141241.079999998</v>
      </c>
      <c r="G702" s="305">
        <v>13810194.199999999</v>
      </c>
    </row>
    <row r="703" spans="3:7" x14ac:dyDescent="0.25">
      <c r="C703" s="333" t="s">
        <v>868</v>
      </c>
      <c r="D703" s="334">
        <v>17535521617</v>
      </c>
      <c r="E703" s="334">
        <v>2773259216.21</v>
      </c>
      <c r="F703" s="341">
        <v>1009811911.6799999</v>
      </c>
      <c r="G703" s="341">
        <v>628562032.19999993</v>
      </c>
    </row>
    <row r="704" spans="3:7" x14ac:dyDescent="0.25">
      <c r="C704" s="304" t="s">
        <v>869</v>
      </c>
      <c r="D704" s="305">
        <v>17535521617</v>
      </c>
      <c r="E704" s="305">
        <v>2773259216.21</v>
      </c>
      <c r="F704" s="305">
        <v>1009811911.6799999</v>
      </c>
      <c r="G704" s="305">
        <v>628562032.19999993</v>
      </c>
    </row>
    <row r="705" spans="3:7" x14ac:dyDescent="0.25">
      <c r="C705" s="335" t="s">
        <v>870</v>
      </c>
      <c r="D705" s="322">
        <v>17535521617</v>
      </c>
      <c r="E705" s="322">
        <v>2773259216.21</v>
      </c>
      <c r="F705" s="322">
        <v>1009811911.6799999</v>
      </c>
      <c r="G705" s="322">
        <v>628562032.19999993</v>
      </c>
    </row>
    <row r="706" spans="3:7" x14ac:dyDescent="0.25">
      <c r="C706" s="336" t="s">
        <v>556</v>
      </c>
      <c r="D706" s="305">
        <v>3468842116</v>
      </c>
      <c r="E706" s="305">
        <v>182916316.22999999</v>
      </c>
      <c r="F706" s="305">
        <v>177086843.78</v>
      </c>
      <c r="G706" s="305">
        <v>211132472.94</v>
      </c>
    </row>
    <row r="707" spans="3:7" x14ac:dyDescent="0.25">
      <c r="C707" s="336" t="s">
        <v>781</v>
      </c>
      <c r="D707" s="305">
        <v>4586418012</v>
      </c>
      <c r="E707" s="305">
        <v>185748993.91000003</v>
      </c>
      <c r="F707" s="305">
        <v>49594288.190000005</v>
      </c>
      <c r="G707" s="305">
        <v>101833745.69</v>
      </c>
    </row>
    <row r="708" spans="3:7" x14ac:dyDescent="0.25">
      <c r="C708" s="336" t="s">
        <v>579</v>
      </c>
      <c r="D708" s="305">
        <v>8992849409</v>
      </c>
      <c r="E708" s="305">
        <v>2404593906.0700002</v>
      </c>
      <c r="F708" s="305">
        <v>783130779.70999992</v>
      </c>
      <c r="G708" s="305">
        <v>315595813.56999993</v>
      </c>
    </row>
    <row r="709" spans="3:7" x14ac:dyDescent="0.25">
      <c r="C709" s="336" t="s">
        <v>783</v>
      </c>
      <c r="D709" s="305">
        <v>42754632</v>
      </c>
      <c r="E709" s="305">
        <v>0</v>
      </c>
      <c r="F709" s="305">
        <v>0</v>
      </c>
      <c r="G709" s="305">
        <v>0</v>
      </c>
    </row>
    <row r="710" spans="3:7" x14ac:dyDescent="0.25">
      <c r="C710" s="336" t="s">
        <v>580</v>
      </c>
      <c r="D710" s="305">
        <v>357476199</v>
      </c>
      <c r="E710" s="305">
        <v>0</v>
      </c>
      <c r="F710" s="305">
        <v>0</v>
      </c>
      <c r="G710" s="305">
        <v>0</v>
      </c>
    </row>
    <row r="711" spans="3:7" x14ac:dyDescent="0.25">
      <c r="C711" s="336" t="s">
        <v>601</v>
      </c>
      <c r="D711" s="305">
        <v>23548249</v>
      </c>
      <c r="E711" s="305">
        <v>0</v>
      </c>
      <c r="F711" s="305">
        <v>0</v>
      </c>
      <c r="G711" s="305">
        <v>0</v>
      </c>
    </row>
    <row r="712" spans="3:7" x14ac:dyDescent="0.25">
      <c r="C712" s="336" t="s">
        <v>549</v>
      </c>
      <c r="D712" s="305">
        <v>58633000</v>
      </c>
      <c r="E712" s="305">
        <v>0</v>
      </c>
      <c r="F712" s="305">
        <v>0</v>
      </c>
      <c r="G712" s="305">
        <v>0</v>
      </c>
    </row>
    <row r="713" spans="3:7" ht="15.75" thickBot="1" x14ac:dyDescent="0.3">
      <c r="C713" s="336" t="s">
        <v>558</v>
      </c>
      <c r="D713" s="305">
        <v>5000000</v>
      </c>
      <c r="E713" s="305">
        <v>0</v>
      </c>
      <c r="F713" s="305">
        <v>0</v>
      </c>
      <c r="G713" s="305">
        <v>0</v>
      </c>
    </row>
    <row r="714" spans="3:7" x14ac:dyDescent="0.25">
      <c r="C714" s="333" t="s">
        <v>871</v>
      </c>
      <c r="D714" s="334">
        <v>12921593863</v>
      </c>
      <c r="E714" s="334">
        <v>1076799474.1900001</v>
      </c>
      <c r="F714" s="341">
        <v>1076799474.1900001</v>
      </c>
      <c r="G714" s="341">
        <v>1076799474.1900001</v>
      </c>
    </row>
    <row r="715" spans="3:7" x14ac:dyDescent="0.25">
      <c r="C715" s="304" t="s">
        <v>872</v>
      </c>
      <c r="D715" s="305">
        <v>12921593863</v>
      </c>
      <c r="E715" s="305">
        <v>1076799474.1900001</v>
      </c>
      <c r="F715" s="305">
        <v>1076799474.1900001</v>
      </c>
      <c r="G715" s="305">
        <v>1076799474.1900001</v>
      </c>
    </row>
    <row r="716" spans="3:7" x14ac:dyDescent="0.25">
      <c r="C716" s="335" t="s">
        <v>873</v>
      </c>
      <c r="D716" s="322">
        <v>12921593863</v>
      </c>
      <c r="E716" s="322">
        <v>1076799474.1900001</v>
      </c>
      <c r="F716" s="322">
        <v>1076799474.1900001</v>
      </c>
      <c r="G716" s="322">
        <v>1076799474.1900001</v>
      </c>
    </row>
    <row r="717" spans="3:7" x14ac:dyDescent="0.25">
      <c r="C717" s="336" t="s">
        <v>548</v>
      </c>
      <c r="D717" s="305">
        <v>12532866193</v>
      </c>
      <c r="E717" s="305">
        <v>1044405501.6900001</v>
      </c>
      <c r="F717" s="305">
        <v>1044405501.6900001</v>
      </c>
      <c r="G717" s="305">
        <v>1044405501.6900001</v>
      </c>
    </row>
    <row r="718" spans="3:7" ht="15.75" thickBot="1" x14ac:dyDescent="0.3">
      <c r="C718" s="336" t="s">
        <v>549</v>
      </c>
      <c r="D718" s="305">
        <v>388727670</v>
      </c>
      <c r="E718" s="305">
        <v>32393972.5</v>
      </c>
      <c r="F718" s="305">
        <v>32393972.5</v>
      </c>
      <c r="G718" s="305">
        <v>32393972.5</v>
      </c>
    </row>
    <row r="719" spans="3:7" x14ac:dyDescent="0.25">
      <c r="C719" s="333" t="s">
        <v>874</v>
      </c>
      <c r="D719" s="334">
        <v>6750891737</v>
      </c>
      <c r="E719" s="334">
        <v>562574297</v>
      </c>
      <c r="F719" s="341">
        <v>562574297</v>
      </c>
      <c r="G719" s="341">
        <v>562574297</v>
      </c>
    </row>
    <row r="720" spans="3:7" x14ac:dyDescent="0.25">
      <c r="C720" s="304" t="s">
        <v>875</v>
      </c>
      <c r="D720" s="305">
        <v>6750891737</v>
      </c>
      <c r="E720" s="305">
        <v>562574297</v>
      </c>
      <c r="F720" s="305">
        <v>562574297</v>
      </c>
      <c r="G720" s="305">
        <v>562574297</v>
      </c>
    </row>
    <row r="721" spans="3:7" x14ac:dyDescent="0.25">
      <c r="C721" s="335" t="s">
        <v>876</v>
      </c>
      <c r="D721" s="322">
        <v>6750891737</v>
      </c>
      <c r="E721" s="322">
        <v>562574297</v>
      </c>
      <c r="F721" s="322">
        <v>562574297</v>
      </c>
      <c r="G721" s="322">
        <v>562574297</v>
      </c>
    </row>
    <row r="722" spans="3:7" x14ac:dyDescent="0.25">
      <c r="C722" s="336" t="s">
        <v>556</v>
      </c>
      <c r="D722" s="305">
        <v>3109864137</v>
      </c>
      <c r="E722" s="305">
        <v>259159597</v>
      </c>
      <c r="F722" s="305">
        <v>259159597</v>
      </c>
      <c r="G722" s="305">
        <v>259159597</v>
      </c>
    </row>
    <row r="723" spans="3:7" x14ac:dyDescent="0.25">
      <c r="C723" s="336" t="s">
        <v>580</v>
      </c>
      <c r="D723" s="305">
        <v>1239945600</v>
      </c>
      <c r="E723" s="305">
        <v>103327000</v>
      </c>
      <c r="F723" s="305">
        <v>103327000</v>
      </c>
      <c r="G723" s="305">
        <v>103327000</v>
      </c>
    </row>
    <row r="724" spans="3:7" x14ac:dyDescent="0.25">
      <c r="C724" s="336" t="s">
        <v>697</v>
      </c>
      <c r="D724" s="305">
        <v>0</v>
      </c>
      <c r="E724" s="305">
        <v>47200</v>
      </c>
      <c r="F724" s="305">
        <v>47200</v>
      </c>
      <c r="G724" s="305">
        <v>47200</v>
      </c>
    </row>
    <row r="725" spans="3:7" x14ac:dyDescent="0.25">
      <c r="C725" s="336" t="s">
        <v>585</v>
      </c>
      <c r="D725" s="305">
        <v>899731800</v>
      </c>
      <c r="E725" s="305">
        <v>74928000</v>
      </c>
      <c r="F725" s="305">
        <v>74928000</v>
      </c>
      <c r="G725" s="305">
        <v>74928000</v>
      </c>
    </row>
    <row r="726" spans="3:7" ht="15.75" thickBot="1" x14ac:dyDescent="0.3">
      <c r="C726" s="336" t="s">
        <v>549</v>
      </c>
      <c r="D726" s="305">
        <v>1501350200</v>
      </c>
      <c r="E726" s="305">
        <v>125112500</v>
      </c>
      <c r="F726" s="305">
        <v>125112500</v>
      </c>
      <c r="G726" s="305">
        <v>125112500</v>
      </c>
    </row>
    <row r="727" spans="3:7" x14ac:dyDescent="0.25">
      <c r="C727" s="333" t="s">
        <v>877</v>
      </c>
      <c r="D727" s="334">
        <v>1524248087</v>
      </c>
      <c r="E727" s="334">
        <v>127399472.88</v>
      </c>
      <c r="F727" s="341">
        <v>127399472.88</v>
      </c>
      <c r="G727" s="341">
        <v>253782903.06</v>
      </c>
    </row>
    <row r="728" spans="3:7" x14ac:dyDescent="0.25">
      <c r="C728" s="304" t="s">
        <v>878</v>
      </c>
      <c r="D728" s="305">
        <v>1524248087</v>
      </c>
      <c r="E728" s="305">
        <v>127399472.88</v>
      </c>
      <c r="F728" s="305">
        <v>127399472.88</v>
      </c>
      <c r="G728" s="305">
        <v>253782903.06</v>
      </c>
    </row>
    <row r="729" spans="3:7" x14ac:dyDescent="0.25">
      <c r="C729" s="335" t="s">
        <v>879</v>
      </c>
      <c r="D729" s="322">
        <v>1524248087</v>
      </c>
      <c r="E729" s="322">
        <v>127399472.88</v>
      </c>
      <c r="F729" s="322">
        <v>127399472.88</v>
      </c>
      <c r="G729" s="322">
        <v>253782903.06</v>
      </c>
    </row>
    <row r="730" spans="3:7" x14ac:dyDescent="0.25">
      <c r="C730" s="336" t="s">
        <v>548</v>
      </c>
      <c r="D730" s="305">
        <v>1521878287</v>
      </c>
      <c r="E730" s="305">
        <v>127324472.88</v>
      </c>
      <c r="F730" s="305">
        <v>127324472.88</v>
      </c>
      <c r="G730" s="305">
        <v>253647903.06</v>
      </c>
    </row>
    <row r="731" spans="3:7" ht="15.75" thickBot="1" x14ac:dyDescent="0.3">
      <c r="C731" s="336" t="s">
        <v>549</v>
      </c>
      <c r="D731" s="305">
        <v>2369800</v>
      </c>
      <c r="E731" s="305">
        <v>75000</v>
      </c>
      <c r="F731" s="305">
        <v>75000</v>
      </c>
      <c r="G731" s="305">
        <v>135000</v>
      </c>
    </row>
    <row r="732" spans="3:7" x14ac:dyDescent="0.25">
      <c r="C732" s="333" t="s">
        <v>880</v>
      </c>
      <c r="D732" s="334">
        <v>1900371875</v>
      </c>
      <c r="E732" s="334">
        <v>158364313</v>
      </c>
      <c r="F732" s="341">
        <v>158364313</v>
      </c>
      <c r="G732" s="341">
        <v>158364313</v>
      </c>
    </row>
    <row r="733" spans="3:7" x14ac:dyDescent="0.25">
      <c r="C733" s="304" t="s">
        <v>881</v>
      </c>
      <c r="D733" s="305">
        <v>1900371875</v>
      </c>
      <c r="E733" s="305">
        <v>158364313</v>
      </c>
      <c r="F733" s="305">
        <v>158364313</v>
      </c>
      <c r="G733" s="305">
        <v>158364313</v>
      </c>
    </row>
    <row r="734" spans="3:7" x14ac:dyDescent="0.25">
      <c r="C734" s="335" t="s">
        <v>882</v>
      </c>
      <c r="D734" s="322">
        <v>1900371875</v>
      </c>
      <c r="E734" s="322">
        <v>158364313</v>
      </c>
      <c r="F734" s="322">
        <v>158364313</v>
      </c>
      <c r="G734" s="322">
        <v>158364313</v>
      </c>
    </row>
    <row r="735" spans="3:7" x14ac:dyDescent="0.25">
      <c r="C735" s="336" t="s">
        <v>597</v>
      </c>
      <c r="D735" s="305">
        <v>2490000</v>
      </c>
      <c r="E735" s="305">
        <v>0</v>
      </c>
      <c r="F735" s="305">
        <v>0</v>
      </c>
      <c r="G735" s="305">
        <v>0</v>
      </c>
    </row>
    <row r="736" spans="3:7" x14ac:dyDescent="0.25">
      <c r="C736" s="336" t="s">
        <v>677</v>
      </c>
      <c r="D736" s="305">
        <v>0</v>
      </c>
      <c r="E736" s="305">
        <v>207500</v>
      </c>
      <c r="F736" s="305">
        <v>207500</v>
      </c>
      <c r="G736" s="305">
        <v>207500</v>
      </c>
    </row>
    <row r="737" spans="3:7" x14ac:dyDescent="0.25">
      <c r="C737" s="336" t="s">
        <v>548</v>
      </c>
      <c r="D737" s="305">
        <v>1757341875</v>
      </c>
      <c r="E737" s="305">
        <v>146445146</v>
      </c>
      <c r="F737" s="305">
        <v>146445146</v>
      </c>
      <c r="G737" s="305">
        <v>146445146</v>
      </c>
    </row>
    <row r="738" spans="3:7" ht="15.75" thickBot="1" x14ac:dyDescent="0.3">
      <c r="C738" s="336" t="s">
        <v>549</v>
      </c>
      <c r="D738" s="305">
        <v>140540000</v>
      </c>
      <c r="E738" s="305">
        <v>11711667</v>
      </c>
      <c r="F738" s="305">
        <v>11711667</v>
      </c>
      <c r="G738" s="305">
        <v>11711667</v>
      </c>
    </row>
    <row r="739" spans="3:7" x14ac:dyDescent="0.25">
      <c r="C739" s="333" t="s">
        <v>883</v>
      </c>
      <c r="D739" s="334">
        <v>375000000</v>
      </c>
      <c r="E739" s="334">
        <v>25784088.199999999</v>
      </c>
      <c r="F739" s="341">
        <v>25320817.470000003</v>
      </c>
      <c r="G739" s="341">
        <v>26348954.130000003</v>
      </c>
    </row>
    <row r="740" spans="3:7" x14ac:dyDescent="0.25">
      <c r="C740" s="304" t="s">
        <v>884</v>
      </c>
      <c r="D740" s="305">
        <v>375000000</v>
      </c>
      <c r="E740" s="305">
        <v>25784088.199999999</v>
      </c>
      <c r="F740" s="305">
        <v>25320817.470000003</v>
      </c>
      <c r="G740" s="305">
        <v>26348954.130000003</v>
      </c>
    </row>
    <row r="741" spans="3:7" x14ac:dyDescent="0.25">
      <c r="C741" s="335" t="s">
        <v>885</v>
      </c>
      <c r="D741" s="322">
        <v>375000000</v>
      </c>
      <c r="E741" s="322">
        <v>25784088.199999999</v>
      </c>
      <c r="F741" s="322">
        <v>25320817.470000003</v>
      </c>
      <c r="G741" s="322">
        <v>26348954.130000003</v>
      </c>
    </row>
    <row r="742" spans="3:7" x14ac:dyDescent="0.25">
      <c r="C742" s="336" t="s">
        <v>548</v>
      </c>
      <c r="D742" s="305">
        <v>371485400</v>
      </c>
      <c r="E742" s="305">
        <v>24784088.199999999</v>
      </c>
      <c r="F742" s="305">
        <v>24320817.470000003</v>
      </c>
      <c r="G742" s="305">
        <v>24848954.130000003</v>
      </c>
    </row>
    <row r="743" spans="3:7" ht="15.75" thickBot="1" x14ac:dyDescent="0.3">
      <c r="C743" s="336" t="s">
        <v>549</v>
      </c>
      <c r="D743" s="305">
        <v>3514600</v>
      </c>
      <c r="E743" s="305">
        <v>1000000</v>
      </c>
      <c r="F743" s="305">
        <v>1000000</v>
      </c>
      <c r="G743" s="305">
        <v>1500000</v>
      </c>
    </row>
    <row r="744" spans="3:7" x14ac:dyDescent="0.25">
      <c r="C744" s="333" t="s">
        <v>886</v>
      </c>
      <c r="D744" s="334">
        <v>1193399381</v>
      </c>
      <c r="E744" s="334">
        <v>320841104.95999998</v>
      </c>
      <c r="F744" s="341">
        <v>320841104.95999998</v>
      </c>
      <c r="G744" s="341">
        <v>320841104.95999998</v>
      </c>
    </row>
    <row r="745" spans="3:7" x14ac:dyDescent="0.25">
      <c r="C745" s="304" t="s">
        <v>887</v>
      </c>
      <c r="D745" s="305">
        <v>1193399381</v>
      </c>
      <c r="E745" s="305">
        <v>320841104.95999998</v>
      </c>
      <c r="F745" s="305">
        <v>320841104.95999998</v>
      </c>
      <c r="G745" s="305">
        <v>320841104.95999998</v>
      </c>
    </row>
    <row r="746" spans="3:7" x14ac:dyDescent="0.25">
      <c r="C746" s="335" t="s">
        <v>888</v>
      </c>
      <c r="D746" s="322">
        <v>1193399381</v>
      </c>
      <c r="E746" s="322">
        <v>320841104.95999998</v>
      </c>
      <c r="F746" s="322">
        <v>320841104.95999998</v>
      </c>
      <c r="G746" s="322">
        <v>320841104.95999998</v>
      </c>
    </row>
    <row r="747" spans="3:7" x14ac:dyDescent="0.25">
      <c r="C747" s="336" t="s">
        <v>889</v>
      </c>
      <c r="D747" s="305">
        <v>241517712</v>
      </c>
      <c r="E747" s="305">
        <v>241517712</v>
      </c>
      <c r="F747" s="305">
        <v>241517712</v>
      </c>
      <c r="G747" s="305">
        <v>241517712</v>
      </c>
    </row>
    <row r="748" spans="3:7" x14ac:dyDescent="0.25">
      <c r="C748" s="336" t="s">
        <v>548</v>
      </c>
      <c r="D748" s="305">
        <v>945681685</v>
      </c>
      <c r="E748" s="305">
        <v>78806727.629999995</v>
      </c>
      <c r="F748" s="305">
        <v>78806727.629999995</v>
      </c>
      <c r="G748" s="305">
        <v>78806727.629999995</v>
      </c>
    </row>
    <row r="749" spans="3:7" ht="15.75" thickBot="1" x14ac:dyDescent="0.3">
      <c r="C749" s="336" t="s">
        <v>549</v>
      </c>
      <c r="D749" s="305">
        <v>6199984</v>
      </c>
      <c r="E749" s="305">
        <v>516665.33</v>
      </c>
      <c r="F749" s="305">
        <v>516665.33</v>
      </c>
      <c r="G749" s="305">
        <v>516665.33</v>
      </c>
    </row>
    <row r="750" spans="3:7" x14ac:dyDescent="0.25">
      <c r="C750" s="333" t="s">
        <v>890</v>
      </c>
      <c r="D750" s="334">
        <v>836669483</v>
      </c>
      <c r="E750" s="334">
        <v>64534821.990000002</v>
      </c>
      <c r="F750" s="341">
        <v>61527852.549999997</v>
      </c>
      <c r="G750" s="341">
        <v>61914406.060000002</v>
      </c>
    </row>
    <row r="751" spans="3:7" x14ac:dyDescent="0.25">
      <c r="C751" s="304" t="s">
        <v>891</v>
      </c>
      <c r="D751" s="305">
        <v>836669483</v>
      </c>
      <c r="E751" s="305">
        <v>64534821.990000002</v>
      </c>
      <c r="F751" s="305">
        <v>61527852.549999997</v>
      </c>
      <c r="G751" s="305">
        <v>61914406.060000002</v>
      </c>
    </row>
    <row r="752" spans="3:7" x14ac:dyDescent="0.25">
      <c r="C752" s="335" t="s">
        <v>892</v>
      </c>
      <c r="D752" s="322">
        <v>836669483</v>
      </c>
      <c r="E752" s="322">
        <v>64534821.990000002</v>
      </c>
      <c r="F752" s="322">
        <v>61527852.549999997</v>
      </c>
      <c r="G752" s="322">
        <v>61914406.060000002</v>
      </c>
    </row>
    <row r="753" spans="3:7" x14ac:dyDescent="0.25">
      <c r="C753" s="336" t="s">
        <v>646</v>
      </c>
      <c r="D753" s="305">
        <v>250000</v>
      </c>
      <c r="E753" s="305">
        <v>0</v>
      </c>
      <c r="F753" s="305">
        <v>0</v>
      </c>
      <c r="G753" s="305">
        <v>0</v>
      </c>
    </row>
    <row r="754" spans="3:7" ht="15.75" thickBot="1" x14ac:dyDescent="0.3">
      <c r="C754" s="336" t="s">
        <v>548</v>
      </c>
      <c r="D754" s="305">
        <v>836419483</v>
      </c>
      <c r="E754" s="305">
        <v>64534821.990000002</v>
      </c>
      <c r="F754" s="305">
        <v>61527852.549999997</v>
      </c>
      <c r="G754" s="305">
        <v>61914406.060000002</v>
      </c>
    </row>
    <row r="755" spans="3:7" x14ac:dyDescent="0.25">
      <c r="C755" s="333" t="s">
        <v>893</v>
      </c>
      <c r="D755" s="334">
        <v>333486471138</v>
      </c>
      <c r="E755" s="334">
        <v>14823515011.210001</v>
      </c>
      <c r="F755" s="341">
        <v>14539915061.810001</v>
      </c>
      <c r="G755" s="341">
        <v>27655280826.469997</v>
      </c>
    </row>
    <row r="756" spans="3:7" x14ac:dyDescent="0.25">
      <c r="C756" s="304" t="s">
        <v>894</v>
      </c>
      <c r="D756" s="305">
        <v>333486471138</v>
      </c>
      <c r="E756" s="305">
        <v>14823515011.210001</v>
      </c>
      <c r="F756" s="305">
        <v>14539915061.810001</v>
      </c>
      <c r="G756" s="305">
        <v>27655280826.469997</v>
      </c>
    </row>
    <row r="757" spans="3:7" x14ac:dyDescent="0.25">
      <c r="C757" s="335" t="s">
        <v>895</v>
      </c>
      <c r="D757" s="322">
        <v>333486471138</v>
      </c>
      <c r="E757" s="322">
        <v>14823515011.210001</v>
      </c>
      <c r="F757" s="322">
        <v>14539915061.810001</v>
      </c>
      <c r="G757" s="322">
        <v>27655280826.469997</v>
      </c>
    </row>
    <row r="758" spans="3:7" ht="15.75" thickBot="1" x14ac:dyDescent="0.3">
      <c r="C758" s="336" t="s">
        <v>896</v>
      </c>
      <c r="D758" s="305">
        <v>333486471138</v>
      </c>
      <c r="E758" s="305">
        <v>14823515011.210001</v>
      </c>
      <c r="F758" s="305">
        <v>14539915061.810001</v>
      </c>
      <c r="G758" s="305">
        <v>27655280826.469997</v>
      </c>
    </row>
    <row r="759" spans="3:7" x14ac:dyDescent="0.25">
      <c r="C759" s="333" t="s">
        <v>897</v>
      </c>
      <c r="D759" s="334">
        <v>142889944555</v>
      </c>
      <c r="E759" s="334">
        <v>8296053738.0700016</v>
      </c>
      <c r="F759" s="341">
        <v>12134425120.900002</v>
      </c>
      <c r="G759" s="341">
        <v>12134136281.690001</v>
      </c>
    </row>
    <row r="760" spans="3:7" x14ac:dyDescent="0.25">
      <c r="C760" s="304" t="s">
        <v>898</v>
      </c>
      <c r="D760" s="305">
        <v>142889944555</v>
      </c>
      <c r="E760" s="305">
        <v>8296053738.0700016</v>
      </c>
      <c r="F760" s="305">
        <v>12134425120.900002</v>
      </c>
      <c r="G760" s="305">
        <v>12134136281.690001</v>
      </c>
    </row>
    <row r="761" spans="3:7" x14ac:dyDescent="0.25">
      <c r="C761" s="335" t="s">
        <v>899</v>
      </c>
      <c r="D761" s="322">
        <v>142889944555</v>
      </c>
      <c r="E761" s="322">
        <v>8296053738.0700016</v>
      </c>
      <c r="F761" s="322">
        <v>12134425120.900002</v>
      </c>
      <c r="G761" s="322">
        <v>12134136281.690001</v>
      </c>
    </row>
    <row r="762" spans="3:7" x14ac:dyDescent="0.25">
      <c r="C762" s="336" t="s">
        <v>900</v>
      </c>
      <c r="D762" s="305">
        <v>0</v>
      </c>
      <c r="E762" s="305">
        <v>19038434.039999999</v>
      </c>
      <c r="F762" s="305">
        <v>19038434.039999999</v>
      </c>
      <c r="G762" s="305">
        <v>19038434.039999999</v>
      </c>
    </row>
    <row r="763" spans="3:7" x14ac:dyDescent="0.25">
      <c r="C763" s="336" t="s">
        <v>548</v>
      </c>
      <c r="D763" s="305">
        <v>3701712</v>
      </c>
      <c r="E763" s="305">
        <v>288839.21000000002</v>
      </c>
      <c r="F763" s="305">
        <v>288839.21000000002</v>
      </c>
      <c r="G763" s="305">
        <v>0</v>
      </c>
    </row>
    <row r="764" spans="3:7" x14ac:dyDescent="0.25">
      <c r="C764" s="336" t="s">
        <v>901</v>
      </c>
      <c r="D764" s="305">
        <v>83000000000</v>
      </c>
      <c r="E764" s="305">
        <v>6778501404.3000011</v>
      </c>
      <c r="F764" s="305">
        <v>6778501404.3000011</v>
      </c>
      <c r="G764" s="305">
        <v>6778501404.3000011</v>
      </c>
    </row>
    <row r="765" spans="3:7" x14ac:dyDescent="0.25">
      <c r="C765" s="336" t="s">
        <v>549</v>
      </c>
      <c r="D765" s="305">
        <v>55541667521</v>
      </c>
      <c r="E765" s="305">
        <v>-1774939.48</v>
      </c>
      <c r="F765" s="305">
        <v>3836596443.3499999</v>
      </c>
      <c r="G765" s="305">
        <v>3836596443.3499999</v>
      </c>
    </row>
    <row r="766" spans="3:7" x14ac:dyDescent="0.25">
      <c r="C766" s="336" t="s">
        <v>558</v>
      </c>
      <c r="D766" s="305">
        <v>4344575322</v>
      </c>
      <c r="E766" s="305">
        <v>1500000000</v>
      </c>
      <c r="F766" s="305">
        <v>1500000000</v>
      </c>
      <c r="G766" s="305">
        <v>1500000000</v>
      </c>
    </row>
    <row r="767" spans="3:7" ht="15.75" thickBot="1" x14ac:dyDescent="0.3">
      <c r="C767" s="338" t="s">
        <v>237</v>
      </c>
      <c r="D767" s="328">
        <v>1484234610959</v>
      </c>
      <c r="E767" s="328">
        <v>84813908753.480026</v>
      </c>
      <c r="F767" s="328">
        <v>95659635335.350021</v>
      </c>
      <c r="G767" s="328">
        <v>109068642196.09999</v>
      </c>
    </row>
    <row r="769" spans="3:7" x14ac:dyDescent="0.25">
      <c r="C769" s="311" t="s">
        <v>165</v>
      </c>
    </row>
    <row r="770" spans="3:7" x14ac:dyDescent="0.25">
      <c r="C770" s="312" t="s">
        <v>462</v>
      </c>
    </row>
    <row r="771" spans="3:7" x14ac:dyDescent="0.25">
      <c r="C771" s="311" t="s">
        <v>114</v>
      </c>
    </row>
    <row r="772" spans="3:7" x14ac:dyDescent="0.25">
      <c r="C772" s="339"/>
      <c r="D772" s="340"/>
      <c r="E772" s="340"/>
      <c r="F772" s="340"/>
      <c r="G772" s="340"/>
    </row>
  </sheetData>
  <mergeCells count="11">
    <mergeCell ref="C8:G8"/>
    <mergeCell ref="C2:G2"/>
    <mergeCell ref="C3:G3"/>
    <mergeCell ref="C4:G4"/>
    <mergeCell ref="C6:G6"/>
    <mergeCell ref="C7:G7"/>
    <mergeCell ref="C12:C13"/>
    <mergeCell ref="D12:D13"/>
    <mergeCell ref="E12:E14"/>
    <mergeCell ref="F12:F14"/>
    <mergeCell ref="G12:G14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2EB5F-EE3A-4183-8B30-DCB5C06D18DD}">
  <dimension ref="C1:G158"/>
  <sheetViews>
    <sheetView showGridLines="0" zoomScale="91" zoomScaleNormal="91" workbookViewId="0">
      <selection activeCell="L9" sqref="L9"/>
    </sheetView>
  </sheetViews>
  <sheetFormatPr baseColWidth="10" defaultRowHeight="15" x14ac:dyDescent="0.25"/>
  <cols>
    <col min="1" max="1" width="11.42578125" style="190"/>
    <col min="2" max="2" width="9.42578125" style="190" customWidth="1"/>
    <col min="3" max="3" width="105.5703125" style="190" customWidth="1"/>
    <col min="4" max="4" width="23.28515625" style="190" customWidth="1"/>
    <col min="5" max="5" width="19.28515625" style="190" customWidth="1"/>
    <col min="6" max="6" width="18.85546875" style="190" customWidth="1"/>
    <col min="7" max="7" width="15.28515625" style="190" customWidth="1"/>
    <col min="8" max="16384" width="11.42578125" style="190"/>
  </cols>
  <sheetData>
    <row r="1" spans="3:7" x14ac:dyDescent="0.25">
      <c r="C1" s="330"/>
      <c r="D1" s="330"/>
      <c r="E1" s="330"/>
      <c r="F1" s="330"/>
      <c r="G1" s="330"/>
    </row>
    <row r="2" spans="3:7" x14ac:dyDescent="0.25">
      <c r="C2" s="428" t="s">
        <v>0</v>
      </c>
      <c r="D2" s="428"/>
      <c r="E2" s="428"/>
      <c r="F2" s="428"/>
      <c r="G2" s="428"/>
    </row>
    <row r="3" spans="3:7" x14ac:dyDescent="0.25">
      <c r="C3" s="428" t="s">
        <v>1</v>
      </c>
      <c r="D3" s="428"/>
      <c r="E3" s="428"/>
      <c r="F3" s="428"/>
      <c r="G3" s="428"/>
    </row>
    <row r="4" spans="3:7" x14ac:dyDescent="0.25">
      <c r="C4" s="429" t="s">
        <v>2</v>
      </c>
      <c r="D4" s="429"/>
      <c r="E4" s="429"/>
      <c r="F4" s="429"/>
      <c r="G4" s="429"/>
    </row>
    <row r="5" spans="3:7" x14ac:dyDescent="0.25">
      <c r="C5" s="330"/>
      <c r="D5" s="330"/>
      <c r="E5" s="330"/>
      <c r="F5" s="330"/>
      <c r="G5" s="330"/>
    </row>
    <row r="6" spans="3:7" ht="15.75" x14ac:dyDescent="0.25">
      <c r="C6" s="457" t="s">
        <v>539</v>
      </c>
      <c r="D6" s="457"/>
      <c r="E6" s="457"/>
      <c r="F6" s="457"/>
      <c r="G6" s="457"/>
    </row>
    <row r="7" spans="3:7" ht="15.75" x14ac:dyDescent="0.25">
      <c r="C7" s="457" t="s">
        <v>540</v>
      </c>
      <c r="D7" s="457"/>
      <c r="E7" s="457"/>
      <c r="F7" s="457"/>
      <c r="G7" s="457"/>
    </row>
    <row r="8" spans="3:7" ht="16.5" thickBot="1" x14ac:dyDescent="0.3">
      <c r="C8" s="458" t="s">
        <v>282</v>
      </c>
      <c r="D8" s="458"/>
      <c r="E8" s="458"/>
      <c r="F8" s="458"/>
      <c r="G8" s="458"/>
    </row>
    <row r="9" spans="3:7" x14ac:dyDescent="0.25">
      <c r="C9" s="330"/>
      <c r="D9" s="330"/>
      <c r="E9" s="330"/>
      <c r="F9" s="330"/>
      <c r="G9" s="330"/>
    </row>
    <row r="10" spans="3:7" ht="15.75" thickBot="1" x14ac:dyDescent="0.3"/>
    <row r="11" spans="3:7" x14ac:dyDescent="0.25">
      <c r="C11" s="449" t="s">
        <v>39</v>
      </c>
      <c r="D11" s="451" t="s">
        <v>43</v>
      </c>
      <c r="E11" s="451" t="s">
        <v>541</v>
      </c>
      <c r="F11" s="451" t="s">
        <v>465</v>
      </c>
      <c r="G11" s="451" t="s">
        <v>542</v>
      </c>
    </row>
    <row r="12" spans="3:7" x14ac:dyDescent="0.25">
      <c r="C12" s="450"/>
      <c r="D12" s="452"/>
      <c r="E12" s="453"/>
      <c r="F12" s="455"/>
      <c r="G12" s="455"/>
    </row>
    <row r="13" spans="3:7" ht="15.75" thickBot="1" x14ac:dyDescent="0.3">
      <c r="C13" s="331" t="s">
        <v>543</v>
      </c>
      <c r="D13" s="332" t="s">
        <v>544</v>
      </c>
      <c r="E13" s="454"/>
      <c r="F13" s="456"/>
      <c r="G13" s="456"/>
    </row>
    <row r="14" spans="3:7" x14ac:dyDescent="0.25">
      <c r="C14" s="333" t="s">
        <v>902</v>
      </c>
      <c r="D14" s="334">
        <v>239464288875</v>
      </c>
      <c r="E14" s="334">
        <v>17283560857.000004</v>
      </c>
      <c r="F14" s="341">
        <v>16572877445.439995</v>
      </c>
      <c r="G14" s="341">
        <v>16409537669.26</v>
      </c>
    </row>
    <row r="15" spans="3:7" x14ac:dyDescent="0.25">
      <c r="C15" s="321" t="s">
        <v>174</v>
      </c>
      <c r="D15" s="322">
        <v>92986411967</v>
      </c>
      <c r="E15" s="322">
        <v>7974663054.1600037</v>
      </c>
      <c r="F15" s="322">
        <v>6768507791.3399992</v>
      </c>
      <c r="G15" s="322">
        <v>6927038387.6999998</v>
      </c>
    </row>
    <row r="16" spans="3:7" x14ac:dyDescent="0.25">
      <c r="C16" s="304" t="s">
        <v>903</v>
      </c>
      <c r="D16" s="305">
        <v>7957691218</v>
      </c>
      <c r="E16" s="305">
        <v>675331888.99000001</v>
      </c>
      <c r="F16" s="305">
        <v>675331888.99000001</v>
      </c>
      <c r="G16" s="305">
        <v>675331888.99000001</v>
      </c>
    </row>
    <row r="17" spans="3:7" x14ac:dyDescent="0.25">
      <c r="C17" s="304" t="s">
        <v>904</v>
      </c>
      <c r="D17" s="305">
        <v>50979967939</v>
      </c>
      <c r="E17" s="305">
        <v>4234353746.9500031</v>
      </c>
      <c r="F17" s="305">
        <v>3012211120.3799992</v>
      </c>
      <c r="G17" s="305">
        <v>3189512685.8599992</v>
      </c>
    </row>
    <row r="18" spans="3:7" x14ac:dyDescent="0.25">
      <c r="C18" s="304" t="s">
        <v>905</v>
      </c>
      <c r="D18" s="305">
        <v>26405736634</v>
      </c>
      <c r="E18" s="305">
        <v>2463954732</v>
      </c>
      <c r="F18" s="305">
        <v>2463954732</v>
      </c>
      <c r="G18" s="305">
        <v>2442902619.75</v>
      </c>
    </row>
    <row r="19" spans="3:7" x14ac:dyDescent="0.25">
      <c r="C19" s="304" t="s">
        <v>906</v>
      </c>
      <c r="D19" s="305">
        <v>6738756737</v>
      </c>
      <c r="E19" s="305">
        <v>561563297</v>
      </c>
      <c r="F19" s="305">
        <v>561563297</v>
      </c>
      <c r="G19" s="305">
        <v>561563297</v>
      </c>
    </row>
    <row r="20" spans="3:7" x14ac:dyDescent="0.25">
      <c r="C20" s="304" t="s">
        <v>175</v>
      </c>
      <c r="D20" s="305">
        <v>813154551</v>
      </c>
      <c r="E20" s="305">
        <v>32944074.619999997</v>
      </c>
      <c r="F20" s="305">
        <v>48931438.369999982</v>
      </c>
      <c r="G20" s="305">
        <v>51416896.830000006</v>
      </c>
    </row>
    <row r="21" spans="3:7" x14ac:dyDescent="0.25">
      <c r="C21" s="304" t="s">
        <v>907</v>
      </c>
      <c r="D21" s="305">
        <v>91104888</v>
      </c>
      <c r="E21" s="305">
        <v>6515314.5999999996</v>
      </c>
      <c r="F21" s="305">
        <v>6515314.5999999996</v>
      </c>
      <c r="G21" s="305">
        <v>6310999.2699999996</v>
      </c>
    </row>
    <row r="22" spans="3:7" x14ac:dyDescent="0.25">
      <c r="C22" s="321" t="s">
        <v>908</v>
      </c>
      <c r="D22" s="322">
        <v>15166993749</v>
      </c>
      <c r="E22" s="322">
        <v>1523780678.48</v>
      </c>
      <c r="F22" s="322">
        <v>949932963.67999995</v>
      </c>
      <c r="G22" s="322">
        <v>875476301.57999992</v>
      </c>
    </row>
    <row r="23" spans="3:7" x14ac:dyDescent="0.25">
      <c r="C23" s="304" t="s">
        <v>909</v>
      </c>
      <c r="D23" s="305">
        <v>5679916947</v>
      </c>
      <c r="E23" s="305">
        <v>1195565104.24</v>
      </c>
      <c r="F23" s="305">
        <v>213124526.86000001</v>
      </c>
      <c r="G23" s="305">
        <v>165652105.92000002</v>
      </c>
    </row>
    <row r="24" spans="3:7" x14ac:dyDescent="0.25">
      <c r="C24" s="304" t="s">
        <v>910</v>
      </c>
      <c r="D24" s="305">
        <v>9487076802</v>
      </c>
      <c r="E24" s="305">
        <v>328215574.24000001</v>
      </c>
      <c r="F24" s="305">
        <v>736808436.81999993</v>
      </c>
      <c r="G24" s="305">
        <v>709824195.65999997</v>
      </c>
    </row>
    <row r="25" spans="3:7" x14ac:dyDescent="0.25">
      <c r="C25" s="321" t="s">
        <v>911</v>
      </c>
      <c r="D25" s="322">
        <v>53706951427</v>
      </c>
      <c r="E25" s="322">
        <v>1754837950.2199998</v>
      </c>
      <c r="F25" s="322">
        <v>3621211467.8099985</v>
      </c>
      <c r="G25" s="322">
        <v>3465848470.54</v>
      </c>
    </row>
    <row r="26" spans="3:7" x14ac:dyDescent="0.25">
      <c r="C26" s="304" t="s">
        <v>912</v>
      </c>
      <c r="D26" s="305">
        <v>49289055265</v>
      </c>
      <c r="E26" s="305">
        <v>1537607880.9799998</v>
      </c>
      <c r="F26" s="305">
        <v>3446187696.4799986</v>
      </c>
      <c r="G26" s="305">
        <v>3308347814.2799997</v>
      </c>
    </row>
    <row r="27" spans="3:7" x14ac:dyDescent="0.25">
      <c r="C27" s="304" t="s">
        <v>913</v>
      </c>
      <c r="D27" s="305">
        <v>4065026483</v>
      </c>
      <c r="E27" s="305">
        <v>192056197.15000001</v>
      </c>
      <c r="F27" s="305">
        <v>149618598.75</v>
      </c>
      <c r="G27" s="305">
        <v>133062181.65000004</v>
      </c>
    </row>
    <row r="28" spans="3:7" x14ac:dyDescent="0.25">
      <c r="C28" s="304" t="s">
        <v>914</v>
      </c>
      <c r="D28" s="305">
        <v>280480234</v>
      </c>
      <c r="E28" s="305">
        <v>19640535.059999999</v>
      </c>
      <c r="F28" s="305">
        <v>17070854.199999999</v>
      </c>
      <c r="G28" s="305">
        <v>17868937.879999999</v>
      </c>
    </row>
    <row r="29" spans="3:7" x14ac:dyDescent="0.25">
      <c r="C29" s="304" t="s">
        <v>915</v>
      </c>
      <c r="D29" s="305">
        <v>72389445</v>
      </c>
      <c r="E29" s="305">
        <v>5533337.0300000003</v>
      </c>
      <c r="F29" s="305">
        <v>8334318.379999999</v>
      </c>
      <c r="G29" s="305">
        <v>6569536.7299999995</v>
      </c>
    </row>
    <row r="30" spans="3:7" x14ac:dyDescent="0.25">
      <c r="C30" s="321" t="s">
        <v>176</v>
      </c>
      <c r="D30" s="322">
        <v>77603931732</v>
      </c>
      <c r="E30" s="322">
        <v>6030279174.1399994</v>
      </c>
      <c r="F30" s="322">
        <v>5233225222.6099997</v>
      </c>
      <c r="G30" s="322">
        <v>5141174509.4400005</v>
      </c>
    </row>
    <row r="31" spans="3:7" x14ac:dyDescent="0.25">
      <c r="C31" s="304" t="s">
        <v>916</v>
      </c>
      <c r="D31" s="305">
        <v>38088754745</v>
      </c>
      <c r="E31" s="305">
        <v>2648214892.9999995</v>
      </c>
      <c r="F31" s="305">
        <v>2574353134.9099998</v>
      </c>
      <c r="G31" s="305">
        <v>2404685707.3900003</v>
      </c>
    </row>
    <row r="32" spans="3:7" x14ac:dyDescent="0.25">
      <c r="C32" s="304" t="s">
        <v>200</v>
      </c>
      <c r="D32" s="305">
        <v>1400429350</v>
      </c>
      <c r="E32" s="305">
        <v>84882878.379999995</v>
      </c>
      <c r="F32" s="305">
        <v>79862993.299999997</v>
      </c>
      <c r="G32" s="305">
        <v>92357034.340000004</v>
      </c>
    </row>
    <row r="33" spans="3:7" x14ac:dyDescent="0.25">
      <c r="C33" s="304" t="s">
        <v>917</v>
      </c>
      <c r="D33" s="305">
        <v>26646094384</v>
      </c>
      <c r="E33" s="305">
        <v>2036174367.28</v>
      </c>
      <c r="F33" s="305">
        <v>2032704127.1099997</v>
      </c>
      <c r="G33" s="305">
        <v>2104270270.76</v>
      </c>
    </row>
    <row r="34" spans="3:7" x14ac:dyDescent="0.25">
      <c r="C34" s="304" t="s">
        <v>918</v>
      </c>
      <c r="D34" s="305">
        <v>2809356496</v>
      </c>
      <c r="E34" s="305">
        <v>309753246.27999997</v>
      </c>
      <c r="F34" s="305">
        <v>157257903.87</v>
      </c>
      <c r="G34" s="305">
        <v>178222647.37</v>
      </c>
    </row>
    <row r="35" spans="3:7" x14ac:dyDescent="0.25">
      <c r="C35" s="304" t="s">
        <v>919</v>
      </c>
      <c r="D35" s="305">
        <v>4003984382</v>
      </c>
      <c r="E35" s="305">
        <v>774406528.8499999</v>
      </c>
      <c r="F35" s="305">
        <v>211582595.98999998</v>
      </c>
      <c r="G35" s="305">
        <v>174428998</v>
      </c>
    </row>
    <row r="36" spans="3:7" x14ac:dyDescent="0.25">
      <c r="C36" s="304" t="s">
        <v>177</v>
      </c>
      <c r="D36" s="305">
        <v>69484140</v>
      </c>
      <c r="E36" s="305">
        <v>5790345</v>
      </c>
      <c r="F36" s="305">
        <v>5790345</v>
      </c>
      <c r="G36" s="305">
        <v>5790345</v>
      </c>
    </row>
    <row r="37" spans="3:7" ht="15.75" thickBot="1" x14ac:dyDescent="0.3">
      <c r="C37" s="304" t="s">
        <v>920</v>
      </c>
      <c r="D37" s="305">
        <v>4585828235</v>
      </c>
      <c r="E37" s="305">
        <v>171056915.34999999</v>
      </c>
      <c r="F37" s="305">
        <v>171674122.43000001</v>
      </c>
      <c r="G37" s="305">
        <v>181419506.58000001</v>
      </c>
    </row>
    <row r="38" spans="3:7" x14ac:dyDescent="0.25">
      <c r="C38" s="333" t="s">
        <v>178</v>
      </c>
      <c r="D38" s="334">
        <v>230637101483</v>
      </c>
      <c r="E38" s="334">
        <v>22378537008.900005</v>
      </c>
      <c r="F38" s="341">
        <v>17678175805.460003</v>
      </c>
      <c r="G38" s="341">
        <v>18410444407.160004</v>
      </c>
    </row>
    <row r="39" spans="3:7" x14ac:dyDescent="0.25">
      <c r="C39" s="321" t="s">
        <v>179</v>
      </c>
      <c r="D39" s="322">
        <v>23281068771</v>
      </c>
      <c r="E39" s="322">
        <v>1837268375.25</v>
      </c>
      <c r="F39" s="322">
        <v>1746891603.0599997</v>
      </c>
      <c r="G39" s="322">
        <v>2746655302.0900002</v>
      </c>
    </row>
    <row r="40" spans="3:7" x14ac:dyDescent="0.25">
      <c r="C40" s="304" t="s">
        <v>921</v>
      </c>
      <c r="D40" s="305">
        <v>21343196201</v>
      </c>
      <c r="E40" s="305">
        <v>1695907617.4099998</v>
      </c>
      <c r="F40" s="305">
        <v>1653262827.5099998</v>
      </c>
      <c r="G40" s="305">
        <v>2666951332.7900004</v>
      </c>
    </row>
    <row r="41" spans="3:7" x14ac:dyDescent="0.25">
      <c r="C41" s="304" t="s">
        <v>922</v>
      </c>
      <c r="D41" s="305">
        <v>1694583465</v>
      </c>
      <c r="E41" s="305">
        <v>108070808.7</v>
      </c>
      <c r="F41" s="305">
        <v>81733452.039999992</v>
      </c>
      <c r="G41" s="305">
        <v>69755282.620000005</v>
      </c>
    </row>
    <row r="42" spans="3:7" x14ac:dyDescent="0.25">
      <c r="C42" s="304" t="s">
        <v>180</v>
      </c>
      <c r="D42" s="305">
        <v>243289105</v>
      </c>
      <c r="E42" s="305">
        <v>33289949.139999997</v>
      </c>
      <c r="F42" s="305">
        <v>11895323.51</v>
      </c>
      <c r="G42" s="305">
        <v>9948686.6799999997</v>
      </c>
    </row>
    <row r="43" spans="3:7" x14ac:dyDescent="0.25">
      <c r="C43" s="321" t="s">
        <v>201</v>
      </c>
      <c r="D43" s="322">
        <v>18069727753</v>
      </c>
      <c r="E43" s="322">
        <v>1235973988.54</v>
      </c>
      <c r="F43" s="322">
        <v>1153865673.8499999</v>
      </c>
      <c r="G43" s="322">
        <v>925445696.68999982</v>
      </c>
    </row>
    <row r="44" spans="3:7" x14ac:dyDescent="0.25">
      <c r="C44" s="304" t="s">
        <v>923</v>
      </c>
      <c r="D44" s="305">
        <v>12036003957</v>
      </c>
      <c r="E44" s="305">
        <v>878320555.35000014</v>
      </c>
      <c r="F44" s="305">
        <v>819410995.56999993</v>
      </c>
      <c r="G44" s="305">
        <v>622489542.42999995</v>
      </c>
    </row>
    <row r="45" spans="3:7" x14ac:dyDescent="0.25">
      <c r="C45" s="304" t="s">
        <v>924</v>
      </c>
      <c r="D45" s="305">
        <v>178780957</v>
      </c>
      <c r="E45" s="305">
        <v>14082768.17</v>
      </c>
      <c r="F45" s="305">
        <v>14082768.17</v>
      </c>
      <c r="G45" s="305">
        <v>14082768.17</v>
      </c>
    </row>
    <row r="46" spans="3:7" x14ac:dyDescent="0.25">
      <c r="C46" s="304" t="s">
        <v>925</v>
      </c>
      <c r="D46" s="305">
        <v>252440000</v>
      </c>
      <c r="E46" s="305">
        <v>0</v>
      </c>
      <c r="F46" s="305">
        <v>0</v>
      </c>
      <c r="G46" s="305">
        <v>0</v>
      </c>
    </row>
    <row r="47" spans="3:7" x14ac:dyDescent="0.25">
      <c r="C47" s="304" t="s">
        <v>203</v>
      </c>
      <c r="D47" s="305">
        <v>281636753</v>
      </c>
      <c r="E47" s="305">
        <v>16684440.49</v>
      </c>
      <c r="F47" s="305">
        <v>1173893.18</v>
      </c>
      <c r="G47" s="305">
        <v>148460.68</v>
      </c>
    </row>
    <row r="48" spans="3:7" x14ac:dyDescent="0.25">
      <c r="C48" s="304" t="s">
        <v>926</v>
      </c>
      <c r="D48" s="305">
        <v>5320866086</v>
      </c>
      <c r="E48" s="305">
        <v>326886224.52999991</v>
      </c>
      <c r="F48" s="305">
        <v>319198016.92999995</v>
      </c>
      <c r="G48" s="305">
        <v>288724925.40999997</v>
      </c>
    </row>
    <row r="49" spans="3:7" x14ac:dyDescent="0.25">
      <c r="C49" s="321" t="s">
        <v>927</v>
      </c>
      <c r="D49" s="322">
        <v>8478676742</v>
      </c>
      <c r="E49" s="322">
        <v>2166326.4499999997</v>
      </c>
      <c r="F49" s="322">
        <v>411730182.84999996</v>
      </c>
      <c r="G49" s="322">
        <v>677875756.70000005</v>
      </c>
    </row>
    <row r="50" spans="3:7" x14ac:dyDescent="0.25">
      <c r="C50" s="304" t="s">
        <v>928</v>
      </c>
      <c r="D50" s="305">
        <v>8478676742</v>
      </c>
      <c r="E50" s="305">
        <v>2166326.4499999997</v>
      </c>
      <c r="F50" s="305">
        <v>411730182.84999996</v>
      </c>
      <c r="G50" s="305">
        <v>677875756.70000005</v>
      </c>
    </row>
    <row r="51" spans="3:7" x14ac:dyDescent="0.25">
      <c r="C51" s="321" t="s">
        <v>204</v>
      </c>
      <c r="D51" s="322">
        <v>90444999546</v>
      </c>
      <c r="E51" s="322">
        <v>8504648692.5600004</v>
      </c>
      <c r="F51" s="322">
        <v>8449907653.4900007</v>
      </c>
      <c r="G51" s="322">
        <v>8430394306.5300016</v>
      </c>
    </row>
    <row r="52" spans="3:7" x14ac:dyDescent="0.25">
      <c r="C52" s="304" t="s">
        <v>205</v>
      </c>
      <c r="D52" s="305">
        <v>670854956</v>
      </c>
      <c r="E52" s="305">
        <v>18430453.530000001</v>
      </c>
      <c r="F52" s="305">
        <v>37141151.069999993</v>
      </c>
      <c r="G52" s="305">
        <v>36657025.299999997</v>
      </c>
    </row>
    <row r="53" spans="3:7" x14ac:dyDescent="0.25">
      <c r="C53" s="304" t="s">
        <v>206</v>
      </c>
      <c r="D53" s="305">
        <v>84996417664</v>
      </c>
      <c r="E53" s="305">
        <v>8335251413.3000011</v>
      </c>
      <c r="F53" s="305">
        <v>8278501404.3000011</v>
      </c>
      <c r="G53" s="305">
        <v>8278501404.3000011</v>
      </c>
    </row>
    <row r="54" spans="3:7" x14ac:dyDescent="0.25">
      <c r="C54" s="304" t="s">
        <v>207</v>
      </c>
      <c r="D54" s="305">
        <v>51500001</v>
      </c>
      <c r="E54" s="305">
        <v>32076703.359999999</v>
      </c>
      <c r="F54" s="305">
        <v>0</v>
      </c>
      <c r="G54" s="305">
        <v>0</v>
      </c>
    </row>
    <row r="55" spans="3:7" x14ac:dyDescent="0.25">
      <c r="C55" s="304" t="s">
        <v>208</v>
      </c>
      <c r="D55" s="305">
        <v>4726226925</v>
      </c>
      <c r="E55" s="305">
        <v>118890122.37000002</v>
      </c>
      <c r="F55" s="305">
        <v>134265098.11999997</v>
      </c>
      <c r="G55" s="305">
        <v>115235876.93000002</v>
      </c>
    </row>
    <row r="56" spans="3:7" x14ac:dyDescent="0.25">
      <c r="C56" s="321" t="s">
        <v>209</v>
      </c>
      <c r="D56" s="322">
        <v>879261823</v>
      </c>
      <c r="E56" s="322">
        <v>48162354.43</v>
      </c>
      <c r="F56" s="322">
        <v>68689289.679999992</v>
      </c>
      <c r="G56" s="322">
        <v>67456945.879999995</v>
      </c>
    </row>
    <row r="57" spans="3:7" x14ac:dyDescent="0.25">
      <c r="C57" s="304" t="s">
        <v>210</v>
      </c>
      <c r="D57" s="305">
        <v>868707038</v>
      </c>
      <c r="E57" s="305">
        <v>48162354.43</v>
      </c>
      <c r="F57" s="305">
        <v>68689289.679999992</v>
      </c>
      <c r="G57" s="305">
        <v>67456945.879999995</v>
      </c>
    </row>
    <row r="58" spans="3:7" x14ac:dyDescent="0.25">
      <c r="C58" s="304" t="s">
        <v>929</v>
      </c>
      <c r="D58" s="305">
        <v>10554785</v>
      </c>
      <c r="E58" s="305"/>
      <c r="F58" s="305"/>
      <c r="G58" s="305"/>
    </row>
    <row r="59" spans="3:7" x14ac:dyDescent="0.25">
      <c r="C59" s="321" t="s">
        <v>211</v>
      </c>
      <c r="D59" s="322">
        <v>77465525556</v>
      </c>
      <c r="E59" s="322">
        <v>10313888301.459999</v>
      </c>
      <c r="F59" s="322">
        <v>5440243820.079999</v>
      </c>
      <c r="G59" s="322">
        <v>5272589254.1099997</v>
      </c>
    </row>
    <row r="60" spans="3:7" x14ac:dyDescent="0.25">
      <c r="C60" s="304" t="s">
        <v>930</v>
      </c>
      <c r="D60" s="305">
        <v>37110140373</v>
      </c>
      <c r="E60" s="305">
        <v>4605277845.6999998</v>
      </c>
      <c r="F60" s="305">
        <v>4587463083.1199989</v>
      </c>
      <c r="G60" s="305">
        <v>4164727572.8599997</v>
      </c>
    </row>
    <row r="61" spans="3:7" x14ac:dyDescent="0.25">
      <c r="C61" s="304" t="s">
        <v>931</v>
      </c>
      <c r="D61" s="305">
        <v>21182604</v>
      </c>
      <c r="E61" s="305"/>
      <c r="F61" s="305"/>
      <c r="G61" s="305"/>
    </row>
    <row r="62" spans="3:7" x14ac:dyDescent="0.25">
      <c r="C62" s="304" t="s">
        <v>212</v>
      </c>
      <c r="D62" s="305">
        <v>35218491997</v>
      </c>
      <c r="E62" s="305">
        <v>5507872553.54</v>
      </c>
      <c r="F62" s="305">
        <v>598245239.98000014</v>
      </c>
      <c r="G62" s="305">
        <v>842677591.05000007</v>
      </c>
    </row>
    <row r="63" spans="3:7" x14ac:dyDescent="0.25">
      <c r="C63" s="304" t="s">
        <v>932</v>
      </c>
      <c r="D63" s="305">
        <v>1202510594</v>
      </c>
      <c r="E63" s="305">
        <v>48385465.759999998</v>
      </c>
      <c r="F63" s="305">
        <v>61028312.329999998</v>
      </c>
      <c r="G63" s="305">
        <v>54221854.630000003</v>
      </c>
    </row>
    <row r="64" spans="3:7" x14ac:dyDescent="0.25">
      <c r="C64" s="304" t="s">
        <v>933</v>
      </c>
      <c r="D64" s="305">
        <v>3913199988</v>
      </c>
      <c r="E64" s="305">
        <v>152352436.46000001</v>
      </c>
      <c r="F64" s="305">
        <v>193507184.65000001</v>
      </c>
      <c r="G64" s="305">
        <v>210962235.56999999</v>
      </c>
    </row>
    <row r="65" spans="3:7" x14ac:dyDescent="0.25">
      <c r="C65" s="321" t="s">
        <v>934</v>
      </c>
      <c r="D65" s="322">
        <v>3805308248</v>
      </c>
      <c r="E65" s="322">
        <v>94419691.770000011</v>
      </c>
      <c r="F65" s="322">
        <v>135344598.21000001</v>
      </c>
      <c r="G65" s="322">
        <v>89827284.74000001</v>
      </c>
    </row>
    <row r="66" spans="3:7" x14ac:dyDescent="0.25">
      <c r="C66" s="304" t="s">
        <v>935</v>
      </c>
      <c r="D66" s="305">
        <v>3805308248</v>
      </c>
      <c r="E66" s="305">
        <v>94419691.770000011</v>
      </c>
      <c r="F66" s="305">
        <v>135344598.21000001</v>
      </c>
      <c r="G66" s="305">
        <v>89827284.74000001</v>
      </c>
    </row>
    <row r="67" spans="3:7" x14ac:dyDescent="0.25">
      <c r="C67" s="321" t="s">
        <v>936</v>
      </c>
      <c r="D67" s="322">
        <v>149703020</v>
      </c>
      <c r="E67" s="322">
        <v>6237625.8300000001</v>
      </c>
      <c r="F67" s="322">
        <v>6237625.8300000001</v>
      </c>
      <c r="G67" s="322">
        <v>6237625.8300000001</v>
      </c>
    </row>
    <row r="68" spans="3:7" x14ac:dyDescent="0.25">
      <c r="C68" s="304" t="s">
        <v>937</v>
      </c>
      <c r="D68" s="305">
        <v>149703020</v>
      </c>
      <c r="E68" s="305">
        <v>6237625.8300000001</v>
      </c>
      <c r="F68" s="305">
        <v>6237625.8300000001</v>
      </c>
      <c r="G68" s="305">
        <v>6237625.8300000001</v>
      </c>
    </row>
    <row r="69" spans="3:7" x14ac:dyDescent="0.25">
      <c r="C69" s="321" t="s">
        <v>938</v>
      </c>
      <c r="D69" s="322">
        <v>8062830024</v>
      </c>
      <c r="E69" s="322">
        <v>335771652.61000007</v>
      </c>
      <c r="F69" s="322">
        <v>265265358.41000006</v>
      </c>
      <c r="G69" s="322">
        <v>193962234.59</v>
      </c>
    </row>
    <row r="70" spans="3:7" x14ac:dyDescent="0.25">
      <c r="C70" s="304" t="s">
        <v>939</v>
      </c>
      <c r="D70" s="305">
        <v>146511280</v>
      </c>
      <c r="E70" s="305">
        <v>7879097</v>
      </c>
      <c r="F70" s="305">
        <v>7879097</v>
      </c>
      <c r="G70" s="305">
        <v>0</v>
      </c>
    </row>
    <row r="71" spans="3:7" x14ac:dyDescent="0.25">
      <c r="C71" s="304" t="s">
        <v>940</v>
      </c>
      <c r="D71" s="305">
        <v>3922569</v>
      </c>
      <c r="E71" s="305"/>
      <c r="F71" s="305"/>
      <c r="G71" s="305"/>
    </row>
    <row r="72" spans="3:7" x14ac:dyDescent="0.25">
      <c r="C72" s="304" t="s">
        <v>941</v>
      </c>
      <c r="D72" s="305">
        <v>7738724918</v>
      </c>
      <c r="E72" s="305">
        <v>313419950.86000007</v>
      </c>
      <c r="F72" s="305">
        <v>242913656.66000006</v>
      </c>
      <c r="G72" s="305">
        <v>179489629.84</v>
      </c>
    </row>
    <row r="73" spans="3:7" ht="15.75" thickBot="1" x14ac:dyDescent="0.3">
      <c r="C73" s="304" t="s">
        <v>942</v>
      </c>
      <c r="D73" s="305">
        <v>173671257</v>
      </c>
      <c r="E73" s="305">
        <v>14472604.75</v>
      </c>
      <c r="F73" s="305">
        <v>14472604.75</v>
      </c>
      <c r="G73" s="305">
        <v>14472604.75</v>
      </c>
    </row>
    <row r="74" spans="3:7" x14ac:dyDescent="0.25">
      <c r="C74" s="333" t="s">
        <v>213</v>
      </c>
      <c r="D74" s="334">
        <v>14788243644</v>
      </c>
      <c r="E74" s="334">
        <v>1750131016.9300001</v>
      </c>
      <c r="F74" s="341">
        <v>687011929.71000004</v>
      </c>
      <c r="G74" s="341">
        <v>751991504.15999997</v>
      </c>
    </row>
    <row r="75" spans="3:7" x14ac:dyDescent="0.25">
      <c r="C75" s="321" t="s">
        <v>214</v>
      </c>
      <c r="D75" s="322">
        <v>1069403568</v>
      </c>
      <c r="E75" s="322">
        <v>348384798</v>
      </c>
      <c r="F75" s="322">
        <v>63505867.850000001</v>
      </c>
      <c r="G75" s="322">
        <v>63461972.960000001</v>
      </c>
    </row>
    <row r="76" spans="3:7" x14ac:dyDescent="0.25">
      <c r="C76" s="304" t="s">
        <v>215</v>
      </c>
      <c r="D76" s="305">
        <v>225042000</v>
      </c>
      <c r="E76" s="305">
        <v>81000000</v>
      </c>
      <c r="F76" s="305">
        <v>19891916.670000002</v>
      </c>
      <c r="G76" s="305">
        <v>19928500</v>
      </c>
    </row>
    <row r="77" spans="3:7" x14ac:dyDescent="0.25">
      <c r="C77" s="304" t="s">
        <v>943</v>
      </c>
      <c r="D77" s="305">
        <v>736634979</v>
      </c>
      <c r="E77" s="305">
        <v>245355438</v>
      </c>
      <c r="F77" s="305">
        <v>40068939.280000001</v>
      </c>
      <c r="G77" s="305">
        <v>40051638.280000001</v>
      </c>
    </row>
    <row r="78" spans="3:7" x14ac:dyDescent="0.25">
      <c r="C78" s="304" t="s">
        <v>944</v>
      </c>
      <c r="D78" s="305">
        <v>18204464</v>
      </c>
      <c r="E78" s="305"/>
      <c r="F78" s="305"/>
      <c r="G78" s="305"/>
    </row>
    <row r="79" spans="3:7" x14ac:dyDescent="0.25">
      <c r="C79" s="304" t="s">
        <v>216</v>
      </c>
      <c r="D79" s="305">
        <v>89522125</v>
      </c>
      <c r="E79" s="305">
        <v>22029360</v>
      </c>
      <c r="F79" s="305">
        <v>3545011.9000000004</v>
      </c>
      <c r="G79" s="305">
        <v>3481834.68</v>
      </c>
    </row>
    <row r="80" spans="3:7" x14ac:dyDescent="0.25">
      <c r="C80" s="321" t="s">
        <v>217</v>
      </c>
      <c r="D80" s="322">
        <v>8369852296</v>
      </c>
      <c r="E80" s="322">
        <v>1185297512.8099999</v>
      </c>
      <c r="F80" s="322">
        <v>436487381.42999995</v>
      </c>
      <c r="G80" s="322">
        <v>338310878.18999994</v>
      </c>
    </row>
    <row r="81" spans="3:7" x14ac:dyDescent="0.25">
      <c r="C81" s="304" t="s">
        <v>218</v>
      </c>
      <c r="D81" s="305">
        <v>1130049719</v>
      </c>
      <c r="E81" s="305">
        <v>16254073.199999999</v>
      </c>
      <c r="F81" s="305">
        <v>7968269.79</v>
      </c>
      <c r="G81" s="305">
        <v>5902461.71</v>
      </c>
    </row>
    <row r="82" spans="3:7" x14ac:dyDescent="0.25">
      <c r="C82" s="304" t="s">
        <v>945</v>
      </c>
      <c r="D82" s="305">
        <v>31467776</v>
      </c>
      <c r="E82" s="305">
        <v>458000</v>
      </c>
      <c r="F82" s="305">
        <v>0</v>
      </c>
      <c r="G82" s="305">
        <v>0</v>
      </c>
    </row>
    <row r="83" spans="3:7" x14ac:dyDescent="0.25">
      <c r="C83" s="304" t="s">
        <v>219</v>
      </c>
      <c r="D83" s="305">
        <v>320091495</v>
      </c>
      <c r="E83" s="305">
        <v>2000000</v>
      </c>
      <c r="F83" s="305">
        <v>14105958.32</v>
      </c>
      <c r="G83" s="305">
        <v>26378583.32</v>
      </c>
    </row>
    <row r="84" spans="3:7" x14ac:dyDescent="0.25">
      <c r="C84" s="304" t="s">
        <v>946</v>
      </c>
      <c r="D84" s="305">
        <v>35000000</v>
      </c>
      <c r="E84" s="305">
        <v>5525099.9500000002</v>
      </c>
      <c r="F84" s="305">
        <v>0</v>
      </c>
      <c r="G84" s="305">
        <v>0</v>
      </c>
    </row>
    <row r="85" spans="3:7" x14ac:dyDescent="0.25">
      <c r="C85" s="304" t="s">
        <v>220</v>
      </c>
      <c r="D85" s="305">
        <v>8409716</v>
      </c>
      <c r="E85" s="305">
        <v>2624120</v>
      </c>
      <c r="F85" s="305">
        <v>264044.71999999997</v>
      </c>
      <c r="G85" s="305">
        <v>264044.71999999997</v>
      </c>
    </row>
    <row r="86" spans="3:7" x14ac:dyDescent="0.25">
      <c r="C86" s="304" t="s">
        <v>947</v>
      </c>
      <c r="D86" s="305">
        <v>166300000</v>
      </c>
      <c r="E86" s="305">
        <v>0</v>
      </c>
      <c r="F86" s="305">
        <v>11705833.33</v>
      </c>
      <c r="G86" s="305">
        <v>11705833.33</v>
      </c>
    </row>
    <row r="87" spans="3:7" x14ac:dyDescent="0.25">
      <c r="C87" s="304" t="s">
        <v>948</v>
      </c>
      <c r="D87" s="305">
        <v>121855463</v>
      </c>
      <c r="E87" s="305">
        <v>6243092.7999999998</v>
      </c>
      <c r="F87" s="305">
        <v>3011934.2800000003</v>
      </c>
      <c r="G87" s="305">
        <v>3011934.2800000003</v>
      </c>
    </row>
    <row r="88" spans="3:7" x14ac:dyDescent="0.25">
      <c r="C88" s="304" t="s">
        <v>221</v>
      </c>
      <c r="D88" s="305">
        <v>1338168834</v>
      </c>
      <c r="E88" s="305">
        <v>239021809.31999999</v>
      </c>
      <c r="F88" s="305">
        <v>51951807.670000009</v>
      </c>
      <c r="G88" s="305">
        <v>46655269.729999989</v>
      </c>
    </row>
    <row r="89" spans="3:7" x14ac:dyDescent="0.25">
      <c r="C89" s="304" t="s">
        <v>222</v>
      </c>
      <c r="D89" s="305">
        <v>2031451113</v>
      </c>
      <c r="E89" s="305">
        <v>418040342.85999995</v>
      </c>
      <c r="F89" s="305">
        <v>59444088.609999999</v>
      </c>
      <c r="G89" s="305">
        <v>64404015.170000002</v>
      </c>
    </row>
    <row r="90" spans="3:7" x14ac:dyDescent="0.25">
      <c r="C90" s="304" t="s">
        <v>223</v>
      </c>
      <c r="D90" s="305">
        <v>101411794</v>
      </c>
      <c r="E90" s="305">
        <v>11968497.960000001</v>
      </c>
      <c r="F90" s="305">
        <v>9913467.7599999998</v>
      </c>
      <c r="G90" s="305">
        <v>7316238.4299999997</v>
      </c>
    </row>
    <row r="91" spans="3:7" x14ac:dyDescent="0.25">
      <c r="C91" s="304" t="s">
        <v>224</v>
      </c>
      <c r="D91" s="305">
        <v>1000000</v>
      </c>
      <c r="E91" s="305"/>
      <c r="F91" s="305"/>
      <c r="G91" s="305"/>
    </row>
    <row r="92" spans="3:7" x14ac:dyDescent="0.25">
      <c r="C92" s="304" t="s">
        <v>225</v>
      </c>
      <c r="D92" s="305">
        <v>30547779</v>
      </c>
      <c r="E92" s="305">
        <v>1614940</v>
      </c>
      <c r="F92" s="305">
        <v>633905.88</v>
      </c>
      <c r="G92" s="305">
        <v>633905.88</v>
      </c>
    </row>
    <row r="93" spans="3:7" x14ac:dyDescent="0.25">
      <c r="C93" s="304" t="s">
        <v>949</v>
      </c>
      <c r="D93" s="305">
        <v>12000000</v>
      </c>
      <c r="E93" s="305">
        <v>4263957.5199999996</v>
      </c>
      <c r="F93" s="305">
        <v>4263957.5199999996</v>
      </c>
      <c r="G93" s="305">
        <v>2360611.1800000002</v>
      </c>
    </row>
    <row r="94" spans="3:7" x14ac:dyDescent="0.25">
      <c r="C94" s="304" t="s">
        <v>227</v>
      </c>
      <c r="D94" s="305">
        <v>3042098607</v>
      </c>
      <c r="E94" s="305">
        <v>477283579.19999999</v>
      </c>
      <c r="F94" s="305">
        <v>273224113.54999995</v>
      </c>
      <c r="G94" s="305">
        <v>169677980.43999997</v>
      </c>
    </row>
    <row r="95" spans="3:7" x14ac:dyDescent="0.25">
      <c r="C95" s="321" t="s">
        <v>228</v>
      </c>
      <c r="D95" s="322">
        <v>5348987780</v>
      </c>
      <c r="E95" s="322">
        <v>216448706.11999997</v>
      </c>
      <c r="F95" s="322">
        <v>187018680.42999998</v>
      </c>
      <c r="G95" s="322">
        <v>350218653.01000005</v>
      </c>
    </row>
    <row r="96" spans="3:7" x14ac:dyDescent="0.25">
      <c r="C96" s="304" t="s">
        <v>229</v>
      </c>
      <c r="D96" s="305">
        <v>260177938</v>
      </c>
      <c r="E96" s="305">
        <v>25332748.559999999</v>
      </c>
      <c r="F96" s="305">
        <v>18715369</v>
      </c>
      <c r="G96" s="305">
        <v>18413289</v>
      </c>
    </row>
    <row r="97" spans="3:7" x14ac:dyDescent="0.25">
      <c r="C97" s="304" t="s">
        <v>230</v>
      </c>
      <c r="D97" s="305">
        <v>5548543</v>
      </c>
      <c r="E97" s="305">
        <v>0</v>
      </c>
      <c r="F97" s="305">
        <v>379878.51</v>
      </c>
      <c r="G97" s="305">
        <v>379878.51</v>
      </c>
    </row>
    <row r="98" spans="3:7" x14ac:dyDescent="0.25">
      <c r="C98" s="304" t="s">
        <v>231</v>
      </c>
      <c r="D98" s="305">
        <v>153296868</v>
      </c>
      <c r="E98" s="305">
        <v>6235721.7000000002</v>
      </c>
      <c r="F98" s="305">
        <v>6262880.4700000007</v>
      </c>
      <c r="G98" s="305">
        <v>7118675.0300000003</v>
      </c>
    </row>
    <row r="99" spans="3:7" x14ac:dyDescent="0.25">
      <c r="C99" s="304" t="s">
        <v>232</v>
      </c>
      <c r="D99" s="305">
        <v>17300000</v>
      </c>
      <c r="E99" s="305">
        <v>1700000</v>
      </c>
      <c r="F99" s="305">
        <v>0</v>
      </c>
      <c r="G99" s="305">
        <v>0</v>
      </c>
    </row>
    <row r="100" spans="3:7" x14ac:dyDescent="0.25">
      <c r="C100" s="304" t="s">
        <v>233</v>
      </c>
      <c r="D100" s="305">
        <v>4740902179</v>
      </c>
      <c r="E100" s="305">
        <v>176278175.13999999</v>
      </c>
      <c r="F100" s="305">
        <v>152170278.21000001</v>
      </c>
      <c r="G100" s="305">
        <v>315290080.37000006</v>
      </c>
    </row>
    <row r="101" spans="3:7" x14ac:dyDescent="0.25">
      <c r="C101" s="304" t="s">
        <v>234</v>
      </c>
      <c r="D101" s="305">
        <v>6044676</v>
      </c>
      <c r="E101" s="305">
        <v>0</v>
      </c>
      <c r="F101" s="305">
        <v>0</v>
      </c>
      <c r="G101" s="305">
        <v>0</v>
      </c>
    </row>
    <row r="102" spans="3:7" x14ac:dyDescent="0.25">
      <c r="C102" s="304" t="s">
        <v>235</v>
      </c>
      <c r="D102" s="305">
        <v>6553009</v>
      </c>
      <c r="E102" s="305">
        <v>0</v>
      </c>
      <c r="F102" s="305">
        <v>310704.51</v>
      </c>
      <c r="G102" s="305">
        <v>310704.51</v>
      </c>
    </row>
    <row r="103" spans="3:7" ht="15.75" thickBot="1" x14ac:dyDescent="0.3">
      <c r="C103" s="304" t="s">
        <v>236</v>
      </c>
      <c r="D103" s="305">
        <v>159164567</v>
      </c>
      <c r="E103" s="305">
        <v>6902060.7199999997</v>
      </c>
      <c r="F103" s="305">
        <v>9179569.7299999986</v>
      </c>
      <c r="G103" s="305">
        <v>8706025.5899999999</v>
      </c>
    </row>
    <row r="104" spans="3:7" x14ac:dyDescent="0.25">
      <c r="C104" s="333" t="s">
        <v>181</v>
      </c>
      <c r="D104" s="334">
        <v>665858505819</v>
      </c>
      <c r="E104" s="334">
        <v>28578164859.440006</v>
      </c>
      <c r="F104" s="341">
        <v>46181655092.93</v>
      </c>
      <c r="G104" s="341">
        <v>45841387789.049995</v>
      </c>
    </row>
    <row r="105" spans="3:7" x14ac:dyDescent="0.25">
      <c r="C105" s="321" t="s">
        <v>950</v>
      </c>
      <c r="D105" s="322">
        <v>30826676151</v>
      </c>
      <c r="E105" s="322">
        <v>2056205378.1300001</v>
      </c>
      <c r="F105" s="322">
        <v>1900565551.4600003</v>
      </c>
      <c r="G105" s="322">
        <v>1940879105.45</v>
      </c>
    </row>
    <row r="106" spans="3:7" x14ac:dyDescent="0.25">
      <c r="C106" s="304" t="s">
        <v>951</v>
      </c>
      <c r="D106" s="305">
        <v>8210060178</v>
      </c>
      <c r="E106" s="305">
        <v>240664459.54000002</v>
      </c>
      <c r="F106" s="305">
        <v>95612218.920000002</v>
      </c>
      <c r="G106" s="305">
        <v>147851676.42000002</v>
      </c>
    </row>
    <row r="107" spans="3:7" x14ac:dyDescent="0.25">
      <c r="C107" s="304" t="s">
        <v>952</v>
      </c>
      <c r="D107" s="305">
        <v>761513094</v>
      </c>
      <c r="E107" s="305">
        <v>50165058.340000004</v>
      </c>
      <c r="F107" s="305">
        <v>62127472.290000007</v>
      </c>
      <c r="G107" s="305">
        <v>11479212.890000001</v>
      </c>
    </row>
    <row r="108" spans="3:7" x14ac:dyDescent="0.25">
      <c r="C108" s="304" t="s">
        <v>953</v>
      </c>
      <c r="D108" s="305">
        <v>21833102879</v>
      </c>
      <c r="E108" s="305">
        <v>1750875860.2500002</v>
      </c>
      <c r="F108" s="305">
        <v>1742825860.2500002</v>
      </c>
      <c r="G108" s="305">
        <v>1781548216.1400001</v>
      </c>
    </row>
    <row r="109" spans="3:7" x14ac:dyDescent="0.25">
      <c r="C109" s="304" t="s">
        <v>954</v>
      </c>
      <c r="D109" s="305">
        <v>22000000</v>
      </c>
      <c r="E109" s="305">
        <v>14500000</v>
      </c>
      <c r="F109" s="305">
        <v>0</v>
      </c>
      <c r="G109" s="305">
        <v>0</v>
      </c>
    </row>
    <row r="110" spans="3:7" x14ac:dyDescent="0.25">
      <c r="C110" s="321" t="s">
        <v>182</v>
      </c>
      <c r="D110" s="322">
        <v>137362566364</v>
      </c>
      <c r="E110" s="322">
        <v>12753953250.959999</v>
      </c>
      <c r="F110" s="322">
        <v>11001943727.839998</v>
      </c>
      <c r="G110" s="322">
        <v>10565922332.040001</v>
      </c>
    </row>
    <row r="111" spans="3:7" x14ac:dyDescent="0.25">
      <c r="C111" s="304" t="s">
        <v>955</v>
      </c>
      <c r="D111" s="305">
        <v>212504665</v>
      </c>
      <c r="E111" s="305">
        <v>19903833.52</v>
      </c>
      <c r="F111" s="305">
        <v>19903833.52</v>
      </c>
      <c r="G111" s="305">
        <v>19903833.52</v>
      </c>
    </row>
    <row r="112" spans="3:7" x14ac:dyDescent="0.25">
      <c r="C112" s="304" t="s">
        <v>956</v>
      </c>
      <c r="D112" s="305">
        <v>13920343099</v>
      </c>
      <c r="E112" s="305">
        <v>2467531566.5999999</v>
      </c>
      <c r="F112" s="305">
        <v>1274514303.51</v>
      </c>
      <c r="G112" s="305">
        <v>984029827.86000025</v>
      </c>
    </row>
    <row r="113" spans="3:7" x14ac:dyDescent="0.25">
      <c r="C113" s="304" t="s">
        <v>957</v>
      </c>
      <c r="D113" s="305">
        <v>11014637150</v>
      </c>
      <c r="E113" s="305">
        <v>727397587.0999999</v>
      </c>
      <c r="F113" s="305">
        <v>589743437.47000003</v>
      </c>
      <c r="G113" s="305">
        <v>583437206.27999997</v>
      </c>
    </row>
    <row r="114" spans="3:7" x14ac:dyDescent="0.25">
      <c r="C114" s="304" t="s">
        <v>183</v>
      </c>
      <c r="D114" s="305">
        <v>35070000</v>
      </c>
      <c r="E114" s="305">
        <v>828825</v>
      </c>
      <c r="F114" s="305">
        <v>323077</v>
      </c>
      <c r="G114" s="305">
        <v>145140</v>
      </c>
    </row>
    <row r="115" spans="3:7" x14ac:dyDescent="0.25">
      <c r="C115" s="304" t="s">
        <v>958</v>
      </c>
      <c r="D115" s="305">
        <v>91010414</v>
      </c>
      <c r="E115" s="305">
        <v>5419396.0800000001</v>
      </c>
      <c r="F115" s="305">
        <v>5419396.0800000001</v>
      </c>
      <c r="G115" s="305">
        <v>5419396.0800000001</v>
      </c>
    </row>
    <row r="116" spans="3:7" x14ac:dyDescent="0.25">
      <c r="C116" s="304" t="s">
        <v>959</v>
      </c>
      <c r="D116" s="305">
        <v>112089001036</v>
      </c>
      <c r="E116" s="305">
        <v>9532872042.6599998</v>
      </c>
      <c r="F116" s="305">
        <v>9112039680.2599983</v>
      </c>
      <c r="G116" s="305">
        <v>8972986928.3000011</v>
      </c>
    </row>
    <row r="117" spans="3:7" x14ac:dyDescent="0.25">
      <c r="C117" s="321" t="s">
        <v>960</v>
      </c>
      <c r="D117" s="322">
        <v>12302416115</v>
      </c>
      <c r="E117" s="322">
        <v>718767758.3499999</v>
      </c>
      <c r="F117" s="322">
        <v>668282320.36000001</v>
      </c>
      <c r="G117" s="322">
        <v>659809968.06000006</v>
      </c>
    </row>
    <row r="118" spans="3:7" x14ac:dyDescent="0.25">
      <c r="C118" s="304" t="s">
        <v>961</v>
      </c>
      <c r="D118" s="305">
        <v>2555010000</v>
      </c>
      <c r="E118" s="305">
        <v>95578502.069999993</v>
      </c>
      <c r="F118" s="305">
        <v>102851632.54000001</v>
      </c>
      <c r="G118" s="305">
        <v>82312969.359999999</v>
      </c>
    </row>
    <row r="119" spans="3:7" x14ac:dyDescent="0.25">
      <c r="C119" s="304" t="s">
        <v>962</v>
      </c>
      <c r="D119" s="305">
        <v>2345722436</v>
      </c>
      <c r="E119" s="305">
        <v>153205845.03</v>
      </c>
      <c r="F119" s="305">
        <v>131211065.29000001</v>
      </c>
      <c r="G119" s="305">
        <v>143611780.12</v>
      </c>
    </row>
    <row r="120" spans="3:7" x14ac:dyDescent="0.25">
      <c r="C120" s="304" t="s">
        <v>963</v>
      </c>
      <c r="D120" s="305">
        <v>4302636691</v>
      </c>
      <c r="E120" s="305">
        <v>284220871.47999996</v>
      </c>
      <c r="F120" s="305">
        <v>273254436.23000002</v>
      </c>
      <c r="G120" s="305">
        <v>265670744.09999999</v>
      </c>
    </row>
    <row r="121" spans="3:7" x14ac:dyDescent="0.25">
      <c r="C121" s="304" t="s">
        <v>964</v>
      </c>
      <c r="D121" s="305">
        <v>1301843</v>
      </c>
      <c r="E121" s="305"/>
      <c r="F121" s="305"/>
      <c r="G121" s="305"/>
    </row>
    <row r="122" spans="3:7" x14ac:dyDescent="0.25">
      <c r="C122" s="304" t="s">
        <v>965</v>
      </c>
      <c r="D122" s="305">
        <v>209429511</v>
      </c>
      <c r="E122" s="305">
        <v>71948206.789999992</v>
      </c>
      <c r="F122" s="305">
        <v>56823206.789999999</v>
      </c>
      <c r="G122" s="305">
        <v>48070998.850000001</v>
      </c>
    </row>
    <row r="123" spans="3:7" x14ac:dyDescent="0.25">
      <c r="C123" s="304" t="s">
        <v>966</v>
      </c>
      <c r="D123" s="305">
        <v>2888315634</v>
      </c>
      <c r="E123" s="305">
        <v>113814332.97999999</v>
      </c>
      <c r="F123" s="305">
        <v>104141979.51000002</v>
      </c>
      <c r="G123" s="305">
        <v>120143475.63000001</v>
      </c>
    </row>
    <row r="124" spans="3:7" x14ac:dyDescent="0.25">
      <c r="C124" s="321" t="s">
        <v>967</v>
      </c>
      <c r="D124" s="322">
        <v>309600274351</v>
      </c>
      <c r="E124" s="322">
        <v>7647572513.8899994</v>
      </c>
      <c r="F124" s="322">
        <v>20881267859.510002</v>
      </c>
      <c r="G124" s="322">
        <v>21084294591.330002</v>
      </c>
    </row>
    <row r="125" spans="3:7" x14ac:dyDescent="0.25">
      <c r="C125" s="304" t="s">
        <v>968</v>
      </c>
      <c r="D125" s="305">
        <v>15790264521</v>
      </c>
      <c r="E125" s="305">
        <v>776359789.86999989</v>
      </c>
      <c r="F125" s="305">
        <v>857447296.29999995</v>
      </c>
      <c r="G125" s="305">
        <v>825912828.96999991</v>
      </c>
    </row>
    <row r="126" spans="3:7" x14ac:dyDescent="0.25">
      <c r="C126" s="304" t="s">
        <v>969</v>
      </c>
      <c r="D126" s="305">
        <v>110523979362</v>
      </c>
      <c r="E126" s="305">
        <v>263640160.79000002</v>
      </c>
      <c r="F126" s="305">
        <v>8207773769.0299997</v>
      </c>
      <c r="G126" s="305">
        <v>8055103686.6800003</v>
      </c>
    </row>
    <row r="127" spans="3:7" x14ac:dyDescent="0.25">
      <c r="C127" s="304" t="s">
        <v>970</v>
      </c>
      <c r="D127" s="305">
        <v>33349383498</v>
      </c>
      <c r="E127" s="305">
        <v>502322466.21000004</v>
      </c>
      <c r="F127" s="305">
        <v>2323937844.4700007</v>
      </c>
      <c r="G127" s="305">
        <v>2169779008.0200005</v>
      </c>
    </row>
    <row r="128" spans="3:7" x14ac:dyDescent="0.25">
      <c r="C128" s="304" t="s">
        <v>971</v>
      </c>
      <c r="D128" s="305">
        <v>25693434943</v>
      </c>
      <c r="E128" s="305">
        <v>1866982482.55</v>
      </c>
      <c r="F128" s="305">
        <v>1636111403.2800004</v>
      </c>
      <c r="G128" s="305">
        <v>1612221280.4200001</v>
      </c>
    </row>
    <row r="129" spans="3:7" x14ac:dyDescent="0.25">
      <c r="C129" s="304" t="s">
        <v>972</v>
      </c>
      <c r="D129" s="305">
        <v>4244581789</v>
      </c>
      <c r="E129" s="305">
        <v>1622650</v>
      </c>
      <c r="F129" s="305">
        <v>174662913.88999999</v>
      </c>
      <c r="G129" s="305">
        <v>174662913.88999999</v>
      </c>
    </row>
    <row r="130" spans="3:7" x14ac:dyDescent="0.25">
      <c r="C130" s="304" t="s">
        <v>973</v>
      </c>
      <c r="D130" s="305">
        <v>12539267332</v>
      </c>
      <c r="E130" s="305">
        <v>175275987.61000001</v>
      </c>
      <c r="F130" s="305">
        <v>963357428.91000021</v>
      </c>
      <c r="G130" s="305">
        <v>946628380.84000027</v>
      </c>
    </row>
    <row r="131" spans="3:7" x14ac:dyDescent="0.25">
      <c r="C131" s="304" t="s">
        <v>974</v>
      </c>
      <c r="D131" s="305">
        <v>1607713676</v>
      </c>
      <c r="E131" s="305">
        <v>75161914.789999992</v>
      </c>
      <c r="F131" s="305">
        <v>103543258.52000001</v>
      </c>
      <c r="G131" s="305">
        <v>94056898.670000017</v>
      </c>
    </row>
    <row r="132" spans="3:7" x14ac:dyDescent="0.25">
      <c r="C132" s="304" t="s">
        <v>975</v>
      </c>
      <c r="D132" s="305">
        <v>718994467</v>
      </c>
      <c r="E132" s="305">
        <v>43796775.530000001</v>
      </c>
      <c r="F132" s="305">
        <v>47089387.370000005</v>
      </c>
      <c r="G132" s="305">
        <v>44381746.690000005</v>
      </c>
    </row>
    <row r="133" spans="3:7" x14ac:dyDescent="0.25">
      <c r="C133" s="304" t="s">
        <v>976</v>
      </c>
      <c r="D133" s="305">
        <v>839652468</v>
      </c>
      <c r="E133" s="305">
        <v>14798733.32</v>
      </c>
      <c r="F133" s="305">
        <v>19464503.82</v>
      </c>
      <c r="G133" s="305">
        <v>18952106.629999999</v>
      </c>
    </row>
    <row r="134" spans="3:7" x14ac:dyDescent="0.25">
      <c r="C134" s="304" t="s">
        <v>977</v>
      </c>
      <c r="D134" s="305">
        <v>973196386</v>
      </c>
      <c r="E134" s="305">
        <v>97627758.199999988</v>
      </c>
      <c r="F134" s="305">
        <v>87177439.299999997</v>
      </c>
      <c r="G134" s="305">
        <v>84023861.789999992</v>
      </c>
    </row>
    <row r="135" spans="3:7" x14ac:dyDescent="0.25">
      <c r="C135" s="304" t="s">
        <v>978</v>
      </c>
      <c r="D135" s="305">
        <v>103319805909</v>
      </c>
      <c r="E135" s="305">
        <v>3829983795.0199995</v>
      </c>
      <c r="F135" s="305">
        <v>6460702614.6200008</v>
      </c>
      <c r="G135" s="305">
        <v>7058571878.7299995</v>
      </c>
    </row>
    <row r="136" spans="3:7" x14ac:dyDescent="0.25">
      <c r="C136" s="321" t="s">
        <v>184</v>
      </c>
      <c r="D136" s="322">
        <v>174781847098</v>
      </c>
      <c r="E136" s="322">
        <v>5335430243.71</v>
      </c>
      <c r="F136" s="322">
        <v>11664017601.91</v>
      </c>
      <c r="G136" s="322">
        <v>11532653343.339998</v>
      </c>
    </row>
    <row r="137" spans="3:7" x14ac:dyDescent="0.25">
      <c r="C137" s="304" t="s">
        <v>979</v>
      </c>
      <c r="D137" s="305">
        <v>91290753302</v>
      </c>
      <c r="E137" s="305">
        <v>-346402978.76000005</v>
      </c>
      <c r="F137" s="305">
        <v>6478270770.6700001</v>
      </c>
      <c r="G137" s="305">
        <v>6486885813.3599997</v>
      </c>
    </row>
    <row r="138" spans="3:7" x14ac:dyDescent="0.25">
      <c r="C138" s="304" t="s">
        <v>185</v>
      </c>
      <c r="D138" s="305">
        <v>6692496</v>
      </c>
      <c r="E138" s="305"/>
      <c r="F138" s="305"/>
      <c r="G138" s="305"/>
    </row>
    <row r="139" spans="3:7" x14ac:dyDescent="0.25">
      <c r="C139" s="304" t="s">
        <v>980</v>
      </c>
      <c r="D139" s="305">
        <v>1147105000</v>
      </c>
      <c r="E139" s="305">
        <v>87851014.719999999</v>
      </c>
      <c r="F139" s="305">
        <v>83484934.719999999</v>
      </c>
      <c r="G139" s="305">
        <v>0</v>
      </c>
    </row>
    <row r="140" spans="3:7" x14ac:dyDescent="0.25">
      <c r="C140" s="304" t="s">
        <v>981</v>
      </c>
      <c r="D140" s="305">
        <v>3530385764</v>
      </c>
      <c r="E140" s="305">
        <v>182916316.22999999</v>
      </c>
      <c r="F140" s="305">
        <v>177086843.78</v>
      </c>
      <c r="G140" s="305">
        <v>211132472.94</v>
      </c>
    </row>
    <row r="141" spans="3:7" x14ac:dyDescent="0.25">
      <c r="C141" s="304" t="s">
        <v>982</v>
      </c>
      <c r="D141" s="305">
        <v>1578403695</v>
      </c>
      <c r="E141" s="305">
        <v>74928864.149999991</v>
      </c>
      <c r="F141" s="305">
        <v>81791576.409999996</v>
      </c>
      <c r="G141" s="305">
        <v>85134635.839999989</v>
      </c>
    </row>
    <row r="142" spans="3:7" x14ac:dyDescent="0.25">
      <c r="C142" s="304" t="s">
        <v>983</v>
      </c>
      <c r="D142" s="305">
        <v>73145556675</v>
      </c>
      <c r="E142" s="305">
        <v>5250106979.3299999</v>
      </c>
      <c r="F142" s="305">
        <v>4757353428.289999</v>
      </c>
      <c r="G142" s="305">
        <v>4663682362.2299986</v>
      </c>
    </row>
    <row r="143" spans="3:7" x14ac:dyDescent="0.25">
      <c r="C143" s="304" t="s">
        <v>984</v>
      </c>
      <c r="D143" s="305">
        <v>1600000</v>
      </c>
      <c r="E143" s="305">
        <v>0</v>
      </c>
      <c r="F143" s="305">
        <v>0</v>
      </c>
      <c r="G143" s="305">
        <v>0</v>
      </c>
    </row>
    <row r="144" spans="3:7" x14ac:dyDescent="0.25">
      <c r="C144" s="304" t="s">
        <v>985</v>
      </c>
      <c r="D144" s="305">
        <v>4081350166</v>
      </c>
      <c r="E144" s="305">
        <v>86030048.039999992</v>
      </c>
      <c r="F144" s="305">
        <v>86030048.039999992</v>
      </c>
      <c r="G144" s="305">
        <v>85818058.969999999</v>
      </c>
    </row>
    <row r="145" spans="3:7" x14ac:dyDescent="0.25">
      <c r="C145" s="321" t="s">
        <v>186</v>
      </c>
      <c r="D145" s="322">
        <v>984725740</v>
      </c>
      <c r="E145" s="322">
        <v>66235714.400000006</v>
      </c>
      <c r="F145" s="322">
        <v>65578031.850000009</v>
      </c>
      <c r="G145" s="322">
        <v>57828448.829999998</v>
      </c>
    </row>
    <row r="146" spans="3:7" x14ac:dyDescent="0.25">
      <c r="C146" s="304" t="s">
        <v>187</v>
      </c>
      <c r="D146" s="305">
        <v>224073001</v>
      </c>
      <c r="E146" s="305">
        <v>20522679.600000001</v>
      </c>
      <c r="F146" s="305">
        <v>19152236.600000001</v>
      </c>
      <c r="G146" s="305">
        <v>13009993.57</v>
      </c>
    </row>
    <row r="147" spans="3:7" x14ac:dyDescent="0.25">
      <c r="C147" s="304" t="s">
        <v>188</v>
      </c>
      <c r="D147" s="305">
        <v>112471764</v>
      </c>
      <c r="E147" s="305">
        <v>4400657.12</v>
      </c>
      <c r="F147" s="305">
        <v>6468550.4000000004</v>
      </c>
      <c r="G147" s="305">
        <v>6549551.7199999997</v>
      </c>
    </row>
    <row r="148" spans="3:7" x14ac:dyDescent="0.25">
      <c r="C148" s="304" t="s">
        <v>986</v>
      </c>
      <c r="D148" s="305">
        <v>253359525</v>
      </c>
      <c r="E148" s="305">
        <v>6470455.46</v>
      </c>
      <c r="F148" s="305">
        <v>8514285.4900000002</v>
      </c>
      <c r="G148" s="305">
        <v>7654666.4500000002</v>
      </c>
    </row>
    <row r="149" spans="3:7" ht="15.75" thickBot="1" x14ac:dyDescent="0.3">
      <c r="C149" s="304" t="s">
        <v>190</v>
      </c>
      <c r="D149" s="305">
        <v>394821450</v>
      </c>
      <c r="E149" s="305">
        <v>34841922.219999999</v>
      </c>
      <c r="F149" s="305">
        <v>31442959.360000003</v>
      </c>
      <c r="G149" s="305">
        <v>30614237.09</v>
      </c>
    </row>
    <row r="150" spans="3:7" x14ac:dyDescent="0.25">
      <c r="C150" s="333" t="s">
        <v>987</v>
      </c>
      <c r="D150" s="334">
        <v>333486471138</v>
      </c>
      <c r="E150" s="334">
        <v>14823515011.210001</v>
      </c>
      <c r="F150" s="341">
        <v>14539915061.810001</v>
      </c>
      <c r="G150" s="341">
        <v>27655280826.469997</v>
      </c>
    </row>
    <row r="151" spans="3:7" x14ac:dyDescent="0.25">
      <c r="C151" s="321" t="s">
        <v>988</v>
      </c>
      <c r="D151" s="322">
        <v>333486471138</v>
      </c>
      <c r="E151" s="322">
        <v>14823515011.210001</v>
      </c>
      <c r="F151" s="322">
        <v>14539915061.810001</v>
      </c>
      <c r="G151" s="322">
        <v>27655280826.469997</v>
      </c>
    </row>
    <row r="152" spans="3:7" x14ac:dyDescent="0.25">
      <c r="C152" s="304" t="s">
        <v>989</v>
      </c>
      <c r="D152" s="305">
        <v>333486471138</v>
      </c>
      <c r="E152" s="305">
        <v>14823515011.210001</v>
      </c>
      <c r="F152" s="305">
        <v>14539915061.810001</v>
      </c>
      <c r="G152" s="305">
        <v>27655280826.469997</v>
      </c>
    </row>
    <row r="153" spans="3:7" ht="15.75" thickBot="1" x14ac:dyDescent="0.3">
      <c r="C153" s="338" t="s">
        <v>237</v>
      </c>
      <c r="D153" s="328">
        <v>1484234610959</v>
      </c>
      <c r="E153" s="328">
        <v>84813908753.479996</v>
      </c>
      <c r="F153" s="328">
        <v>95659635335.350006</v>
      </c>
      <c r="G153" s="328">
        <v>109068642196.10001</v>
      </c>
    </row>
    <row r="155" spans="3:7" x14ac:dyDescent="0.25">
      <c r="C155" s="311" t="s">
        <v>165</v>
      </c>
    </row>
    <row r="156" spans="3:7" x14ac:dyDescent="0.25">
      <c r="C156" s="312" t="s">
        <v>462</v>
      </c>
    </row>
    <row r="157" spans="3:7" x14ac:dyDescent="0.25">
      <c r="C157" s="311" t="s">
        <v>114</v>
      </c>
    </row>
    <row r="158" spans="3:7" x14ac:dyDescent="0.25">
      <c r="C158" s="339"/>
    </row>
  </sheetData>
  <mergeCells count="11">
    <mergeCell ref="C8:G8"/>
    <mergeCell ref="C2:G2"/>
    <mergeCell ref="C3:G3"/>
    <mergeCell ref="C4:G4"/>
    <mergeCell ref="C6:G6"/>
    <mergeCell ref="C7:G7"/>
    <mergeCell ref="C11:C12"/>
    <mergeCell ref="D11:D12"/>
    <mergeCell ref="E11:E13"/>
    <mergeCell ref="F11:F13"/>
    <mergeCell ref="G11:G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0DB65-132D-4996-B392-F5AED43B06D3}">
  <dimension ref="A2:N323"/>
  <sheetViews>
    <sheetView showGridLines="0" zoomScale="60" zoomScaleNormal="60" workbookViewId="0">
      <selection activeCell="B8" sqref="A1:I8"/>
    </sheetView>
  </sheetViews>
  <sheetFormatPr baseColWidth="10" defaultColWidth="9.140625" defaultRowHeight="15" x14ac:dyDescent="0.25"/>
  <cols>
    <col min="1" max="1" width="9.140625" style="1"/>
    <col min="2" max="2" width="147.28515625" style="1" customWidth="1"/>
    <col min="3" max="3" width="25.7109375" style="1" customWidth="1"/>
    <col min="4" max="4" width="29.140625" style="1" customWidth="1"/>
    <col min="5" max="5" width="24.5703125" style="1" customWidth="1"/>
    <col min="6" max="6" width="25" style="1" customWidth="1"/>
    <col min="7" max="7" width="19.7109375" style="1" customWidth="1"/>
    <col min="8" max="8" width="20.7109375" style="46" customWidth="1"/>
    <col min="9" max="9" width="17.85546875" style="46" customWidth="1"/>
    <col min="10" max="10" width="28.5703125" style="1" customWidth="1"/>
    <col min="11" max="11" width="42.28515625" style="1" customWidth="1"/>
    <col min="12" max="12" width="17.140625" style="1" customWidth="1"/>
    <col min="13" max="13" width="24.28515625" style="1" customWidth="1"/>
    <col min="14" max="14" width="15.7109375" style="1" customWidth="1"/>
    <col min="15" max="16384" width="9.140625" style="1"/>
  </cols>
  <sheetData>
    <row r="2" spans="2:14" ht="18.75" x14ac:dyDescent="0.25">
      <c r="B2" s="351" t="s">
        <v>0</v>
      </c>
      <c r="C2" s="351"/>
      <c r="D2" s="351"/>
      <c r="E2" s="351"/>
      <c r="F2" s="351"/>
      <c r="G2" s="351"/>
      <c r="H2" s="351"/>
      <c r="I2" s="351"/>
    </row>
    <row r="3" spans="2:14" ht="18.75" x14ac:dyDescent="0.25">
      <c r="B3" s="351" t="s">
        <v>1</v>
      </c>
      <c r="C3" s="351"/>
      <c r="D3" s="351"/>
      <c r="E3" s="351"/>
      <c r="F3" s="351"/>
      <c r="G3" s="351"/>
      <c r="H3" s="351"/>
      <c r="I3" s="351"/>
    </row>
    <row r="4" spans="2:14" ht="13.9" customHeight="1" x14ac:dyDescent="0.25">
      <c r="B4" s="352" t="s">
        <v>2</v>
      </c>
      <c r="C4" s="352"/>
      <c r="D4" s="352"/>
      <c r="E4" s="352"/>
      <c r="F4" s="352"/>
      <c r="G4" s="352"/>
      <c r="H4" s="352"/>
      <c r="I4" s="352"/>
    </row>
    <row r="5" spans="2:14" ht="18.75" x14ac:dyDescent="0.3">
      <c r="B5" s="2"/>
      <c r="C5" s="2"/>
      <c r="D5" s="2"/>
      <c r="E5" s="2"/>
      <c r="F5" s="2"/>
      <c r="G5" s="2"/>
      <c r="H5" s="3"/>
      <c r="I5" s="3"/>
    </row>
    <row r="6" spans="2:14" ht="18.75" x14ac:dyDescent="0.25">
      <c r="B6" s="353" t="s">
        <v>37</v>
      </c>
      <c r="C6" s="353"/>
      <c r="D6" s="353"/>
      <c r="E6" s="353"/>
      <c r="F6" s="353"/>
      <c r="G6" s="353"/>
      <c r="H6" s="353"/>
      <c r="I6" s="353"/>
    </row>
    <row r="7" spans="2:14" ht="18.75" x14ac:dyDescent="0.3">
      <c r="B7" s="354" t="s">
        <v>38</v>
      </c>
      <c r="C7" s="354"/>
      <c r="D7" s="354"/>
      <c r="E7" s="354"/>
      <c r="F7" s="354"/>
      <c r="G7" s="354"/>
      <c r="H7" s="354"/>
      <c r="I7" s="354"/>
    </row>
    <row r="8" spans="2:14" ht="18.75" x14ac:dyDescent="0.3">
      <c r="B8" s="355" t="s">
        <v>4</v>
      </c>
      <c r="C8" s="355"/>
      <c r="D8" s="355"/>
      <c r="E8" s="355"/>
      <c r="F8" s="355"/>
      <c r="G8" s="355"/>
      <c r="H8" s="355"/>
      <c r="I8" s="355"/>
      <c r="K8" s="50" t="s">
        <v>5</v>
      </c>
      <c r="L8" s="51">
        <f>6143649538425/1000000</f>
        <v>6143649.5384250004</v>
      </c>
    </row>
    <row r="9" spans="2:14" ht="15.75" thickBot="1" x14ac:dyDescent="0.3">
      <c r="B9" s="52"/>
      <c r="C9" s="52"/>
      <c r="D9" s="52"/>
      <c r="E9" s="52"/>
      <c r="F9" s="52"/>
      <c r="G9" s="52"/>
      <c r="H9" s="53"/>
      <c r="I9" s="53"/>
    </row>
    <row r="10" spans="2:14" ht="19.5" customHeight="1" thickBot="1" x14ac:dyDescent="0.3">
      <c r="B10" s="356" t="s">
        <v>39</v>
      </c>
      <c r="C10" s="54">
        <v>2024</v>
      </c>
      <c r="D10" s="359">
        <v>2025</v>
      </c>
      <c r="E10" s="359"/>
      <c r="F10" s="359"/>
      <c r="G10" s="360" t="s">
        <v>40</v>
      </c>
      <c r="H10" s="361"/>
      <c r="I10" s="360" t="s">
        <v>41</v>
      </c>
    </row>
    <row r="11" spans="2:14" ht="19.5" customHeight="1" thickBot="1" x14ac:dyDescent="0.3">
      <c r="B11" s="356"/>
      <c r="C11" s="366" t="s">
        <v>42</v>
      </c>
      <c r="D11" s="366" t="s">
        <v>43</v>
      </c>
      <c r="E11" s="366" t="s">
        <v>44</v>
      </c>
      <c r="F11" s="369" t="s">
        <v>45</v>
      </c>
      <c r="G11" s="362"/>
      <c r="H11" s="363"/>
      <c r="I11" s="362"/>
      <c r="K11" s="55" t="s">
        <v>5</v>
      </c>
      <c r="L11" s="56">
        <v>8113264048168.5469</v>
      </c>
      <c r="N11" s="57"/>
    </row>
    <row r="12" spans="2:14" ht="30" customHeight="1" x14ac:dyDescent="0.25">
      <c r="B12" s="357"/>
      <c r="C12" s="367"/>
      <c r="D12" s="367"/>
      <c r="E12" s="367"/>
      <c r="F12" s="363"/>
      <c r="G12" s="364"/>
      <c r="H12" s="365"/>
      <c r="I12" s="362"/>
    </row>
    <row r="13" spans="2:14" ht="30" customHeight="1" x14ac:dyDescent="0.25">
      <c r="B13" s="357"/>
      <c r="C13" s="368"/>
      <c r="D13" s="368"/>
      <c r="E13" s="368"/>
      <c r="F13" s="365"/>
      <c r="G13" s="58" t="s">
        <v>46</v>
      </c>
      <c r="H13" s="58" t="s">
        <v>47</v>
      </c>
      <c r="I13" s="364"/>
      <c r="L13" s="57"/>
      <c r="M13" s="59"/>
    </row>
    <row r="14" spans="2:14" ht="30.6" customHeight="1" thickBot="1" x14ac:dyDescent="0.3">
      <c r="B14" s="358"/>
      <c r="C14" s="60">
        <v>1</v>
      </c>
      <c r="D14" s="60">
        <v>2</v>
      </c>
      <c r="E14" s="60">
        <v>3</v>
      </c>
      <c r="F14" s="60" t="s">
        <v>48</v>
      </c>
      <c r="G14" s="61" t="s">
        <v>49</v>
      </c>
      <c r="H14" s="61" t="s">
        <v>50</v>
      </c>
      <c r="I14" s="62" t="s">
        <v>51</v>
      </c>
      <c r="K14" s="57"/>
      <c r="L14" s="57"/>
    </row>
    <row r="15" spans="2:14" ht="23.25" x14ac:dyDescent="0.35">
      <c r="B15" s="63" t="s">
        <v>52</v>
      </c>
      <c r="C15" s="64">
        <f>C16+C23+C26+C29+C32+C34+C33</f>
        <v>87374724678.269989</v>
      </c>
      <c r="D15" s="64">
        <f>D16+D23+D26+D29+D32+D34+D33</f>
        <v>1239893213947</v>
      </c>
      <c r="E15" s="64">
        <f>E16+E23+E26+E29+E32+E34+E33</f>
        <v>88184204681.210007</v>
      </c>
      <c r="F15" s="65">
        <f>IFERROR(E15/D15,"0.0%")</f>
        <v>7.1122419002915438E-2</v>
      </c>
      <c r="G15" s="64">
        <f t="shared" ref="G15:G36" si="0">E15-C15</f>
        <v>809480002.9400177</v>
      </c>
      <c r="H15" s="65">
        <f t="shared" ref="H15:H35" si="1">IFERROR(G15/C15,"0.0%")</f>
        <v>9.264464133313997E-3</v>
      </c>
      <c r="I15" s="65">
        <f>E15/$L$11</f>
        <v>1.0869140232298532E-2</v>
      </c>
      <c r="J15" s="66"/>
      <c r="K15" s="67"/>
      <c r="M15" s="59"/>
    </row>
    <row r="16" spans="2:14" ht="23.25" x14ac:dyDescent="0.35">
      <c r="B16" s="68" t="s">
        <v>53</v>
      </c>
      <c r="C16" s="69">
        <f>SUM(C17:C22)</f>
        <v>81940521401.329987</v>
      </c>
      <c r="D16" s="69">
        <f>SUM(D17:D22)</f>
        <v>1159747493169</v>
      </c>
      <c r="E16" s="69">
        <f>SUM(E17:E22)</f>
        <v>83486515725.76001</v>
      </c>
      <c r="F16" s="70">
        <f t="shared" ref="F16:F42" si="2">IFERROR(E16/D16,"0.0%")</f>
        <v>7.1986804211694247E-2</v>
      </c>
      <c r="G16" s="71">
        <f t="shared" si="0"/>
        <v>1545994324.4300232</v>
      </c>
      <c r="H16" s="72">
        <f t="shared" si="1"/>
        <v>1.8867274676689205E-2</v>
      </c>
      <c r="I16" s="72">
        <f t="shared" ref="I16:I42" si="3">E16/$L$11</f>
        <v>1.0290126788688196E-2</v>
      </c>
      <c r="J16" s="57"/>
      <c r="K16" s="67"/>
    </row>
    <row r="17" spans="2:13" ht="23.25" x14ac:dyDescent="0.35">
      <c r="B17" s="73" t="s">
        <v>54</v>
      </c>
      <c r="C17" s="74">
        <v>28997572889.610001</v>
      </c>
      <c r="D17" s="75">
        <v>382142018494</v>
      </c>
      <c r="E17" s="75">
        <v>27934573342.479996</v>
      </c>
      <c r="F17" s="76">
        <f t="shared" si="2"/>
        <v>7.309997851732862E-2</v>
      </c>
      <c r="G17" s="74">
        <f t="shared" si="0"/>
        <v>-1062999547.1300049</v>
      </c>
      <c r="H17" s="77">
        <f t="shared" si="1"/>
        <v>-3.6658224851324847E-2</v>
      </c>
      <c r="I17" s="77">
        <f t="shared" si="3"/>
        <v>3.4430745969355977E-3</v>
      </c>
      <c r="J17" s="66"/>
      <c r="K17" s="78"/>
    </row>
    <row r="18" spans="2:13" ht="23.25" x14ac:dyDescent="0.35">
      <c r="B18" s="79" t="s">
        <v>55</v>
      </c>
      <c r="C18" s="74">
        <v>3868486442.4099998</v>
      </c>
      <c r="D18" s="75">
        <v>62392105744</v>
      </c>
      <c r="E18" s="75">
        <v>3770227375.4599996</v>
      </c>
      <c r="F18" s="76">
        <f t="shared" si="2"/>
        <v>6.0427955275777295E-2</v>
      </c>
      <c r="G18" s="74">
        <f t="shared" si="0"/>
        <v>-98259066.950000286</v>
      </c>
      <c r="H18" s="77">
        <f t="shared" si="1"/>
        <v>-2.5399873674828391E-2</v>
      </c>
      <c r="I18" s="77">
        <f t="shared" si="3"/>
        <v>4.6469920775117315E-4</v>
      </c>
      <c r="J18" s="66"/>
      <c r="K18" s="78"/>
    </row>
    <row r="19" spans="2:13" ht="23.25" x14ac:dyDescent="0.35">
      <c r="B19" s="79" t="s">
        <v>56</v>
      </c>
      <c r="C19" s="74">
        <v>44112558556.019997</v>
      </c>
      <c r="D19" s="75">
        <v>636997769768</v>
      </c>
      <c r="E19" s="75">
        <v>46211482697.540024</v>
      </c>
      <c r="F19" s="76">
        <f t="shared" si="2"/>
        <v>7.254575273375076E-2</v>
      </c>
      <c r="G19" s="74">
        <f t="shared" si="0"/>
        <v>2098924141.5200272</v>
      </c>
      <c r="H19" s="77">
        <f t="shared" si="1"/>
        <v>4.7581101850044223E-2</v>
      </c>
      <c r="I19" s="77">
        <f t="shared" si="3"/>
        <v>5.6957942479354661E-3</v>
      </c>
      <c r="J19" s="66"/>
      <c r="K19" s="78"/>
    </row>
    <row r="20" spans="2:13" ht="24.6" customHeight="1" x14ac:dyDescent="0.35">
      <c r="B20" s="73" t="s">
        <v>57</v>
      </c>
      <c r="C20" s="74">
        <v>4814919453.3699999</v>
      </c>
      <c r="D20" s="75">
        <v>76451309662</v>
      </c>
      <c r="E20" s="75">
        <v>5435811378.6800003</v>
      </c>
      <c r="F20" s="76">
        <f t="shared" si="2"/>
        <v>7.1101612290389082E-2</v>
      </c>
      <c r="G20" s="74">
        <f t="shared" si="0"/>
        <v>620891925.31000042</v>
      </c>
      <c r="H20" s="77">
        <f t="shared" si="1"/>
        <v>0.12895167433703036</v>
      </c>
      <c r="I20" s="77">
        <f t="shared" si="3"/>
        <v>6.6999069011035783E-4</v>
      </c>
      <c r="J20" s="80"/>
      <c r="K20" s="78"/>
      <c r="L20" s="57"/>
    </row>
    <row r="21" spans="2:13" ht="23.25" x14ac:dyDescent="0.35">
      <c r="B21" s="79" t="s">
        <v>58</v>
      </c>
      <c r="C21" s="74">
        <v>146733828.53</v>
      </c>
      <c r="D21" s="75">
        <v>1761383820</v>
      </c>
      <c r="E21" s="75">
        <v>132543726.3</v>
      </c>
      <c r="F21" s="76">
        <f t="shared" si="2"/>
        <v>7.5249769411416534E-2</v>
      </c>
      <c r="G21" s="74">
        <f t="shared" si="0"/>
        <v>-14190102.230000004</v>
      </c>
      <c r="H21" s="77">
        <f t="shared" si="1"/>
        <v>-9.6706413048432194E-2</v>
      </c>
      <c r="I21" s="77">
        <f t="shared" si="3"/>
        <v>1.6336671099706145E-5</v>
      </c>
      <c r="J21" s="57"/>
      <c r="K21" s="78"/>
      <c r="L21" s="59"/>
    </row>
    <row r="22" spans="2:13" ht="23.25" x14ac:dyDescent="0.35">
      <c r="B22" s="79" t="s">
        <v>59</v>
      </c>
      <c r="C22" s="74">
        <v>250231.39</v>
      </c>
      <c r="D22" s="75">
        <v>2905681</v>
      </c>
      <c r="E22" s="74">
        <v>1877205.3</v>
      </c>
      <c r="F22" s="76">
        <f t="shared" si="2"/>
        <v>0.64604658942258286</v>
      </c>
      <c r="G22" s="74">
        <f t="shared" si="0"/>
        <v>1626973.9100000001</v>
      </c>
      <c r="H22" s="77">
        <f t="shared" si="1"/>
        <v>6.5018777620185864</v>
      </c>
      <c r="I22" s="77">
        <f t="shared" si="3"/>
        <v>2.3137485589708526E-7</v>
      </c>
      <c r="J22" s="57"/>
      <c r="K22" s="78"/>
      <c r="L22" s="81"/>
    </row>
    <row r="23" spans="2:13" ht="23.25" x14ac:dyDescent="0.35">
      <c r="B23" s="68" t="s">
        <v>60</v>
      </c>
      <c r="C23" s="69">
        <f>SUM(C24:C25)</f>
        <v>307961358.08999997</v>
      </c>
      <c r="D23" s="69">
        <f>SUM(D24:D25)</f>
        <v>4445524135</v>
      </c>
      <c r="E23" s="69">
        <f>SUM(E24:E25)</f>
        <v>352364923.56</v>
      </c>
      <c r="F23" s="70">
        <f t="shared" si="2"/>
        <v>7.9262852446531598E-2</v>
      </c>
      <c r="G23" s="69">
        <f t="shared" si="0"/>
        <v>44403565.470000029</v>
      </c>
      <c r="H23" s="72">
        <f t="shared" si="1"/>
        <v>0.14418550997889593</v>
      </c>
      <c r="I23" s="72">
        <f t="shared" si="3"/>
        <v>4.3430723007165201E-5</v>
      </c>
      <c r="J23" s="57"/>
      <c r="K23" s="78"/>
      <c r="L23" s="57"/>
      <c r="M23" s="59"/>
    </row>
    <row r="24" spans="2:13" ht="23.25" x14ac:dyDescent="0.35">
      <c r="B24" s="79" t="s">
        <v>61</v>
      </c>
      <c r="C24" s="74">
        <v>201386966.19999999</v>
      </c>
      <c r="D24" s="75">
        <v>2604134807</v>
      </c>
      <c r="E24" s="75">
        <v>245707776.60000002</v>
      </c>
      <c r="F24" s="76">
        <f t="shared" si="2"/>
        <v>9.4352940538842092E-2</v>
      </c>
      <c r="G24" s="74">
        <f t="shared" si="0"/>
        <v>44320810.400000036</v>
      </c>
      <c r="H24" s="77">
        <f t="shared" si="1"/>
        <v>0.22007784930820432</v>
      </c>
      <c r="I24" s="77">
        <f t="shared" si="3"/>
        <v>3.028470109455701E-5</v>
      </c>
      <c r="J24" s="57"/>
      <c r="K24" s="78"/>
      <c r="L24" s="59"/>
    </row>
    <row r="25" spans="2:13" ht="23.25" x14ac:dyDescent="0.35">
      <c r="B25" s="79" t="s">
        <v>62</v>
      </c>
      <c r="C25" s="74">
        <v>106574391.89</v>
      </c>
      <c r="D25" s="75">
        <v>1841389328</v>
      </c>
      <c r="E25" s="75">
        <v>106657146.95999999</v>
      </c>
      <c r="F25" s="76">
        <f t="shared" si="2"/>
        <v>5.7922105520098896E-2</v>
      </c>
      <c r="G25" s="74">
        <f t="shared" si="0"/>
        <v>82755.069999992847</v>
      </c>
      <c r="H25" s="77">
        <f t="shared" si="1"/>
        <v>7.7650051323218338E-4</v>
      </c>
      <c r="I25" s="77">
        <f t="shared" si="3"/>
        <v>1.3146021912608195E-5</v>
      </c>
      <c r="J25" s="57"/>
      <c r="K25" s="78"/>
    </row>
    <row r="26" spans="2:13" ht="23.25" x14ac:dyDescent="0.35">
      <c r="B26" s="68" t="s">
        <v>63</v>
      </c>
      <c r="C26" s="69">
        <f>SUM(C27:C28)</f>
        <v>3856673535.2799997</v>
      </c>
      <c r="D26" s="69">
        <f>SUM(D27:D28)</f>
        <v>42094309583</v>
      </c>
      <c r="E26" s="69">
        <f>SUM(E27:E28)</f>
        <v>3117580433.8000007</v>
      </c>
      <c r="F26" s="70">
        <f t="shared" si="2"/>
        <v>7.4061802288332368E-2</v>
      </c>
      <c r="G26" s="69">
        <f t="shared" si="0"/>
        <v>-739093101.47999907</v>
      </c>
      <c r="H26" s="72">
        <f t="shared" si="1"/>
        <v>-0.1916400480151971</v>
      </c>
      <c r="I26" s="72">
        <f t="shared" si="3"/>
        <v>3.8425723793665382E-4</v>
      </c>
      <c r="J26" s="57"/>
      <c r="K26" s="78"/>
      <c r="M26" s="82"/>
    </row>
    <row r="27" spans="2:13" ht="23.25" x14ac:dyDescent="0.35">
      <c r="B27" s="79" t="s">
        <v>64</v>
      </c>
      <c r="C27" s="74">
        <v>3081644111.8299999</v>
      </c>
      <c r="D27" s="75">
        <v>34403370023</v>
      </c>
      <c r="E27" s="75">
        <v>2366734601.9600005</v>
      </c>
      <c r="F27" s="76">
        <f t="shared" si="2"/>
        <v>6.8793685048230621E-2</v>
      </c>
      <c r="G27" s="74">
        <f t="shared" si="0"/>
        <v>-714909509.86999941</v>
      </c>
      <c r="H27" s="77">
        <f t="shared" si="1"/>
        <v>-0.23198964057061683</v>
      </c>
      <c r="I27" s="77">
        <f t="shared" si="3"/>
        <v>2.9171176827336918E-4</v>
      </c>
      <c r="J27" s="57"/>
      <c r="K27" s="78"/>
    </row>
    <row r="28" spans="2:13" ht="23.25" x14ac:dyDescent="0.35">
      <c r="B28" s="79" t="s">
        <v>65</v>
      </c>
      <c r="C28" s="74">
        <v>775029423.45000005</v>
      </c>
      <c r="D28" s="75">
        <v>7690939560</v>
      </c>
      <c r="E28" s="75">
        <v>750845831.84000003</v>
      </c>
      <c r="F28" s="76">
        <f t="shared" si="2"/>
        <v>9.7627321861309749E-2</v>
      </c>
      <c r="G28" s="74">
        <f t="shared" si="0"/>
        <v>-24183591.610000014</v>
      </c>
      <c r="H28" s="77">
        <f t="shared" si="1"/>
        <v>-3.1203449673366093E-2</v>
      </c>
      <c r="I28" s="77">
        <f t="shared" si="3"/>
        <v>9.2545469663284625E-5</v>
      </c>
      <c r="J28" s="57"/>
      <c r="K28" s="83"/>
      <c r="L28" s="82"/>
      <c r="M28" s="57"/>
    </row>
    <row r="29" spans="2:13" ht="23.25" x14ac:dyDescent="0.35">
      <c r="B29" s="68" t="s">
        <v>66</v>
      </c>
      <c r="C29" s="69">
        <f>SUM(C30:C31)</f>
        <v>46243258.140000001</v>
      </c>
      <c r="D29" s="69">
        <f>SUM(D30:D31)</f>
        <v>21158472346</v>
      </c>
      <c r="E29" s="69">
        <f>SUM(E30:E31)</f>
        <v>243134036.5</v>
      </c>
      <c r="F29" s="70">
        <f t="shared" si="2"/>
        <v>1.1491095979146358E-2</v>
      </c>
      <c r="G29" s="69">
        <f t="shared" si="0"/>
        <v>196890778.36000001</v>
      </c>
      <c r="H29" s="72">
        <f t="shared" si="1"/>
        <v>4.2577185578905237</v>
      </c>
      <c r="I29" s="72">
        <f t="shared" si="3"/>
        <v>2.9967474872814478E-5</v>
      </c>
      <c r="J29" s="57"/>
      <c r="K29" s="83"/>
      <c r="L29" s="82"/>
      <c r="M29" s="59"/>
    </row>
    <row r="30" spans="2:13" ht="23.25" x14ac:dyDescent="0.35">
      <c r="B30" s="79" t="s">
        <v>67</v>
      </c>
      <c r="C30" s="74">
        <v>46228115.799999997</v>
      </c>
      <c r="D30" s="74">
        <v>0</v>
      </c>
      <c r="E30" s="74">
        <v>25085475.989999998</v>
      </c>
      <c r="F30" s="76" t="str">
        <f t="shared" si="2"/>
        <v>0.0%</v>
      </c>
      <c r="G30" s="74">
        <f t="shared" si="0"/>
        <v>-21142639.809999999</v>
      </c>
      <c r="H30" s="77">
        <f t="shared" si="1"/>
        <v>-0.45735456537901986</v>
      </c>
      <c r="I30" s="77">
        <f t="shared" si="3"/>
        <v>3.0919092292654626E-6</v>
      </c>
      <c r="J30" s="66"/>
      <c r="K30" s="78"/>
      <c r="L30" s="82"/>
      <c r="M30" s="59"/>
    </row>
    <row r="31" spans="2:13" ht="23.25" x14ac:dyDescent="0.35">
      <c r="B31" s="79" t="s">
        <v>68</v>
      </c>
      <c r="C31" s="74">
        <v>15142.34</v>
      </c>
      <c r="D31" s="75">
        <v>21158472346</v>
      </c>
      <c r="E31" s="74">
        <v>218048560.50999999</v>
      </c>
      <c r="F31" s="76">
        <f t="shared" si="2"/>
        <v>1.0305496396162173E-2</v>
      </c>
      <c r="G31" s="74">
        <f t="shared" si="0"/>
        <v>218033418.16999999</v>
      </c>
      <c r="H31" s="77" t="s">
        <v>69</v>
      </c>
      <c r="I31" s="77">
        <f t="shared" si="3"/>
        <v>2.6875565643549014E-5</v>
      </c>
      <c r="J31" s="57"/>
      <c r="K31" s="78"/>
      <c r="M31" s="59"/>
    </row>
    <row r="32" spans="2:13" ht="23.25" x14ac:dyDescent="0.35">
      <c r="B32" s="68" t="s">
        <v>70</v>
      </c>
      <c r="C32" s="69">
        <v>183000</v>
      </c>
      <c r="D32" s="84">
        <v>808173262</v>
      </c>
      <c r="E32" s="69">
        <v>0</v>
      </c>
      <c r="F32" s="70">
        <f t="shared" si="2"/>
        <v>0</v>
      </c>
      <c r="G32" s="69">
        <f t="shared" si="0"/>
        <v>-183000</v>
      </c>
      <c r="H32" s="72">
        <f t="shared" si="1"/>
        <v>-1</v>
      </c>
      <c r="I32" s="72">
        <f t="shared" si="3"/>
        <v>0</v>
      </c>
      <c r="J32" s="57"/>
      <c r="K32" s="78"/>
    </row>
    <row r="33" spans="1:12" ht="23.25" x14ac:dyDescent="0.35">
      <c r="B33" s="68" t="s">
        <v>71</v>
      </c>
      <c r="C33" s="69">
        <v>122075138.96000001</v>
      </c>
      <c r="D33" s="84">
        <v>358342268</v>
      </c>
      <c r="E33" s="84">
        <v>78821694.780000001</v>
      </c>
      <c r="F33" s="70">
        <f t="shared" si="2"/>
        <v>0.21996203579310941</v>
      </c>
      <c r="G33" s="69">
        <f t="shared" si="0"/>
        <v>-43253444.180000007</v>
      </c>
      <c r="H33" s="72">
        <f t="shared" si="1"/>
        <v>-0.35431820556168059</v>
      </c>
      <c r="I33" s="72">
        <f t="shared" si="3"/>
        <v>9.7151644901527483E-6</v>
      </c>
      <c r="J33" s="57"/>
      <c r="K33" s="78"/>
    </row>
    <row r="34" spans="1:12" ht="23.25" x14ac:dyDescent="0.35">
      <c r="B34" s="68" t="s">
        <v>72</v>
      </c>
      <c r="C34" s="69">
        <v>1101066986.47</v>
      </c>
      <c r="D34" s="84">
        <v>11280899184</v>
      </c>
      <c r="E34" s="84">
        <v>905787866.80999994</v>
      </c>
      <c r="F34" s="70">
        <f t="shared" si="2"/>
        <v>8.0293942179246056E-2</v>
      </c>
      <c r="G34" s="71">
        <f t="shared" si="0"/>
        <v>-195279119.66000009</v>
      </c>
      <c r="H34" s="72">
        <f t="shared" si="1"/>
        <v>-0.17735444079207321</v>
      </c>
      <c r="I34" s="72">
        <f t="shared" si="3"/>
        <v>1.1164284330354916E-4</v>
      </c>
      <c r="J34" s="57"/>
      <c r="K34" s="78"/>
      <c r="L34" s="82"/>
    </row>
    <row r="35" spans="1:12" ht="23.25" x14ac:dyDescent="0.35">
      <c r="B35" s="63" t="s">
        <v>73</v>
      </c>
      <c r="C35" s="64">
        <f>SUM(C36:C38)</f>
        <v>59941166.189999998</v>
      </c>
      <c r="D35" s="64">
        <f>SUM(D36:D38)</f>
        <v>0</v>
      </c>
      <c r="E35" s="64">
        <f>SUM(E36:E38)</f>
        <v>58628503.719999999</v>
      </c>
      <c r="F35" s="65" t="str">
        <f t="shared" si="2"/>
        <v>0.0%</v>
      </c>
      <c r="G35" s="64">
        <f t="shared" si="0"/>
        <v>-1312662.4699999988</v>
      </c>
      <c r="H35" s="65">
        <f t="shared" si="1"/>
        <v>-2.1899181371265859E-2</v>
      </c>
      <c r="I35" s="65">
        <f t="shared" si="3"/>
        <v>7.2262536227000459E-6</v>
      </c>
      <c r="J35" s="66"/>
      <c r="K35" s="78"/>
    </row>
    <row r="36" spans="1:12" ht="23.25" x14ac:dyDescent="0.35">
      <c r="B36" s="85" t="s">
        <v>74</v>
      </c>
      <c r="C36" s="86">
        <v>0</v>
      </c>
      <c r="D36" s="69">
        <v>0</v>
      </c>
      <c r="E36" s="69">
        <v>31365300</v>
      </c>
      <c r="F36" s="87" t="str">
        <f t="shared" si="2"/>
        <v>0.0%</v>
      </c>
      <c r="G36" s="88">
        <f t="shared" si="0"/>
        <v>31365300</v>
      </c>
      <c r="H36" s="89" t="s">
        <v>69</v>
      </c>
      <c r="I36" s="89">
        <f t="shared" si="3"/>
        <v>3.8659286587720842E-6</v>
      </c>
      <c r="J36" s="66"/>
      <c r="K36" s="78"/>
    </row>
    <row r="37" spans="1:12" ht="23.25" x14ac:dyDescent="0.35">
      <c r="B37" s="90" t="s">
        <v>75</v>
      </c>
      <c r="C37" s="69">
        <v>0</v>
      </c>
      <c r="D37" s="69">
        <v>0</v>
      </c>
      <c r="E37" s="69">
        <v>0</v>
      </c>
      <c r="F37" s="91" t="str">
        <f t="shared" si="2"/>
        <v>0.0%</v>
      </c>
      <c r="G37" s="92">
        <v>0</v>
      </c>
      <c r="H37" s="91">
        <v>0</v>
      </c>
      <c r="I37" s="91">
        <v>0</v>
      </c>
      <c r="K37" s="78"/>
    </row>
    <row r="38" spans="1:12" ht="23.25" x14ac:dyDescent="0.35">
      <c r="B38" s="90" t="s">
        <v>76</v>
      </c>
      <c r="C38" s="69">
        <v>59941166.189999998</v>
      </c>
      <c r="D38" s="92">
        <v>0</v>
      </c>
      <c r="E38" s="69">
        <v>27263203.719999999</v>
      </c>
      <c r="F38" s="91" t="str">
        <f t="shared" si="2"/>
        <v>0.0%</v>
      </c>
      <c r="G38" s="92">
        <f t="shared" ref="G38:G43" si="4">E38-C38</f>
        <v>-32677962.469999999</v>
      </c>
      <c r="H38" s="91">
        <f t="shared" ref="H38:H43" si="5">IFERROR(G38/C38,"0.0%")</f>
        <v>-0.54516727896848416</v>
      </c>
      <c r="I38" s="91">
        <f t="shared" si="3"/>
        <v>3.3603249639279613E-6</v>
      </c>
      <c r="K38" s="78"/>
    </row>
    <row r="39" spans="1:12" ht="23.25" x14ac:dyDescent="0.25">
      <c r="B39" s="93" t="s">
        <v>77</v>
      </c>
      <c r="C39" s="94">
        <f>C15+C35</f>
        <v>87434665844.459991</v>
      </c>
      <c r="D39" s="94">
        <f>D15+D35</f>
        <v>1239893213947</v>
      </c>
      <c r="E39" s="94">
        <f>E35+E15</f>
        <v>88242833184.930008</v>
      </c>
      <c r="F39" s="95">
        <f t="shared" si="2"/>
        <v>7.1169704126392619E-2</v>
      </c>
      <c r="G39" s="94">
        <f t="shared" si="4"/>
        <v>808167340.47001648</v>
      </c>
      <c r="H39" s="96">
        <f t="shared" si="5"/>
        <v>9.2430997781553642E-3</v>
      </c>
      <c r="I39" s="97">
        <f t="shared" si="3"/>
        <v>1.0876366485921232E-2</v>
      </c>
      <c r="J39" s="98"/>
      <c r="K39" s="78"/>
    </row>
    <row r="40" spans="1:12" ht="23.25" x14ac:dyDescent="0.35">
      <c r="B40" s="63" t="s">
        <v>78</v>
      </c>
      <c r="C40" s="64">
        <f>C41+C42</f>
        <v>30163306.150000002</v>
      </c>
      <c r="D40" s="64">
        <f>D41+D42</f>
        <v>1471517547</v>
      </c>
      <c r="E40" s="64">
        <f>E41+E42</f>
        <v>4342673.34</v>
      </c>
      <c r="F40" s="65">
        <f t="shared" si="2"/>
        <v>2.9511529433362575E-3</v>
      </c>
      <c r="G40" s="64">
        <f t="shared" si="4"/>
        <v>-25820632.810000002</v>
      </c>
      <c r="H40" s="65">
        <f t="shared" si="5"/>
        <v>-0.85602793943063837</v>
      </c>
      <c r="I40" s="65">
        <f t="shared" si="3"/>
        <v>5.3525600969196807E-7</v>
      </c>
      <c r="K40" s="78"/>
    </row>
    <row r="41" spans="1:12" ht="23.25" customHeight="1" x14ac:dyDescent="0.35">
      <c r="B41" s="99" t="str">
        <f>"- Corrientes"</f>
        <v>- Corrientes</v>
      </c>
      <c r="C41" s="74">
        <v>11258788.960000001</v>
      </c>
      <c r="D41" s="75">
        <v>535158109</v>
      </c>
      <c r="E41" s="74">
        <v>2905096.3499999996</v>
      </c>
      <c r="F41" s="76">
        <f t="shared" si="2"/>
        <v>5.4284823515586486E-3</v>
      </c>
      <c r="G41" s="74">
        <f t="shared" si="4"/>
        <v>-8353692.6100000013</v>
      </c>
      <c r="H41" s="76">
        <f t="shared" si="5"/>
        <v>-0.74197079629779294</v>
      </c>
      <c r="I41" s="76">
        <f t="shared" si="3"/>
        <v>3.5806752162291373E-7</v>
      </c>
      <c r="J41" s="100"/>
      <c r="K41" s="78"/>
    </row>
    <row r="42" spans="1:12" ht="23.25" customHeight="1" x14ac:dyDescent="0.35">
      <c r="B42" s="99" t="str">
        <f>"- Capital"</f>
        <v>- Capital</v>
      </c>
      <c r="C42" s="74">
        <v>18904517.190000001</v>
      </c>
      <c r="D42" s="75">
        <v>936359438</v>
      </c>
      <c r="E42" s="74">
        <v>1437576.99</v>
      </c>
      <c r="F42" s="76">
        <f t="shared" si="2"/>
        <v>1.5352832808206286E-3</v>
      </c>
      <c r="G42" s="74">
        <f t="shared" si="4"/>
        <v>-17466940.200000003</v>
      </c>
      <c r="H42" s="76">
        <f t="shared" si="5"/>
        <v>-0.92395590029876884</v>
      </c>
      <c r="I42" s="76">
        <f t="shared" si="3"/>
        <v>1.7718848806905432E-7</v>
      </c>
      <c r="J42" s="66"/>
      <c r="K42" s="78"/>
    </row>
    <row r="43" spans="1:12" ht="24" thickBot="1" x14ac:dyDescent="0.3">
      <c r="B43" s="101" t="s">
        <v>79</v>
      </c>
      <c r="C43" s="102">
        <f>C39+C40</f>
        <v>87464829150.609985</v>
      </c>
      <c r="D43" s="102">
        <f>D39+D40</f>
        <v>1241364731494</v>
      </c>
      <c r="E43" s="102">
        <f>E39+E40</f>
        <v>88247175858.270004</v>
      </c>
      <c r="F43" s="103">
        <f>IFERROR(E43/D43,"0.0%")</f>
        <v>7.1088837647307154E-2</v>
      </c>
      <c r="G43" s="102">
        <f t="shared" si="4"/>
        <v>782346707.66001892</v>
      </c>
      <c r="H43" s="104">
        <f t="shared" si="5"/>
        <v>8.9447005757349353E-3</v>
      </c>
      <c r="I43" s="105">
        <f>E43/$L$11</f>
        <v>1.0876901741930924E-2</v>
      </c>
      <c r="J43" s="66"/>
      <c r="K43" s="78"/>
    </row>
    <row r="44" spans="1:12" x14ac:dyDescent="0.25">
      <c r="B44" s="106"/>
      <c r="C44" s="39"/>
      <c r="D44" s="39"/>
      <c r="F44" s="41"/>
      <c r="G44" s="39"/>
      <c r="H44" s="42"/>
      <c r="I44" s="42"/>
    </row>
    <row r="45" spans="1:12" ht="15.75" x14ac:dyDescent="0.25">
      <c r="B45" s="38" t="s">
        <v>31</v>
      </c>
      <c r="C45" s="39"/>
      <c r="D45" s="39"/>
      <c r="E45" s="40"/>
      <c r="F45" s="41"/>
      <c r="G45" s="39"/>
      <c r="H45" s="42"/>
      <c r="I45" s="42"/>
    </row>
    <row r="46" spans="1:12" ht="15.75" x14ac:dyDescent="0.25">
      <c r="B46" s="43" t="s">
        <v>32</v>
      </c>
      <c r="C46" s="44"/>
      <c r="D46" s="44"/>
      <c r="E46" s="44"/>
      <c r="F46" s="44"/>
      <c r="H46" s="45"/>
    </row>
    <row r="47" spans="1:12" s="46" customFormat="1" ht="15.75" x14ac:dyDescent="0.25">
      <c r="A47" s="1"/>
      <c r="B47" s="47" t="s">
        <v>33</v>
      </c>
      <c r="C47" s="1"/>
      <c r="D47" s="1"/>
      <c r="E47" s="107"/>
      <c r="F47" s="1"/>
      <c r="G47" s="1"/>
      <c r="H47" s="45"/>
      <c r="J47" s="1"/>
      <c r="K47" s="1"/>
      <c r="L47" s="1"/>
    </row>
    <row r="48" spans="1:12" s="46" customFormat="1" ht="15.75" x14ac:dyDescent="0.25">
      <c r="A48" s="1"/>
      <c r="B48" s="48" t="s">
        <v>34</v>
      </c>
      <c r="C48" s="1"/>
      <c r="D48" s="1"/>
      <c r="E48" s="1"/>
      <c r="F48" s="1"/>
      <c r="G48" s="1"/>
      <c r="H48" s="45"/>
      <c r="J48" s="1"/>
      <c r="K48" s="1"/>
      <c r="L48" s="1"/>
    </row>
    <row r="49" spans="1:12" s="46" customFormat="1" ht="15.75" x14ac:dyDescent="0.25">
      <c r="A49" s="1"/>
      <c r="B49" s="38" t="s">
        <v>35</v>
      </c>
      <c r="C49" s="1"/>
      <c r="D49" s="1"/>
      <c r="E49" s="108"/>
      <c r="F49" s="1"/>
      <c r="G49" s="1"/>
      <c r="H49" s="45"/>
      <c r="J49" s="1"/>
      <c r="K49" s="1"/>
      <c r="L49" s="1"/>
    </row>
    <row r="52" spans="1:12" s="46" customFormat="1" x14ac:dyDescent="0.25">
      <c r="A52" s="1"/>
      <c r="B52" s="1"/>
      <c r="C52" s="1"/>
      <c r="D52" s="1"/>
      <c r="E52" s="1"/>
      <c r="F52" s="1"/>
      <c r="G52" s="1"/>
      <c r="J52" s="1"/>
      <c r="K52" s="1"/>
      <c r="L52" s="1"/>
    </row>
    <row r="54" spans="1:12" x14ac:dyDescent="0.25">
      <c r="F54" s="46"/>
      <c r="G54" s="46"/>
      <c r="H54" s="1"/>
      <c r="I54" s="1"/>
    </row>
    <row r="55" spans="1:12" x14ac:dyDescent="0.25">
      <c r="F55" s="46"/>
      <c r="G55" s="46"/>
      <c r="H55" s="1"/>
      <c r="I55" s="1"/>
    </row>
    <row r="61" spans="1:12" x14ac:dyDescent="0.25">
      <c r="C61" s="49"/>
      <c r="D61" s="49"/>
    </row>
    <row r="323" spans="2:2" x14ac:dyDescent="0.25">
      <c r="B323" s="1" t="s">
        <v>36</v>
      </c>
    </row>
  </sheetData>
  <mergeCells count="14">
    <mergeCell ref="B10:B14"/>
    <mergeCell ref="D10:F10"/>
    <mergeCell ref="G10:H12"/>
    <mergeCell ref="I10:I13"/>
    <mergeCell ref="C11:C13"/>
    <mergeCell ref="D11:D13"/>
    <mergeCell ref="E11:E13"/>
    <mergeCell ref="F11:F13"/>
    <mergeCell ref="B8:I8"/>
    <mergeCell ref="B2:I2"/>
    <mergeCell ref="B3:I3"/>
    <mergeCell ref="B4:I4"/>
    <mergeCell ref="B6:I6"/>
    <mergeCell ref="B7:I7"/>
  </mergeCells>
  <pageMargins left="0.7" right="0.7" top="0.75" bottom="0.75" header="0.3" footer="0.3"/>
  <pageSetup orientation="portrait" r:id="rId1"/>
  <ignoredErrors>
    <ignoredError sqref="C29:E2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1CFFE-EB31-4479-BADB-CD5D93740D49}">
  <dimension ref="A2:M38"/>
  <sheetViews>
    <sheetView showGridLines="0" workbookViewId="0">
      <selection activeCell="M26" sqref="M26"/>
    </sheetView>
  </sheetViews>
  <sheetFormatPr baseColWidth="10" defaultRowHeight="15" x14ac:dyDescent="0.25"/>
  <sheetData>
    <row r="2" spans="1:13" x14ac:dyDescent="0.25">
      <c r="B2" s="177"/>
      <c r="C2" s="177"/>
      <c r="D2" s="177"/>
      <c r="E2" s="177"/>
      <c r="F2" s="177"/>
      <c r="G2" s="177"/>
      <c r="H2" s="177"/>
      <c r="I2" s="177"/>
      <c r="J2" s="177"/>
    </row>
    <row r="3" spans="1:13" x14ac:dyDescent="0.25">
      <c r="A3" s="390" t="s">
        <v>0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</row>
    <row r="4" spans="1:13" x14ac:dyDescent="0.25">
      <c r="A4" s="390" t="s">
        <v>1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</row>
    <row r="5" spans="1:13" x14ac:dyDescent="0.25">
      <c r="A5" s="391" t="s">
        <v>2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</row>
    <row r="6" spans="1:13" x14ac:dyDescent="0.25">
      <c r="B6" s="177"/>
      <c r="C6" s="177"/>
      <c r="D6" s="177"/>
      <c r="E6" s="177"/>
      <c r="F6" s="177"/>
      <c r="G6" s="177"/>
      <c r="H6" s="177"/>
      <c r="I6" s="177"/>
      <c r="J6" s="177"/>
    </row>
    <row r="7" spans="1:13" x14ac:dyDescent="0.25">
      <c r="A7" s="392" t="s">
        <v>994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</row>
    <row r="8" spans="1:13" x14ac:dyDescent="0.25">
      <c r="A8" s="393" t="s">
        <v>115</v>
      </c>
      <c r="B8" s="393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</row>
    <row r="9" spans="1:13" x14ac:dyDescent="0.25">
      <c r="A9" s="389" t="s">
        <v>116</v>
      </c>
      <c r="B9" s="389"/>
      <c r="C9" s="389"/>
      <c r="D9" s="389"/>
      <c r="E9" s="389"/>
      <c r="F9" s="389"/>
      <c r="G9" s="389"/>
      <c r="H9" s="389"/>
      <c r="I9" s="389"/>
      <c r="J9" s="389"/>
      <c r="K9" s="389"/>
      <c r="L9" s="389"/>
      <c r="M9" s="389"/>
    </row>
    <row r="35" spans="5:9" x14ac:dyDescent="0.25">
      <c r="E35" s="459" t="s">
        <v>995</v>
      </c>
    </row>
    <row r="36" spans="5:9" x14ac:dyDescent="0.25">
      <c r="E36" s="460" t="s">
        <v>280</v>
      </c>
    </row>
    <row r="37" spans="5:9" x14ac:dyDescent="0.25">
      <c r="E37" s="460" t="s">
        <v>996</v>
      </c>
    </row>
    <row r="38" spans="5:9" x14ac:dyDescent="0.25">
      <c r="E38" s="461" t="s">
        <v>118</v>
      </c>
      <c r="F38" s="461"/>
      <c r="G38" s="461"/>
      <c r="H38" s="461"/>
      <c r="I38" s="461"/>
    </row>
  </sheetData>
  <mergeCells count="7">
    <mergeCell ref="E38:I38"/>
    <mergeCell ref="A3:M3"/>
    <mergeCell ref="A4:M4"/>
    <mergeCell ref="A5:M5"/>
    <mergeCell ref="A7:M7"/>
    <mergeCell ref="A8:M8"/>
    <mergeCell ref="A9:M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19E19-18E8-4928-8369-82A8159558C6}">
  <dimension ref="B2:O52"/>
  <sheetViews>
    <sheetView showGridLines="0" zoomScale="70" zoomScaleNormal="70" workbookViewId="0">
      <selection activeCell="M29" sqref="M29"/>
    </sheetView>
  </sheetViews>
  <sheetFormatPr baseColWidth="10" defaultColWidth="11.42578125" defaultRowHeight="15" x14ac:dyDescent="0.25"/>
  <cols>
    <col min="1" max="1" width="11.42578125" style="109"/>
    <col min="2" max="2" width="81.5703125" style="109" customWidth="1"/>
    <col min="3" max="3" width="22.140625" style="109" customWidth="1"/>
    <col min="4" max="4" width="24.140625" style="109" customWidth="1"/>
    <col min="5" max="5" width="30.140625" style="109" bestFit="1" customWidth="1"/>
    <col min="6" max="6" width="23.42578125" style="109" bestFit="1" customWidth="1"/>
    <col min="7" max="7" width="18.7109375" style="109" customWidth="1"/>
    <col min="8" max="8" width="23.42578125" style="109" bestFit="1" customWidth="1"/>
    <col min="9" max="9" width="17.28515625" style="109" bestFit="1" customWidth="1"/>
    <col min="10" max="10" width="15.7109375" style="109" bestFit="1" customWidth="1"/>
    <col min="11" max="11" width="20" style="109" bestFit="1" customWidth="1"/>
    <col min="12" max="12" width="21.85546875" style="109" bestFit="1" customWidth="1"/>
    <col min="13" max="13" width="38.5703125" style="109" customWidth="1"/>
    <col min="14" max="14" width="23.7109375" style="109" bestFit="1" customWidth="1"/>
    <col min="15" max="15" width="15.7109375" style="109" bestFit="1" customWidth="1"/>
    <col min="16" max="16384" width="11.42578125" style="109"/>
  </cols>
  <sheetData>
    <row r="2" spans="2:15" ht="13.9" customHeight="1" x14ac:dyDescent="0.25">
      <c r="B2" s="351" t="s">
        <v>0</v>
      </c>
      <c r="C2" s="351"/>
      <c r="D2" s="351"/>
      <c r="E2" s="351"/>
      <c r="F2" s="351"/>
      <c r="G2" s="351"/>
      <c r="H2" s="351"/>
      <c r="I2" s="351"/>
      <c r="J2" s="351"/>
      <c r="K2" s="351"/>
    </row>
    <row r="3" spans="2:15" ht="13.9" customHeight="1" x14ac:dyDescent="0.25">
      <c r="B3" s="351" t="s">
        <v>1</v>
      </c>
      <c r="C3" s="351"/>
      <c r="D3" s="351"/>
      <c r="E3" s="351"/>
      <c r="F3" s="351"/>
      <c r="G3" s="351"/>
      <c r="H3" s="351"/>
      <c r="I3" s="351"/>
      <c r="J3" s="351"/>
      <c r="K3" s="351"/>
    </row>
    <row r="4" spans="2:15" ht="16.149999999999999" customHeight="1" x14ac:dyDescent="0.25">
      <c r="B4" s="352" t="s">
        <v>2</v>
      </c>
      <c r="C4" s="352"/>
      <c r="D4" s="352"/>
      <c r="E4" s="352"/>
      <c r="F4" s="352"/>
      <c r="G4" s="352"/>
      <c r="H4" s="352"/>
      <c r="I4" s="352"/>
      <c r="J4" s="352"/>
      <c r="K4" s="352"/>
    </row>
    <row r="5" spans="2:15" ht="18.75" x14ac:dyDescent="0.3">
      <c r="B5" s="110"/>
      <c r="C5" s="110"/>
      <c r="D5" s="110"/>
      <c r="E5" s="110"/>
      <c r="F5" s="110"/>
      <c r="G5" s="110"/>
      <c r="H5" s="110"/>
      <c r="I5" s="110"/>
      <c r="J5" s="110"/>
      <c r="K5" s="110"/>
    </row>
    <row r="6" spans="2:15" ht="18.75" x14ac:dyDescent="0.3">
      <c r="B6" s="110"/>
      <c r="C6" s="110"/>
      <c r="D6" s="110"/>
      <c r="E6" s="110"/>
      <c r="F6" s="110"/>
      <c r="G6" s="110"/>
      <c r="H6" s="110"/>
      <c r="I6" s="110"/>
      <c r="J6" s="110"/>
      <c r="K6" s="110"/>
      <c r="M6" s="111"/>
      <c r="N6" s="111"/>
    </row>
    <row r="7" spans="2:15" ht="20.25" x14ac:dyDescent="0.3">
      <c r="B7" s="382" t="s">
        <v>80</v>
      </c>
      <c r="C7" s="382"/>
      <c r="D7" s="382"/>
      <c r="E7" s="382"/>
      <c r="F7" s="382"/>
      <c r="G7" s="382"/>
      <c r="H7" s="382"/>
      <c r="I7" s="382"/>
      <c r="J7" s="382"/>
      <c r="K7" s="382"/>
      <c r="M7" s="111"/>
      <c r="N7" s="111"/>
    </row>
    <row r="8" spans="2:15" ht="19.5" thickBot="1" x14ac:dyDescent="0.35">
      <c r="B8" s="383" t="s">
        <v>4</v>
      </c>
      <c r="C8" s="383"/>
      <c r="D8" s="383"/>
      <c r="E8" s="383"/>
      <c r="F8" s="383"/>
      <c r="G8" s="383"/>
      <c r="H8" s="383"/>
      <c r="I8" s="383"/>
      <c r="J8" s="383"/>
      <c r="K8" s="383"/>
      <c r="M8" s="112"/>
      <c r="N8" s="112"/>
    </row>
    <row r="9" spans="2:15" ht="19.5" thickBot="1" x14ac:dyDescent="0.35">
      <c r="B9" s="113"/>
      <c r="C9" s="113"/>
      <c r="D9" s="113"/>
      <c r="E9" s="113"/>
      <c r="F9" s="113"/>
      <c r="G9" s="113"/>
      <c r="H9" s="113"/>
      <c r="I9" s="113"/>
      <c r="J9" s="113"/>
      <c r="K9" s="113"/>
      <c r="M9" s="112"/>
      <c r="N9" s="112"/>
    </row>
    <row r="10" spans="2:15" ht="21.6" customHeight="1" thickBot="1" x14ac:dyDescent="0.3">
      <c r="B10" s="370" t="s">
        <v>39</v>
      </c>
      <c r="C10" s="114">
        <v>2024</v>
      </c>
      <c r="D10" s="373">
        <v>2025</v>
      </c>
      <c r="E10" s="374"/>
      <c r="F10" s="374"/>
      <c r="G10" s="374"/>
      <c r="H10" s="375"/>
      <c r="I10" s="376" t="s">
        <v>40</v>
      </c>
      <c r="J10" s="377"/>
      <c r="K10" s="376" t="s">
        <v>81</v>
      </c>
    </row>
    <row r="11" spans="2:15" ht="21.6" customHeight="1" thickBot="1" x14ac:dyDescent="0.35">
      <c r="B11" s="371"/>
      <c r="C11" s="380" t="s">
        <v>82</v>
      </c>
      <c r="D11" s="384" t="s">
        <v>43</v>
      </c>
      <c r="E11" s="385" t="s">
        <v>83</v>
      </c>
      <c r="F11" s="386"/>
      <c r="G11" s="386"/>
      <c r="H11" s="387"/>
      <c r="I11" s="376"/>
      <c r="J11" s="377"/>
      <c r="K11" s="376"/>
      <c r="M11" s="110"/>
      <c r="N11" s="110"/>
    </row>
    <row r="12" spans="2:15" ht="19.5" thickBot="1" x14ac:dyDescent="0.3">
      <c r="B12" s="371"/>
      <c r="C12" s="380"/>
      <c r="D12" s="380"/>
      <c r="E12" s="388" t="s">
        <v>84</v>
      </c>
      <c r="F12" s="384" t="s">
        <v>85</v>
      </c>
      <c r="G12" s="384" t="s">
        <v>86</v>
      </c>
      <c r="H12" s="384" t="s">
        <v>87</v>
      </c>
      <c r="I12" s="378"/>
      <c r="J12" s="379"/>
      <c r="K12" s="376"/>
      <c r="M12" s="115" t="s">
        <v>5</v>
      </c>
      <c r="N12" s="116">
        <v>8113264048168.5469</v>
      </c>
      <c r="O12" s="57"/>
    </row>
    <row r="13" spans="2:15" ht="21" thickBot="1" x14ac:dyDescent="0.3">
      <c r="B13" s="371"/>
      <c r="C13" s="381"/>
      <c r="D13" s="381"/>
      <c r="E13" s="379"/>
      <c r="F13" s="381"/>
      <c r="G13" s="381"/>
      <c r="H13" s="381"/>
      <c r="I13" s="117" t="s">
        <v>46</v>
      </c>
      <c r="J13" s="117" t="s">
        <v>47</v>
      </c>
      <c r="K13" s="378"/>
      <c r="N13" s="118"/>
    </row>
    <row r="14" spans="2:15" ht="21" thickBot="1" x14ac:dyDescent="0.3">
      <c r="B14" s="372"/>
      <c r="C14" s="119">
        <v>1</v>
      </c>
      <c r="D14" s="119">
        <v>2</v>
      </c>
      <c r="E14" s="119">
        <v>3</v>
      </c>
      <c r="F14" s="119">
        <v>4</v>
      </c>
      <c r="G14" s="119">
        <v>5</v>
      </c>
      <c r="H14" s="119" t="s">
        <v>88</v>
      </c>
      <c r="I14" s="119" t="s">
        <v>89</v>
      </c>
      <c r="J14" s="119" t="s">
        <v>90</v>
      </c>
      <c r="K14" s="120" t="s">
        <v>91</v>
      </c>
      <c r="M14" s="121"/>
    </row>
    <row r="15" spans="2:15" ht="20.25" x14ac:dyDescent="0.25">
      <c r="B15" s="122" t="s">
        <v>20</v>
      </c>
      <c r="C15" s="123">
        <f>C16+C17+C18+C19+C20+C25</f>
        <v>91772968485.519974</v>
      </c>
      <c r="D15" s="123">
        <f>D16+D17+D18+D19+D20+D25</f>
        <v>1308196684792</v>
      </c>
      <c r="E15" s="123">
        <f t="shared" ref="E15:G15" si="0">E16+E17+E18+E19+E20+E25</f>
        <v>64421450142.180016</v>
      </c>
      <c r="F15" s="123">
        <f t="shared" si="0"/>
        <v>84435946164.169968</v>
      </c>
      <c r="G15" s="123">
        <f t="shared" si="0"/>
        <v>99499426144.279968</v>
      </c>
      <c r="H15" s="124">
        <f t="shared" ref="H15:H35" si="1">IFERROR(F15/D15,"-")</f>
        <v>6.4543770172904136E-2</v>
      </c>
      <c r="I15" s="123">
        <f t="shared" ref="I15:I36" si="2">F15-C15</f>
        <v>-7337022321.3500061</v>
      </c>
      <c r="J15" s="124">
        <f t="shared" ref="J15:J36" si="3">IFERROR(I15/C15,"0.0%")</f>
        <v>-7.9947531854193524E-2</v>
      </c>
      <c r="K15" s="124">
        <f t="shared" ref="K15:K37" si="4">F15/$N$12</f>
        <v>1.0407148795216417E-2</v>
      </c>
      <c r="L15" s="125"/>
      <c r="M15" s="121"/>
      <c r="N15" s="126"/>
    </row>
    <row r="16" spans="2:15" ht="20.25" x14ac:dyDescent="0.25">
      <c r="B16" s="127" t="s">
        <v>92</v>
      </c>
      <c r="C16" s="128">
        <v>35197257862.319992</v>
      </c>
      <c r="D16" s="128">
        <v>516919627204</v>
      </c>
      <c r="E16" s="128">
        <v>21342053035.03001</v>
      </c>
      <c r="F16" s="128">
        <v>34631283109.679977</v>
      </c>
      <c r="G16" s="128">
        <v>35340776953.959953</v>
      </c>
      <c r="H16" s="129">
        <f t="shared" si="1"/>
        <v>6.6995488828697339E-2</v>
      </c>
      <c r="I16" s="128">
        <f t="shared" si="2"/>
        <v>-565974752.64001465</v>
      </c>
      <c r="J16" s="129">
        <f t="shared" si="3"/>
        <v>-1.6080080864649182E-2</v>
      </c>
      <c r="K16" s="129">
        <f t="shared" si="4"/>
        <v>4.2684772619347323E-3</v>
      </c>
      <c r="L16" s="130"/>
      <c r="M16" s="121"/>
    </row>
    <row r="17" spans="2:13" ht="20.25" x14ac:dyDescent="0.25">
      <c r="B17" s="131" t="s">
        <v>93</v>
      </c>
      <c r="C17" s="132">
        <v>5767440248.0700006</v>
      </c>
      <c r="D17" s="132">
        <v>90986168678</v>
      </c>
      <c r="E17" s="132">
        <v>-349124062.98000002</v>
      </c>
      <c r="F17" s="132">
        <v>6464772005.0299997</v>
      </c>
      <c r="G17" s="132">
        <v>6464009497.8699999</v>
      </c>
      <c r="H17" s="133">
        <f t="shared" si="1"/>
        <v>7.1052250017349605E-2</v>
      </c>
      <c r="I17" s="132">
        <f t="shared" si="2"/>
        <v>697331756.95999908</v>
      </c>
      <c r="J17" s="134">
        <f t="shared" si="3"/>
        <v>0.12090836262991232</v>
      </c>
      <c r="K17" s="134">
        <f t="shared" si="4"/>
        <v>7.9681518642171268E-4</v>
      </c>
      <c r="L17" s="130"/>
      <c r="M17" s="135"/>
    </row>
    <row r="18" spans="2:13" ht="20.25" x14ac:dyDescent="0.25">
      <c r="B18" s="131" t="s">
        <v>21</v>
      </c>
      <c r="C18" s="132">
        <v>14606425496.93</v>
      </c>
      <c r="D18" s="132">
        <v>298486441612</v>
      </c>
      <c r="E18" s="132">
        <v>14823515011.209999</v>
      </c>
      <c r="F18" s="132">
        <v>14539915061.809999</v>
      </c>
      <c r="G18" s="132">
        <v>23015280826.470001</v>
      </c>
      <c r="H18" s="133">
        <f t="shared" si="1"/>
        <v>4.8712145795587969E-2</v>
      </c>
      <c r="I18" s="132">
        <f t="shared" si="2"/>
        <v>-66510435.120000839</v>
      </c>
      <c r="J18" s="134">
        <f t="shared" si="3"/>
        <v>-4.5535052456181085E-3</v>
      </c>
      <c r="K18" s="134">
        <f t="shared" si="4"/>
        <v>1.7921165853208212E-3</v>
      </c>
      <c r="L18" s="130"/>
      <c r="M18" s="66"/>
    </row>
    <row r="19" spans="2:13" ht="20.25" x14ac:dyDescent="0.25">
      <c r="B19" s="131" t="s">
        <v>94</v>
      </c>
      <c r="C19" s="132">
        <v>990127860.82000005</v>
      </c>
      <c r="D19" s="132">
        <v>13500000000</v>
      </c>
      <c r="E19" s="132">
        <v>1226609973.1700001</v>
      </c>
      <c r="F19" s="132">
        <v>1226609973.1700001</v>
      </c>
      <c r="G19" s="132">
        <v>2183528528.1799998</v>
      </c>
      <c r="H19" s="133">
        <f t="shared" si="1"/>
        <v>9.0859998012592605E-2</v>
      </c>
      <c r="I19" s="132">
        <f t="shared" si="2"/>
        <v>236482112.35000002</v>
      </c>
      <c r="J19" s="134">
        <f t="shared" si="3"/>
        <v>0.2388399738132318</v>
      </c>
      <c r="K19" s="134">
        <f t="shared" si="4"/>
        <v>1.5118575777733868E-4</v>
      </c>
      <c r="L19" s="130"/>
      <c r="M19" s="135"/>
    </row>
    <row r="20" spans="2:13" ht="20.25" x14ac:dyDescent="0.25">
      <c r="B20" s="136" t="s">
        <v>95</v>
      </c>
      <c r="C20" s="137">
        <f>SUM(C21:C24)</f>
        <v>35211467017.379982</v>
      </c>
      <c r="D20" s="137">
        <f t="shared" ref="D20:G20" si="5">SUM(D21:D24)</f>
        <v>388252040903</v>
      </c>
      <c r="E20" s="137">
        <f t="shared" si="5"/>
        <v>27359342751.710003</v>
      </c>
      <c r="F20" s="137">
        <f t="shared" si="5"/>
        <v>27554312580.440002</v>
      </c>
      <c r="G20" s="137">
        <f t="shared" si="5"/>
        <v>32476090101.230003</v>
      </c>
      <c r="H20" s="138">
        <f t="shared" si="1"/>
        <v>7.0970168028876138E-2</v>
      </c>
      <c r="I20" s="137">
        <f t="shared" si="2"/>
        <v>-7657154436.9399796</v>
      </c>
      <c r="J20" s="139">
        <f t="shared" si="3"/>
        <v>-0.21746195445820235</v>
      </c>
      <c r="K20" s="139">
        <f t="shared" si="4"/>
        <v>3.3962055735952527E-3</v>
      </c>
      <c r="L20" s="130"/>
      <c r="M20" s="135"/>
    </row>
    <row r="21" spans="2:13" ht="20.25" x14ac:dyDescent="0.25">
      <c r="B21" s="140" t="s">
        <v>96</v>
      </c>
      <c r="C21" s="141">
        <v>6149546340.9800014</v>
      </c>
      <c r="D21" s="141">
        <v>67391798679</v>
      </c>
      <c r="E21" s="141">
        <v>4857099796.4400015</v>
      </c>
      <c r="F21" s="141">
        <v>4681023539.3600016</v>
      </c>
      <c r="G21" s="141">
        <v>4614884978.0700006</v>
      </c>
      <c r="H21" s="142">
        <f t="shared" si="1"/>
        <v>6.9459839789357908E-2</v>
      </c>
      <c r="I21" s="141">
        <f t="shared" si="2"/>
        <v>-1468522801.6199999</v>
      </c>
      <c r="J21" s="143">
        <f t="shared" si="3"/>
        <v>-0.23880181076673923</v>
      </c>
      <c r="K21" s="143">
        <f t="shared" si="4"/>
        <v>5.7695934849016472E-4</v>
      </c>
      <c r="L21" s="144"/>
      <c r="M21" s="135"/>
    </row>
    <row r="22" spans="2:13" ht="20.25" x14ac:dyDescent="0.25">
      <c r="B22" s="145" t="s">
        <v>97</v>
      </c>
      <c r="C22" s="146">
        <v>28143877595.739986</v>
      </c>
      <c r="D22" s="146">
        <v>304264086448</v>
      </c>
      <c r="E22" s="146">
        <v>22010809696.470001</v>
      </c>
      <c r="F22" s="146">
        <v>22307071027.900002</v>
      </c>
      <c r="G22" s="146">
        <v>27462305945.940002</v>
      </c>
      <c r="H22" s="147">
        <f t="shared" si="1"/>
        <v>7.3314834124244804E-2</v>
      </c>
      <c r="I22" s="146">
        <f t="shared" si="2"/>
        <v>-5836806567.8399849</v>
      </c>
      <c r="J22" s="148">
        <f t="shared" si="3"/>
        <v>-0.20739169817607067</v>
      </c>
      <c r="K22" s="148">
        <f t="shared" si="4"/>
        <v>2.7494570490326272E-3</v>
      </c>
      <c r="L22" s="144"/>
      <c r="M22" s="135"/>
    </row>
    <row r="23" spans="2:13" ht="20.25" x14ac:dyDescent="0.25">
      <c r="B23" s="145" t="s">
        <v>98</v>
      </c>
      <c r="C23" s="146">
        <v>151499291.66999999</v>
      </c>
      <c r="D23" s="146">
        <v>966938373</v>
      </c>
      <c r="E23" s="146">
        <v>107686674.95999999</v>
      </c>
      <c r="F23" s="146">
        <v>107686674.95999999</v>
      </c>
      <c r="G23" s="146">
        <v>80428357.219999999</v>
      </c>
      <c r="H23" s="147">
        <f t="shared" si="1"/>
        <v>0.11136870556278977</v>
      </c>
      <c r="I23" s="146">
        <f t="shared" si="2"/>
        <v>-43812616.709999993</v>
      </c>
      <c r="J23" s="148">
        <f t="shared" si="3"/>
        <v>-0.28919354161360611</v>
      </c>
      <c r="K23" s="148">
        <f t="shared" si="4"/>
        <v>1.3272916340533588E-5</v>
      </c>
      <c r="L23" s="144"/>
      <c r="M23" s="135"/>
    </row>
    <row r="24" spans="2:13" ht="20.25" x14ac:dyDescent="0.25">
      <c r="B24" s="145" t="s">
        <v>99</v>
      </c>
      <c r="C24" s="146">
        <v>766543788.99000001</v>
      </c>
      <c r="D24" s="146">
        <v>15629217403</v>
      </c>
      <c r="E24" s="146">
        <v>383746583.84000003</v>
      </c>
      <c r="F24" s="146">
        <v>458531338.22000003</v>
      </c>
      <c r="G24" s="146">
        <v>318470820</v>
      </c>
      <c r="H24" s="147">
        <f t="shared" si="1"/>
        <v>2.9338086891797011E-2</v>
      </c>
      <c r="I24" s="146">
        <f t="shared" si="2"/>
        <v>-308012450.76999998</v>
      </c>
      <c r="J24" s="148">
        <f t="shared" si="3"/>
        <v>-0.401819772326168</v>
      </c>
      <c r="K24" s="148">
        <f t="shared" si="4"/>
        <v>5.6516259731927113E-5</v>
      </c>
      <c r="L24" s="144"/>
      <c r="M24" s="135"/>
    </row>
    <row r="25" spans="2:13" ht="22.5" customHeight="1" x14ac:dyDescent="0.25">
      <c r="B25" s="149" t="s">
        <v>100</v>
      </c>
      <c r="C25" s="150">
        <v>250000</v>
      </c>
      <c r="D25" s="150">
        <v>52406395</v>
      </c>
      <c r="E25" s="150">
        <v>19053434.039999999</v>
      </c>
      <c r="F25" s="150">
        <v>19053434.039999999</v>
      </c>
      <c r="G25" s="150">
        <v>19740236.57</v>
      </c>
      <c r="H25" s="151">
        <f t="shared" si="1"/>
        <v>0.36357078253522301</v>
      </c>
      <c r="I25" s="150">
        <f t="shared" si="2"/>
        <v>18803434.039999999</v>
      </c>
      <c r="J25" s="151">
        <f t="shared" si="3"/>
        <v>75.213736159999996</v>
      </c>
      <c r="K25" s="152">
        <f t="shared" si="4"/>
        <v>2.3484301665617601E-6</v>
      </c>
      <c r="L25" s="153"/>
      <c r="M25" s="135"/>
    </row>
    <row r="26" spans="2:13" ht="20.25" x14ac:dyDescent="0.25">
      <c r="B26" s="154" t="s">
        <v>22</v>
      </c>
      <c r="C26" s="155">
        <f t="shared" ref="C26:G26" si="6">SUM(C27:C31)+C35</f>
        <v>10479460436.960001</v>
      </c>
      <c r="D26" s="155">
        <f t="shared" si="6"/>
        <v>176037926167</v>
      </c>
      <c r="E26" s="155">
        <f t="shared" si="6"/>
        <v>20392458611.299995</v>
      </c>
      <c r="F26" s="155">
        <f t="shared" si="6"/>
        <v>11223689171.18</v>
      </c>
      <c r="G26" s="155">
        <f t="shared" si="6"/>
        <v>9569216051.8199997</v>
      </c>
      <c r="H26" s="156">
        <f t="shared" si="1"/>
        <v>6.3757222182523013E-2</v>
      </c>
      <c r="I26" s="155">
        <f t="shared" si="2"/>
        <v>744228734.21999931</v>
      </c>
      <c r="J26" s="156">
        <f t="shared" si="3"/>
        <v>7.1017848552123883E-2</v>
      </c>
      <c r="K26" s="156">
        <f t="shared" si="4"/>
        <v>1.3833753104231319E-3</v>
      </c>
      <c r="L26" s="125"/>
      <c r="M26" s="135"/>
    </row>
    <row r="27" spans="2:13" ht="20.25" x14ac:dyDescent="0.25">
      <c r="B27" s="157" t="s">
        <v>101</v>
      </c>
      <c r="C27" s="128">
        <v>4419290205.8900003</v>
      </c>
      <c r="D27" s="128">
        <v>53162528542</v>
      </c>
      <c r="E27" s="128">
        <v>5343508002.4599972</v>
      </c>
      <c r="F27" s="128">
        <v>4532961650.6600008</v>
      </c>
      <c r="G27" s="128">
        <v>4091285359.0700002</v>
      </c>
      <c r="H27" s="129">
        <f t="shared" si="1"/>
        <v>8.5266103305805419E-2</v>
      </c>
      <c r="I27" s="128">
        <f t="shared" si="2"/>
        <v>113671444.77000046</v>
      </c>
      <c r="J27" s="129">
        <f t="shared" si="3"/>
        <v>2.5721652001604221E-2</v>
      </c>
      <c r="K27" s="129">
        <f t="shared" si="4"/>
        <v>5.5870998697290662E-4</v>
      </c>
      <c r="L27" s="130"/>
      <c r="M27" s="135"/>
    </row>
    <row r="28" spans="2:13" ht="20.25" x14ac:dyDescent="0.25">
      <c r="B28" s="136" t="s">
        <v>102</v>
      </c>
      <c r="C28" s="137">
        <v>2203362418.5900016</v>
      </c>
      <c r="D28" s="137">
        <v>60255319620</v>
      </c>
      <c r="E28" s="137">
        <v>5632009171.5499954</v>
      </c>
      <c r="F28" s="137">
        <v>2231480127.1999998</v>
      </c>
      <c r="G28" s="137">
        <v>1169934013.8999999</v>
      </c>
      <c r="H28" s="139">
        <f t="shared" si="1"/>
        <v>3.7033744759347773E-2</v>
      </c>
      <c r="I28" s="137">
        <f t="shared" si="2"/>
        <v>28117708.609998226</v>
      </c>
      <c r="J28" s="139">
        <f t="shared" si="3"/>
        <v>1.2761272667976066E-2</v>
      </c>
      <c r="K28" s="139">
        <f t="shared" si="4"/>
        <v>2.7504098399259226E-4</v>
      </c>
      <c r="L28" s="130"/>
      <c r="M28" s="66"/>
    </row>
    <row r="29" spans="2:13" ht="20.25" x14ac:dyDescent="0.25">
      <c r="B29" s="136" t="s">
        <v>103</v>
      </c>
      <c r="C29" s="137">
        <v>0</v>
      </c>
      <c r="D29" s="137">
        <v>10094704</v>
      </c>
      <c r="E29" s="137">
        <v>233640.01</v>
      </c>
      <c r="F29" s="137">
        <v>0</v>
      </c>
      <c r="G29" s="137">
        <v>0</v>
      </c>
      <c r="H29" s="139">
        <f t="shared" si="1"/>
        <v>0</v>
      </c>
      <c r="I29" s="137">
        <f t="shared" si="2"/>
        <v>0</v>
      </c>
      <c r="J29" s="139" t="str">
        <f t="shared" si="3"/>
        <v>0.0%</v>
      </c>
      <c r="K29" s="139">
        <f t="shared" si="4"/>
        <v>0</v>
      </c>
      <c r="L29" s="130"/>
      <c r="M29" s="66"/>
    </row>
    <row r="30" spans="2:13" ht="20.25" x14ac:dyDescent="0.25">
      <c r="B30" s="158" t="s">
        <v>104</v>
      </c>
      <c r="C30" s="137">
        <v>61450290.439999998</v>
      </c>
      <c r="D30" s="137">
        <v>1045835769</v>
      </c>
      <c r="E30" s="137">
        <v>302588849.19</v>
      </c>
      <c r="F30" s="137">
        <v>21778378.57</v>
      </c>
      <c r="G30" s="137">
        <v>10980560</v>
      </c>
      <c r="H30" s="139">
        <f t="shared" si="1"/>
        <v>2.0823899139368603E-2</v>
      </c>
      <c r="I30" s="137">
        <f t="shared" si="2"/>
        <v>-39671911.869999997</v>
      </c>
      <c r="J30" s="139">
        <f t="shared" si="3"/>
        <v>-0.64559356165672821</v>
      </c>
      <c r="K30" s="139">
        <f t="shared" si="4"/>
        <v>2.6842930836099385E-6</v>
      </c>
      <c r="L30" s="130"/>
      <c r="M30" s="135"/>
    </row>
    <row r="31" spans="2:13" ht="20.25" x14ac:dyDescent="0.25">
      <c r="B31" s="136" t="s">
        <v>105</v>
      </c>
      <c r="C31" s="137">
        <f>C32+C33+C34</f>
        <v>3795357522.0399995</v>
      </c>
      <c r="D31" s="137">
        <f t="shared" ref="D31:G31" si="7">D32+D33+D34</f>
        <v>60117023257</v>
      </c>
      <c r="E31" s="137">
        <f t="shared" si="7"/>
        <v>9114118948.0900002</v>
      </c>
      <c r="F31" s="137">
        <f t="shared" si="7"/>
        <v>4437469014.75</v>
      </c>
      <c r="G31" s="137">
        <f t="shared" si="7"/>
        <v>4297016118.8499994</v>
      </c>
      <c r="H31" s="139">
        <f t="shared" si="1"/>
        <v>7.3813851291003554E-2</v>
      </c>
      <c r="I31" s="137">
        <f t="shared" si="2"/>
        <v>642111492.71000051</v>
      </c>
      <c r="J31" s="139">
        <f t="shared" si="3"/>
        <v>0.1691834007682276</v>
      </c>
      <c r="K31" s="139">
        <f t="shared" si="4"/>
        <v>5.4694004637402321E-4</v>
      </c>
      <c r="L31" s="130"/>
      <c r="M31" s="135"/>
    </row>
    <row r="32" spans="2:13" ht="20.25" x14ac:dyDescent="0.25">
      <c r="B32" s="159" t="s">
        <v>106</v>
      </c>
      <c r="C32" s="141">
        <v>156013678.97</v>
      </c>
      <c r="D32" s="141">
        <v>174810000</v>
      </c>
      <c r="E32" s="141">
        <v>334248635.89999998</v>
      </c>
      <c r="F32" s="141">
        <v>212427035.90000001</v>
      </c>
      <c r="G32" s="141">
        <v>98958338.969999984</v>
      </c>
      <c r="H32" s="143">
        <f t="shared" si="1"/>
        <v>1.2151881236771351</v>
      </c>
      <c r="I32" s="141">
        <f t="shared" si="2"/>
        <v>56413356.930000007</v>
      </c>
      <c r="J32" s="143">
        <f t="shared" si="3"/>
        <v>0.36159237640212161</v>
      </c>
      <c r="K32" s="143">
        <f t="shared" si="4"/>
        <v>2.6182684877358623E-5</v>
      </c>
      <c r="L32" s="144"/>
      <c r="M32" s="135"/>
    </row>
    <row r="33" spans="2:14" ht="20.25" x14ac:dyDescent="0.25">
      <c r="B33" s="145" t="s">
        <v>107</v>
      </c>
      <c r="C33" s="146">
        <v>3596343843.0699997</v>
      </c>
      <c r="D33" s="146">
        <v>59899013257</v>
      </c>
      <c r="E33" s="146">
        <v>8779870312.1900005</v>
      </c>
      <c r="F33" s="146">
        <v>4225041978.8499999</v>
      </c>
      <c r="G33" s="146">
        <v>4198057779.8799996</v>
      </c>
      <c r="H33" s="148">
        <f t="shared" si="1"/>
        <v>7.0536086474784251E-2</v>
      </c>
      <c r="I33" s="146">
        <f t="shared" si="2"/>
        <v>628698135.78000021</v>
      </c>
      <c r="J33" s="148">
        <f t="shared" si="3"/>
        <v>0.17481591394312157</v>
      </c>
      <c r="K33" s="148">
        <f t="shared" si="4"/>
        <v>5.2075736149666458E-4</v>
      </c>
      <c r="L33" s="144"/>
      <c r="M33" s="135"/>
    </row>
    <row r="34" spans="2:14" ht="20.25" x14ac:dyDescent="0.25">
      <c r="B34" s="145" t="s">
        <v>108</v>
      </c>
      <c r="C34" s="146">
        <v>43000000</v>
      </c>
      <c r="D34" s="146">
        <v>43200000</v>
      </c>
      <c r="E34" s="146">
        <v>0</v>
      </c>
      <c r="F34" s="146">
        <v>0</v>
      </c>
      <c r="G34" s="146">
        <v>0</v>
      </c>
      <c r="H34" s="148">
        <f t="shared" si="1"/>
        <v>0</v>
      </c>
      <c r="I34" s="146">
        <f t="shared" si="2"/>
        <v>-43000000</v>
      </c>
      <c r="J34" s="148">
        <f t="shared" si="3"/>
        <v>-1</v>
      </c>
      <c r="K34" s="148">
        <f t="shared" si="4"/>
        <v>0</v>
      </c>
      <c r="L34" s="144"/>
      <c r="M34" s="135"/>
    </row>
    <row r="35" spans="2:14" ht="21" thickBot="1" x14ac:dyDescent="0.3">
      <c r="B35" s="149" t="s">
        <v>109</v>
      </c>
      <c r="C35" s="150">
        <v>0</v>
      </c>
      <c r="D35" s="150">
        <v>1447124275</v>
      </c>
      <c r="E35" s="150">
        <v>0</v>
      </c>
      <c r="F35" s="150">
        <v>0</v>
      </c>
      <c r="G35" s="150">
        <v>0</v>
      </c>
      <c r="H35" s="151">
        <f t="shared" si="1"/>
        <v>0</v>
      </c>
      <c r="I35" s="150">
        <f t="shared" si="2"/>
        <v>0</v>
      </c>
      <c r="J35" s="151" t="str">
        <f t="shared" si="3"/>
        <v>0.0%</v>
      </c>
      <c r="K35" s="152">
        <f t="shared" si="4"/>
        <v>0</v>
      </c>
      <c r="L35" s="130"/>
      <c r="M35" s="135"/>
    </row>
    <row r="36" spans="2:14" ht="21" thickBot="1" x14ac:dyDescent="0.3">
      <c r="B36" s="160" t="s">
        <v>110</v>
      </c>
      <c r="C36" s="161">
        <f>C15+C26</f>
        <v>102252428922.47998</v>
      </c>
      <c r="D36" s="161">
        <f t="shared" ref="D36:G36" si="8">D15+D26</f>
        <v>1484234610959</v>
      </c>
      <c r="E36" s="161">
        <f t="shared" si="8"/>
        <v>84813908753.480011</v>
      </c>
      <c r="F36" s="161">
        <f t="shared" si="8"/>
        <v>95659635335.349976</v>
      </c>
      <c r="G36" s="161">
        <f t="shared" si="8"/>
        <v>109068642196.09998</v>
      </c>
      <c r="H36" s="162">
        <f>IFERROR(F36/D36,"-")</f>
        <v>6.4450481500052045E-2</v>
      </c>
      <c r="I36" s="161">
        <f t="shared" si="2"/>
        <v>-6592793587.1300049</v>
      </c>
      <c r="J36" s="162">
        <f t="shared" si="3"/>
        <v>-6.4475667293225472E-2</v>
      </c>
      <c r="K36" s="163">
        <f t="shared" si="4"/>
        <v>1.1790524105639551E-2</v>
      </c>
      <c r="L36" s="164"/>
      <c r="M36" s="121"/>
      <c r="N36" s="121"/>
    </row>
    <row r="37" spans="2:14" x14ac:dyDescent="0.25">
      <c r="B37" s="165"/>
      <c r="C37" s="166"/>
      <c r="D37" s="166"/>
      <c r="E37" s="167"/>
      <c r="F37" s="168"/>
      <c r="G37" s="167"/>
      <c r="H37" s="169"/>
      <c r="I37" s="166"/>
      <c r="J37" s="169"/>
      <c r="K37" s="169">
        <f t="shared" si="4"/>
        <v>0</v>
      </c>
      <c r="L37" s="170"/>
      <c r="M37" s="66"/>
      <c r="N37" s="121"/>
    </row>
    <row r="38" spans="2:14" x14ac:dyDescent="0.25">
      <c r="B38" s="171" t="s">
        <v>111</v>
      </c>
      <c r="F38" s="172"/>
    </row>
    <row r="39" spans="2:14" x14ac:dyDescent="0.25">
      <c r="B39" s="1" t="s">
        <v>112</v>
      </c>
    </row>
    <row r="40" spans="2:14" x14ac:dyDescent="0.25">
      <c r="B40" s="173" t="s">
        <v>113</v>
      </c>
      <c r="F40" s="172"/>
    </row>
    <row r="41" spans="2:14" x14ac:dyDescent="0.25">
      <c r="B41" s="171" t="s">
        <v>114</v>
      </c>
    </row>
    <row r="42" spans="2:14" x14ac:dyDescent="0.25">
      <c r="H42" s="66"/>
      <c r="I42" s="66"/>
    </row>
    <row r="43" spans="2:14" x14ac:dyDescent="0.25">
      <c r="E43" s="174"/>
      <c r="F43" s="175"/>
      <c r="G43" s="175"/>
      <c r="H43" s="121"/>
      <c r="I43" s="176"/>
      <c r="J43" s="121"/>
    </row>
    <row r="44" spans="2:14" x14ac:dyDescent="0.25">
      <c r="F44"/>
      <c r="G44"/>
      <c r="H44"/>
    </row>
    <row r="45" spans="2:14" x14ac:dyDescent="0.25">
      <c r="F45"/>
      <c r="G45"/>
      <c r="H45"/>
    </row>
    <row r="46" spans="2:14" x14ac:dyDescent="0.25">
      <c r="F46"/>
      <c r="G46"/>
      <c r="H46"/>
    </row>
    <row r="47" spans="2:14" x14ac:dyDescent="0.25">
      <c r="F47"/>
      <c r="G47"/>
      <c r="H47"/>
    </row>
    <row r="48" spans="2:14" x14ac:dyDescent="0.25">
      <c r="F48"/>
      <c r="G48"/>
      <c r="H48"/>
    </row>
    <row r="49" spans="6:8" x14ac:dyDescent="0.25">
      <c r="F49"/>
      <c r="G49"/>
      <c r="H49"/>
    </row>
    <row r="50" spans="6:8" x14ac:dyDescent="0.25">
      <c r="F50"/>
      <c r="G50"/>
      <c r="H50"/>
    </row>
    <row r="51" spans="6:8" x14ac:dyDescent="0.25">
      <c r="F51"/>
      <c r="G51"/>
      <c r="H51"/>
    </row>
    <row r="52" spans="6:8" x14ac:dyDescent="0.25">
      <c r="F52"/>
      <c r="G52"/>
      <c r="H52"/>
    </row>
  </sheetData>
  <mergeCells count="16">
    <mergeCell ref="B2:K2"/>
    <mergeCell ref="B3:K3"/>
    <mergeCell ref="B4:K4"/>
    <mergeCell ref="B7:K7"/>
    <mergeCell ref="B8:K8"/>
    <mergeCell ref="B10:B14"/>
    <mergeCell ref="D10:H10"/>
    <mergeCell ref="I10:J12"/>
    <mergeCell ref="K10:K13"/>
    <mergeCell ref="C11:C13"/>
    <mergeCell ref="D11:D13"/>
    <mergeCell ref="E11:H11"/>
    <mergeCell ref="E12:E13"/>
    <mergeCell ref="F12:F13"/>
    <mergeCell ref="G12:G13"/>
    <mergeCell ref="H12:H13"/>
  </mergeCells>
  <pageMargins left="0.7" right="0.7" top="0.75" bottom="0.75" header="0.3" footer="0.3"/>
  <pageSetup orientation="portrait"/>
  <ignoredErrors>
    <ignoredError sqref="C20:E20" formulaRange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0540B-5A16-482A-90F6-80213BF3ACF0}">
  <dimension ref="A2:M35"/>
  <sheetViews>
    <sheetView showGridLines="0" zoomScaleNormal="100" workbookViewId="0">
      <selection activeCell="H34" sqref="H34"/>
    </sheetView>
  </sheetViews>
  <sheetFormatPr baseColWidth="10" defaultColWidth="11.42578125" defaultRowHeight="15" x14ac:dyDescent="0.25"/>
  <sheetData>
    <row r="2" spans="1:13" x14ac:dyDescent="0.25">
      <c r="B2" s="177"/>
      <c r="C2" s="177"/>
      <c r="D2" s="177"/>
      <c r="E2" s="177"/>
      <c r="F2" s="177"/>
      <c r="G2" s="177"/>
      <c r="H2" s="177"/>
      <c r="I2" s="177"/>
      <c r="J2" s="177"/>
    </row>
    <row r="3" spans="1:13" ht="14.45" customHeight="1" x14ac:dyDescent="0.25">
      <c r="A3" s="390" t="s">
        <v>0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</row>
    <row r="4" spans="1:13" ht="14.45" customHeight="1" x14ac:dyDescent="0.25">
      <c r="A4" s="390" t="s">
        <v>1</v>
      </c>
      <c r="B4" s="390"/>
      <c r="C4" s="390"/>
      <c r="D4" s="390"/>
      <c r="E4" s="390"/>
      <c r="F4" s="390"/>
      <c r="G4" s="390"/>
      <c r="H4" s="390"/>
      <c r="I4" s="390"/>
      <c r="J4" s="390"/>
      <c r="K4" s="390"/>
      <c r="L4" s="390"/>
      <c r="M4" s="390"/>
    </row>
    <row r="5" spans="1:13" ht="14.45" customHeight="1" x14ac:dyDescent="0.25">
      <c r="A5" s="391" t="s">
        <v>2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</row>
    <row r="6" spans="1:13" x14ac:dyDescent="0.25">
      <c r="B6" s="177"/>
      <c r="C6" s="177"/>
      <c r="D6" s="177"/>
      <c r="E6" s="177"/>
      <c r="F6" s="177"/>
      <c r="G6" s="177"/>
      <c r="H6" s="177"/>
      <c r="I6" s="177"/>
      <c r="J6" s="177"/>
    </row>
    <row r="7" spans="1:13" x14ac:dyDescent="0.25">
      <c r="A7" s="392" t="s">
        <v>997</v>
      </c>
      <c r="B7" s="392"/>
      <c r="C7" s="392"/>
      <c r="D7" s="392"/>
      <c r="E7" s="392"/>
      <c r="F7" s="392"/>
      <c r="G7" s="392"/>
      <c r="H7" s="392"/>
      <c r="I7" s="392"/>
      <c r="J7" s="392"/>
      <c r="K7" s="392"/>
      <c r="L7" s="392"/>
      <c r="M7" s="392"/>
    </row>
    <row r="8" spans="1:13" x14ac:dyDescent="0.25">
      <c r="A8" s="393" t="s">
        <v>115</v>
      </c>
      <c r="B8" s="393"/>
      <c r="C8" s="393"/>
      <c r="D8" s="393"/>
      <c r="E8" s="393"/>
      <c r="F8" s="393"/>
      <c r="G8" s="393"/>
      <c r="H8" s="393"/>
      <c r="I8" s="393"/>
      <c r="J8" s="393"/>
      <c r="K8" s="393"/>
      <c r="L8" s="393"/>
      <c r="M8" s="393"/>
    </row>
    <row r="9" spans="1:13" x14ac:dyDescent="0.25">
      <c r="A9" s="389" t="s">
        <v>116</v>
      </c>
      <c r="B9" s="389"/>
      <c r="C9" s="389"/>
      <c r="D9" s="389"/>
      <c r="E9" s="389"/>
      <c r="F9" s="389"/>
      <c r="G9" s="389"/>
      <c r="H9" s="389"/>
      <c r="I9" s="389"/>
      <c r="J9" s="389"/>
      <c r="K9" s="389"/>
      <c r="L9" s="389"/>
      <c r="M9" s="389"/>
    </row>
    <row r="32" spans="4:4" x14ac:dyDescent="0.25">
      <c r="D32" s="178" t="s">
        <v>117</v>
      </c>
    </row>
    <row r="33" spans="4:6" x14ac:dyDescent="0.25">
      <c r="D33" s="179" t="s">
        <v>280</v>
      </c>
    </row>
    <row r="34" spans="4:6" x14ac:dyDescent="0.25">
      <c r="D34" s="179" t="s">
        <v>112</v>
      </c>
      <c r="F34" s="180"/>
    </row>
    <row r="35" spans="4:6" x14ac:dyDescent="0.25">
      <c r="D35" s="178" t="s">
        <v>118</v>
      </c>
    </row>
  </sheetData>
  <mergeCells count="6">
    <mergeCell ref="A9:M9"/>
    <mergeCell ref="A3:M3"/>
    <mergeCell ref="A4:M4"/>
    <mergeCell ref="A5:M5"/>
    <mergeCell ref="A7:M7"/>
    <mergeCell ref="A8:M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564BC-2E8B-414C-9854-EC823D1602CF}">
  <dimension ref="B2:J37"/>
  <sheetViews>
    <sheetView showGridLines="0" zoomScaleNormal="100" workbookViewId="0">
      <selection activeCell="O21" sqref="O21"/>
    </sheetView>
  </sheetViews>
  <sheetFormatPr baseColWidth="10" defaultColWidth="11.42578125" defaultRowHeight="15" x14ac:dyDescent="0.25"/>
  <sheetData>
    <row r="2" spans="2:10" x14ac:dyDescent="0.25">
      <c r="B2" s="177"/>
      <c r="C2" s="177"/>
      <c r="D2" s="177"/>
      <c r="E2" s="177"/>
      <c r="F2" s="177"/>
      <c r="G2" s="177"/>
      <c r="H2" s="177"/>
      <c r="I2" s="177"/>
      <c r="J2" s="177"/>
    </row>
    <row r="3" spans="2:10" x14ac:dyDescent="0.25">
      <c r="B3" s="390" t="s">
        <v>0</v>
      </c>
      <c r="C3" s="390"/>
      <c r="D3" s="390"/>
      <c r="E3" s="390"/>
      <c r="F3" s="390"/>
      <c r="G3" s="390"/>
      <c r="H3" s="390"/>
      <c r="I3" s="390"/>
      <c r="J3" s="390"/>
    </row>
    <row r="4" spans="2:10" x14ac:dyDescent="0.25">
      <c r="B4" s="390" t="s">
        <v>1</v>
      </c>
      <c r="C4" s="390"/>
      <c r="D4" s="390"/>
      <c r="E4" s="390"/>
      <c r="F4" s="390"/>
      <c r="G4" s="390"/>
      <c r="H4" s="390"/>
      <c r="I4" s="390"/>
      <c r="J4" s="390"/>
    </row>
    <row r="5" spans="2:10" x14ac:dyDescent="0.25">
      <c r="B5" s="391" t="s">
        <v>2</v>
      </c>
      <c r="C5" s="391"/>
      <c r="D5" s="391"/>
      <c r="E5" s="391"/>
      <c r="F5" s="391"/>
      <c r="G5" s="391"/>
      <c r="H5" s="391"/>
      <c r="I5" s="391"/>
      <c r="J5" s="391"/>
    </row>
    <row r="6" spans="2:10" x14ac:dyDescent="0.25">
      <c r="B6" s="177"/>
      <c r="C6" s="177"/>
      <c r="D6" s="177"/>
      <c r="E6" s="177"/>
      <c r="F6" s="177"/>
      <c r="G6" s="177"/>
      <c r="H6" s="177"/>
      <c r="I6" s="177"/>
      <c r="J6" s="177"/>
    </row>
    <row r="7" spans="2:10" x14ac:dyDescent="0.25">
      <c r="B7" s="392" t="s">
        <v>993</v>
      </c>
      <c r="C7" s="392"/>
      <c r="D7" s="392"/>
      <c r="E7" s="392"/>
      <c r="F7" s="392"/>
      <c r="G7" s="392"/>
      <c r="H7" s="392"/>
      <c r="I7" s="392"/>
      <c r="J7" s="392"/>
    </row>
    <row r="8" spans="2:10" x14ac:dyDescent="0.25">
      <c r="B8" s="393" t="s">
        <v>115</v>
      </c>
      <c r="C8" s="393"/>
      <c r="D8" s="393"/>
      <c r="E8" s="393"/>
      <c r="F8" s="393"/>
      <c r="G8" s="393"/>
      <c r="H8" s="393"/>
      <c r="I8" s="393"/>
      <c r="J8" s="393"/>
    </row>
    <row r="9" spans="2:10" x14ac:dyDescent="0.25">
      <c r="B9" s="389" t="s">
        <v>116</v>
      </c>
      <c r="C9" s="389"/>
      <c r="D9" s="389"/>
      <c r="E9" s="389"/>
      <c r="F9" s="389"/>
      <c r="G9" s="389"/>
      <c r="H9" s="389"/>
      <c r="I9" s="389"/>
      <c r="J9" s="389"/>
    </row>
    <row r="34" spans="3:3" x14ac:dyDescent="0.25">
      <c r="C34" s="178" t="s">
        <v>117</v>
      </c>
    </row>
    <row r="35" spans="3:3" x14ac:dyDescent="0.25">
      <c r="C35" s="179" t="s">
        <v>280</v>
      </c>
    </row>
    <row r="36" spans="3:3" x14ac:dyDescent="0.25">
      <c r="C36" s="179" t="s">
        <v>112</v>
      </c>
    </row>
    <row r="37" spans="3:3" x14ac:dyDescent="0.25">
      <c r="C37" s="178" t="s">
        <v>118</v>
      </c>
    </row>
  </sheetData>
  <mergeCells count="6">
    <mergeCell ref="B9:J9"/>
    <mergeCell ref="B3:J3"/>
    <mergeCell ref="B4:J4"/>
    <mergeCell ref="B5:J5"/>
    <mergeCell ref="B7:J7"/>
    <mergeCell ref="B8:J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8BC97-7787-4CDA-AD9A-5BADE35A5358}">
  <dimension ref="A2:H41"/>
  <sheetViews>
    <sheetView showGridLines="0" topLeftCell="A4" zoomScaleNormal="100" workbookViewId="0">
      <selection activeCell="C22" sqref="C22"/>
    </sheetView>
  </sheetViews>
  <sheetFormatPr baseColWidth="10" defaultColWidth="11.42578125" defaultRowHeight="15" x14ac:dyDescent="0.25"/>
  <cols>
    <col min="1" max="1" width="20.7109375" style="290" customWidth="1"/>
    <col min="2" max="2" width="21.28515625" style="290" customWidth="1"/>
    <col min="3" max="3" width="11.42578125" style="290"/>
    <col min="4" max="4" width="2.42578125" style="290" customWidth="1"/>
    <col min="5" max="16384" width="11.42578125" style="290"/>
  </cols>
  <sheetData>
    <row r="2" spans="1:8" x14ac:dyDescent="0.25">
      <c r="F2" s="190"/>
      <c r="G2" s="190"/>
      <c r="H2" s="190"/>
    </row>
    <row r="4" spans="1:8" ht="15.75" x14ac:dyDescent="0.25">
      <c r="A4" s="291" t="s">
        <v>240</v>
      </c>
      <c r="B4" s="291" t="s">
        <v>241</v>
      </c>
      <c r="C4" s="291" t="s">
        <v>242</v>
      </c>
    </row>
    <row r="5" spans="1:8" x14ac:dyDescent="0.25">
      <c r="A5" s="290" t="s">
        <v>243</v>
      </c>
      <c r="B5" s="290" t="s">
        <v>244</v>
      </c>
      <c r="C5" s="292">
        <v>511563356.18000001</v>
      </c>
      <c r="E5" s="293"/>
    </row>
    <row r="6" spans="1:8" x14ac:dyDescent="0.25">
      <c r="A6" s="290" t="s">
        <v>243</v>
      </c>
      <c r="B6" s="290" t="s">
        <v>245</v>
      </c>
      <c r="C6" s="292">
        <v>67647654.650000006</v>
      </c>
      <c r="E6" s="293"/>
    </row>
    <row r="7" spans="1:8" x14ac:dyDescent="0.25">
      <c r="A7" s="290" t="s">
        <v>243</v>
      </c>
      <c r="B7" s="290" t="s">
        <v>246</v>
      </c>
      <c r="C7" s="292">
        <v>7908010</v>
      </c>
      <c r="E7" s="293"/>
    </row>
    <row r="8" spans="1:8" x14ac:dyDescent="0.25">
      <c r="A8" s="290" t="s">
        <v>243</v>
      </c>
      <c r="B8" s="290" t="s">
        <v>247</v>
      </c>
      <c r="C8" s="292">
        <v>34617576.210000001</v>
      </c>
      <c r="E8" s="293"/>
    </row>
    <row r="9" spans="1:8" x14ac:dyDescent="0.25">
      <c r="A9" s="290" t="s">
        <v>243</v>
      </c>
      <c r="B9" s="290" t="s">
        <v>248</v>
      </c>
      <c r="C9" s="292">
        <v>96758000.840000004</v>
      </c>
      <c r="E9" s="293"/>
    </row>
    <row r="10" spans="1:8" x14ac:dyDescent="0.25">
      <c r="A10" s="290" t="s">
        <v>243</v>
      </c>
      <c r="B10" s="290" t="s">
        <v>249</v>
      </c>
      <c r="C10" s="292">
        <v>445280208.13</v>
      </c>
      <c r="E10" s="293"/>
    </row>
    <row r="11" spans="1:8" x14ac:dyDescent="0.25">
      <c r="A11" s="290" t="s">
        <v>243</v>
      </c>
      <c r="B11" s="290" t="s">
        <v>250</v>
      </c>
      <c r="C11" s="292">
        <v>48573898</v>
      </c>
      <c r="E11" s="293"/>
    </row>
    <row r="12" spans="1:8" x14ac:dyDescent="0.25">
      <c r="A12" s="290" t="s">
        <v>243</v>
      </c>
      <c r="B12" s="290" t="s">
        <v>251</v>
      </c>
      <c r="C12" s="292">
        <v>96248552.930000007</v>
      </c>
      <c r="E12" s="293"/>
    </row>
    <row r="13" spans="1:8" x14ac:dyDescent="0.25">
      <c r="A13" s="290" t="s">
        <v>243</v>
      </c>
      <c r="B13" s="290" t="s">
        <v>252</v>
      </c>
      <c r="C13" s="292">
        <v>54670511.469999999</v>
      </c>
      <c r="E13" s="293"/>
    </row>
    <row r="14" spans="1:8" x14ac:dyDescent="0.25">
      <c r="A14" s="290" t="s">
        <v>243</v>
      </c>
      <c r="B14" s="290" t="s">
        <v>253</v>
      </c>
      <c r="C14" s="292">
        <v>24273366.899999999</v>
      </c>
      <c r="E14" s="293"/>
    </row>
    <row r="15" spans="1:8" x14ac:dyDescent="0.25">
      <c r="A15" s="290" t="s">
        <v>243</v>
      </c>
      <c r="B15" s="290" t="s">
        <v>254</v>
      </c>
      <c r="C15" s="292">
        <v>249563438.37</v>
      </c>
      <c r="E15" s="293"/>
    </row>
    <row r="16" spans="1:8" x14ac:dyDescent="0.25">
      <c r="A16" s="290" t="s">
        <v>243</v>
      </c>
      <c r="B16" s="290" t="s">
        <v>255</v>
      </c>
      <c r="C16" s="292">
        <v>129115090.37</v>
      </c>
      <c r="E16" s="293"/>
    </row>
    <row r="17" spans="1:5" x14ac:dyDescent="0.25">
      <c r="A17" s="290" t="s">
        <v>243</v>
      </c>
      <c r="B17" s="290" t="s">
        <v>256</v>
      </c>
      <c r="C17" s="292">
        <v>192081181.61000001</v>
      </c>
      <c r="E17" s="293"/>
    </row>
    <row r="18" spans="1:5" x14ac:dyDescent="0.25">
      <c r="A18" s="290" t="s">
        <v>243</v>
      </c>
      <c r="B18" s="290" t="s">
        <v>257</v>
      </c>
      <c r="C18" s="292">
        <v>316645503.73000002</v>
      </c>
      <c r="E18" s="293"/>
    </row>
    <row r="19" spans="1:5" x14ac:dyDescent="0.25">
      <c r="A19" s="290" t="s">
        <v>243</v>
      </c>
      <c r="B19" s="290" t="s">
        <v>258</v>
      </c>
      <c r="C19" s="292">
        <v>276425036.10000002</v>
      </c>
      <c r="E19" s="293"/>
    </row>
    <row r="20" spans="1:5" x14ac:dyDescent="0.25">
      <c r="A20" s="290" t="s">
        <v>243</v>
      </c>
      <c r="B20" s="290" t="s">
        <v>259</v>
      </c>
      <c r="C20" s="292">
        <v>3652933.57</v>
      </c>
      <c r="E20" s="293"/>
    </row>
    <row r="21" spans="1:5" x14ac:dyDescent="0.25">
      <c r="A21" s="290" t="s">
        <v>243</v>
      </c>
      <c r="B21" s="290" t="s">
        <v>260</v>
      </c>
      <c r="C21" s="292">
        <v>151110116.22999999</v>
      </c>
      <c r="E21" s="293"/>
    </row>
    <row r="22" spans="1:5" x14ac:dyDescent="0.25">
      <c r="A22" s="290" t="s">
        <v>243</v>
      </c>
      <c r="B22" s="290" t="s">
        <v>261</v>
      </c>
      <c r="C22" s="292">
        <v>194126883.05000001</v>
      </c>
      <c r="E22" s="293"/>
    </row>
    <row r="23" spans="1:5" x14ac:dyDescent="0.25">
      <c r="A23" s="290" t="s">
        <v>243</v>
      </c>
      <c r="B23" s="290" t="s">
        <v>262</v>
      </c>
      <c r="C23" s="292">
        <v>7264914.5899999999</v>
      </c>
      <c r="E23" s="293"/>
    </row>
    <row r="24" spans="1:5" x14ac:dyDescent="0.25">
      <c r="A24" s="290" t="s">
        <v>243</v>
      </c>
      <c r="B24" s="290" t="s">
        <v>263</v>
      </c>
      <c r="C24" s="292">
        <v>89465595.530000001</v>
      </c>
      <c r="E24" s="293"/>
    </row>
    <row r="25" spans="1:5" x14ac:dyDescent="0.25">
      <c r="A25" s="290" t="s">
        <v>243</v>
      </c>
      <c r="B25" s="290" t="s">
        <v>264</v>
      </c>
      <c r="C25" s="292">
        <v>438256645.69</v>
      </c>
      <c r="E25" s="293"/>
    </row>
    <row r="26" spans="1:5" x14ac:dyDescent="0.25">
      <c r="A26" s="290" t="s">
        <v>243</v>
      </c>
      <c r="B26" s="290" t="s">
        <v>265</v>
      </c>
      <c r="C26" s="292">
        <v>64762315.560000002</v>
      </c>
      <c r="E26" s="293"/>
    </row>
    <row r="27" spans="1:5" x14ac:dyDescent="0.25">
      <c r="A27" s="290" t="s">
        <v>243</v>
      </c>
      <c r="B27" s="290" t="s">
        <v>266</v>
      </c>
      <c r="C27" s="292">
        <v>115668587.2</v>
      </c>
      <c r="E27" s="293"/>
    </row>
    <row r="28" spans="1:5" x14ac:dyDescent="0.25">
      <c r="A28" s="290" t="s">
        <v>243</v>
      </c>
      <c r="B28" s="290" t="s">
        <v>267</v>
      </c>
      <c r="C28" s="292">
        <v>58559850.310000002</v>
      </c>
      <c r="E28" s="293"/>
    </row>
    <row r="29" spans="1:5" x14ac:dyDescent="0.25">
      <c r="A29" s="290" t="s">
        <v>243</v>
      </c>
      <c r="B29" s="290" t="s">
        <v>268</v>
      </c>
      <c r="C29" s="292">
        <v>280991266.14999998</v>
      </c>
      <c r="E29" s="293"/>
    </row>
    <row r="30" spans="1:5" x14ac:dyDescent="0.25">
      <c r="A30" s="290" t="s">
        <v>243</v>
      </c>
      <c r="B30" s="290" t="s">
        <v>269</v>
      </c>
      <c r="C30" s="292">
        <v>55024952.159999996</v>
      </c>
      <c r="E30" s="293"/>
    </row>
    <row r="31" spans="1:5" x14ac:dyDescent="0.25">
      <c r="A31" s="290" t="s">
        <v>243</v>
      </c>
      <c r="B31" s="290" t="s">
        <v>270</v>
      </c>
      <c r="C31" s="292">
        <v>137674351.86000001</v>
      </c>
      <c r="E31" s="293"/>
    </row>
    <row r="32" spans="1:5" x14ac:dyDescent="0.25">
      <c r="A32" s="290" t="s">
        <v>243</v>
      </c>
      <c r="B32" s="290" t="s">
        <v>271</v>
      </c>
      <c r="C32" s="292">
        <v>25540765.23</v>
      </c>
      <c r="E32" s="293"/>
    </row>
    <row r="33" spans="1:5" x14ac:dyDescent="0.25">
      <c r="A33" s="290" t="s">
        <v>243</v>
      </c>
      <c r="B33" s="290" t="s">
        <v>272</v>
      </c>
      <c r="C33" s="292">
        <v>72002359.819999993</v>
      </c>
      <c r="E33" s="293"/>
    </row>
    <row r="34" spans="1:5" x14ac:dyDescent="0.25">
      <c r="A34" s="290" t="s">
        <v>243</v>
      </c>
      <c r="B34" s="290" t="s">
        <v>273</v>
      </c>
      <c r="C34" s="292">
        <v>275880375.27999997</v>
      </c>
      <c r="E34" s="293"/>
    </row>
    <row r="35" spans="1:5" x14ac:dyDescent="0.25">
      <c r="A35" s="290" t="s">
        <v>243</v>
      </c>
      <c r="B35" s="290" t="s">
        <v>274</v>
      </c>
      <c r="C35" s="292">
        <v>82335626.680000007</v>
      </c>
      <c r="E35" s="293"/>
    </row>
    <row r="36" spans="1:5" x14ac:dyDescent="0.25">
      <c r="A36" s="290" t="s">
        <v>243</v>
      </c>
      <c r="B36" s="290" t="s">
        <v>275</v>
      </c>
      <c r="C36" s="292">
        <v>997594404.90999997</v>
      </c>
      <c r="E36" s="293"/>
    </row>
    <row r="37" spans="1:5" x14ac:dyDescent="0.25">
      <c r="C37" s="292"/>
      <c r="E37" s="293"/>
    </row>
    <row r="38" spans="1:5" x14ac:dyDescent="0.25">
      <c r="A38" s="294" t="s">
        <v>276</v>
      </c>
    </row>
    <row r="39" spans="1:5" x14ac:dyDescent="0.25">
      <c r="A39" s="222" t="s">
        <v>277</v>
      </c>
    </row>
    <row r="40" spans="1:5" x14ac:dyDescent="0.25">
      <c r="A40" s="222" t="s">
        <v>278</v>
      </c>
    </row>
    <row r="41" spans="1:5" x14ac:dyDescent="0.25">
      <c r="A41" s="222" t="s">
        <v>279</v>
      </c>
    </row>
  </sheetData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4047B-091B-42C8-B6E4-2D38A1D5C851}">
  <dimension ref="B2:L31"/>
  <sheetViews>
    <sheetView showGridLines="0" zoomScaleNormal="100" workbookViewId="0">
      <selection activeCell="N22" sqref="N22"/>
    </sheetView>
  </sheetViews>
  <sheetFormatPr baseColWidth="10" defaultColWidth="11.42578125" defaultRowHeight="15" x14ac:dyDescent="0.25"/>
  <cols>
    <col min="1" max="8" width="11.42578125" style="45"/>
    <col min="9" max="10" width="14.7109375" style="45" customWidth="1"/>
    <col min="11" max="16384" width="11.42578125" style="45"/>
  </cols>
  <sheetData>
    <row r="2" spans="2:12" ht="14.45" customHeight="1" x14ac:dyDescent="0.25">
      <c r="C2" s="394" t="s">
        <v>0</v>
      </c>
      <c r="D2" s="394"/>
      <c r="E2" s="394"/>
      <c r="F2" s="394"/>
      <c r="G2" s="394"/>
      <c r="H2" s="394"/>
      <c r="I2" s="394"/>
      <c r="J2" s="111"/>
      <c r="K2" s="111"/>
      <c r="L2" s="111"/>
    </row>
    <row r="3" spans="2:12" ht="14.45" customHeight="1" x14ac:dyDescent="0.25">
      <c r="C3" s="394" t="s">
        <v>1</v>
      </c>
      <c r="D3" s="394"/>
      <c r="E3" s="394"/>
      <c r="F3" s="394"/>
      <c r="G3" s="394"/>
      <c r="H3" s="394"/>
      <c r="I3" s="394"/>
      <c r="J3" s="111"/>
      <c r="K3" s="111"/>
      <c r="L3" s="111"/>
    </row>
    <row r="4" spans="2:12" ht="14.45" customHeight="1" x14ac:dyDescent="0.25">
      <c r="C4" s="395" t="s">
        <v>2</v>
      </c>
      <c r="D4" s="395"/>
      <c r="E4" s="395"/>
      <c r="F4" s="395"/>
      <c r="G4" s="395"/>
      <c r="H4" s="395"/>
      <c r="I4" s="395"/>
      <c r="J4" s="112"/>
      <c r="K4" s="112"/>
      <c r="L4" s="112"/>
    </row>
    <row r="7" spans="2:12" ht="15.75" x14ac:dyDescent="0.25">
      <c r="B7" s="462" t="s">
        <v>998</v>
      </c>
      <c r="C7" s="463"/>
      <c r="D7" s="463"/>
      <c r="E7" s="463"/>
      <c r="F7" s="463"/>
      <c r="G7" s="463"/>
      <c r="H7" s="463"/>
      <c r="I7" s="463"/>
    </row>
    <row r="8" spans="2:12" ht="15.75" x14ac:dyDescent="0.25">
      <c r="B8" s="397" t="s">
        <v>116</v>
      </c>
      <c r="C8" s="397"/>
      <c r="D8" s="397"/>
      <c r="E8" s="397"/>
      <c r="F8" s="397"/>
      <c r="G8" s="397"/>
      <c r="H8" s="397"/>
      <c r="I8" s="397"/>
    </row>
    <row r="28" spans="2:7" x14ac:dyDescent="0.25">
      <c r="B28" s="178" t="s">
        <v>119</v>
      </c>
    </row>
    <row r="29" spans="2:7" x14ac:dyDescent="0.25">
      <c r="B29" s="179" t="s">
        <v>120</v>
      </c>
    </row>
    <row r="30" spans="2:7" x14ac:dyDescent="0.25">
      <c r="B30" s="178" t="s">
        <v>118</v>
      </c>
    </row>
    <row r="31" spans="2:7" x14ac:dyDescent="0.25">
      <c r="D31" s="178"/>
      <c r="E31" s="178"/>
      <c r="F31" s="178"/>
      <c r="G31" s="178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1DD77-B2D0-4138-947C-A819B442C10F}">
  <dimension ref="B2:L31"/>
  <sheetViews>
    <sheetView showGridLines="0" zoomScaleNormal="100" workbookViewId="0">
      <selection activeCell="M24" sqref="M24"/>
    </sheetView>
  </sheetViews>
  <sheetFormatPr baseColWidth="10" defaultColWidth="11.42578125" defaultRowHeight="15" x14ac:dyDescent="0.25"/>
  <cols>
    <col min="1" max="8" width="11.42578125" style="45"/>
    <col min="9" max="10" width="14.7109375" style="45" customWidth="1"/>
    <col min="11" max="16384" width="11.42578125" style="45"/>
  </cols>
  <sheetData>
    <row r="2" spans="2:12" ht="14.45" customHeight="1" x14ac:dyDescent="0.25">
      <c r="C2" s="394" t="s">
        <v>0</v>
      </c>
      <c r="D2" s="394"/>
      <c r="E2" s="394"/>
      <c r="F2" s="394"/>
      <c r="G2" s="394"/>
      <c r="H2" s="394"/>
      <c r="I2" s="394"/>
      <c r="J2" s="111"/>
      <c r="K2" s="111"/>
      <c r="L2" s="111"/>
    </row>
    <row r="3" spans="2:12" ht="14.45" customHeight="1" x14ac:dyDescent="0.25">
      <c r="C3" s="394" t="s">
        <v>1</v>
      </c>
      <c r="D3" s="394"/>
      <c r="E3" s="394"/>
      <c r="F3" s="394"/>
      <c r="G3" s="394"/>
      <c r="H3" s="394"/>
      <c r="I3" s="394"/>
      <c r="J3" s="111"/>
      <c r="K3" s="111"/>
      <c r="L3" s="111"/>
    </row>
    <row r="4" spans="2:12" ht="14.45" customHeight="1" x14ac:dyDescent="0.25">
      <c r="C4" s="395" t="s">
        <v>2</v>
      </c>
      <c r="D4" s="395"/>
      <c r="E4" s="395"/>
      <c r="F4" s="395"/>
      <c r="G4" s="395"/>
      <c r="H4" s="395"/>
      <c r="I4" s="395"/>
      <c r="J4" s="112"/>
      <c r="K4" s="112"/>
      <c r="L4" s="112"/>
    </row>
    <row r="7" spans="2:12" ht="15.75" x14ac:dyDescent="0.25">
      <c r="B7" s="396" t="s">
        <v>992</v>
      </c>
      <c r="C7" s="396"/>
      <c r="D7" s="396"/>
      <c r="E7" s="396"/>
      <c r="F7" s="396"/>
      <c r="G7" s="396"/>
      <c r="H7" s="396"/>
      <c r="I7" s="396"/>
    </row>
    <row r="8" spans="2:12" ht="15.75" x14ac:dyDescent="0.25">
      <c r="B8" s="397" t="s">
        <v>116</v>
      </c>
      <c r="C8" s="397"/>
      <c r="D8" s="397"/>
      <c r="E8" s="397"/>
      <c r="F8" s="397"/>
      <c r="G8" s="397"/>
      <c r="H8" s="397"/>
      <c r="I8" s="397"/>
    </row>
    <row r="28" spans="2:7" x14ac:dyDescent="0.25">
      <c r="B28" s="178" t="s">
        <v>119</v>
      </c>
    </row>
    <row r="29" spans="2:7" x14ac:dyDescent="0.25">
      <c r="B29" s="179" t="s">
        <v>120</v>
      </c>
    </row>
    <row r="30" spans="2:7" x14ac:dyDescent="0.25">
      <c r="B30" s="178" t="s">
        <v>118</v>
      </c>
    </row>
    <row r="31" spans="2:7" x14ac:dyDescent="0.25">
      <c r="D31" s="178"/>
      <c r="E31" s="178"/>
      <c r="F31" s="178"/>
      <c r="G31" s="178"/>
    </row>
  </sheetData>
  <mergeCells count="5">
    <mergeCell ref="C2:I2"/>
    <mergeCell ref="C3:I3"/>
    <mergeCell ref="C4:I4"/>
    <mergeCell ref="B7:I7"/>
    <mergeCell ref="B8:I8"/>
  </mergeCells>
  <pageMargins left="0.7" right="0.7" top="0.75" bottom="0.75" header="0.3" footer="0.3"/>
  <pageSetup orientation="portrait" horizontalDpi="4294967295" verticalDpi="429496729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F2051731F90E4A81F5ABF3E3054ABB" ma:contentTypeVersion="13" ma:contentTypeDescription="Crear nuevo documento." ma:contentTypeScope="" ma:versionID="4a4ccfb58648756e0fd246f4bc6d4611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c82ba615ada24a80c1c233f2ee1a3e28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31CEF6-BDA6-4933-8135-229FB92323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6B82F7-0974-4F07-8907-A130D7463E5D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customXml/itemProps3.xml><?xml version="1.0" encoding="utf-8"?>
<ds:datastoreItem xmlns:ds="http://schemas.openxmlformats.org/officeDocument/2006/customXml" ds:itemID="{CEBB9188-0AE3-454F-BA7F-663D122C6A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Tabla 1</vt:lpstr>
      <vt:lpstr>Tabla 2</vt:lpstr>
      <vt:lpstr>Ilustración 1</vt:lpstr>
      <vt:lpstr>Tabla 3</vt:lpstr>
      <vt:lpstr>Ilustración 2</vt:lpstr>
      <vt:lpstr>Ilustración 3</vt:lpstr>
      <vt:lpstr>Mapa 1</vt:lpstr>
      <vt:lpstr>Ilustración 4</vt:lpstr>
      <vt:lpstr>Ilustración 5</vt:lpstr>
      <vt:lpstr>Tabla 4</vt:lpstr>
      <vt:lpstr>Ilustración 6</vt:lpstr>
      <vt:lpstr>Tabla 5</vt:lpstr>
      <vt:lpstr>Tabla 6</vt:lpstr>
      <vt:lpstr>Anexo 1</vt:lpstr>
      <vt:lpstr>Anexo 2</vt:lpstr>
      <vt:lpstr>Anexo 3</vt:lpstr>
      <vt:lpstr>Anexo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Jose Santana Diaz</dc:creator>
  <cp:lastModifiedBy>Katherine M. Peguero F.</cp:lastModifiedBy>
  <dcterms:created xsi:type="dcterms:W3CDTF">2015-06-05T18:17:20Z</dcterms:created>
  <dcterms:modified xsi:type="dcterms:W3CDTF">2025-03-14T15:29:39Z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