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CEP\50 años\Finales\Ingresos\"/>
    </mc:Choice>
  </mc:AlternateContent>
  <bookViews>
    <workbookView xWindow="0" yWindow="0" windowWidth="28800" windowHeight="13725"/>
  </bookViews>
  <sheets>
    <sheet name="Institucional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C25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C18" i="1"/>
  <c r="C19" i="1"/>
  <c r="C20" i="1"/>
  <c r="C17" i="1"/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</calcChain>
</file>

<file path=xl/sharedStrings.xml><?xml version="1.0" encoding="utf-8"?>
<sst xmlns="http://schemas.openxmlformats.org/spreadsheetml/2006/main" count="177" uniqueCount="65">
  <si>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</si>
  <si>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</si>
  <si>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</si>
  <si>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</si>
  <si>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</si>
  <si>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</si>
  <si>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</si>
  <si>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</si>
  <si>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</si>
  <si>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</si>
  <si>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</si>
  <si>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</si>
  <si>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</si>
  <si>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</si>
  <si>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</si>
  <si>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</si>
  <si>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</si>
  <si>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</si>
  <si>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</si>
  <si>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</si>
  <si>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</si>
  <si>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</si>
  <si>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</si>
  <si>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</si>
  <si>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</si>
  <si>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</si>
  <si>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</si>
  <si>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</si>
  <si>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</si>
  <si>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</si>
  <si>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</si>
  <si>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</si>
  <si>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</si>
  <si>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</si>
  <si>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</si>
  <si>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</si>
  <si>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</si>
  <si>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</si>
  <si>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</si>
  <si>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</si>
  <si>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</si>
  <si>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</si>
  <si>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</si>
  <si>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</si>
  <si>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</si>
  <si>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</si>
  <si>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</si>
  <si>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</si>
  <si>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</si>
  <si>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</si>
  <si>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 xml:space="preserve">
Fuente: Sistema de Información de la Gestión Financiera</t>
  </si>
  <si>
    <t xml:space="preserve">TOTAL </t>
  </si>
  <si>
    <t>TESORERIA NACIONAL</t>
  </si>
  <si>
    <t>COLECTURIAS</t>
  </si>
  <si>
    <t>DIRECCION GENERAL DE ADUANAS</t>
  </si>
  <si>
    <t>1966</t>
  </si>
  <si>
    <t>DETALLE</t>
  </si>
  <si>
    <t>PERIODO 1966 - 2016</t>
  </si>
  <si>
    <t xml:space="preserve">INGRESOS POR OFICINAS RECAUDADORAS </t>
  </si>
  <si>
    <t>EJECUCIÓN PRESUPUESTARIA DEL GOBIERNO CENTRAL</t>
  </si>
  <si>
    <t>DIRECCIÓN GENERAL DE PRESUPUESTO</t>
  </si>
  <si>
    <t>MINISTERIO DE HACIENDA</t>
  </si>
  <si>
    <t>En valores RD$</t>
  </si>
  <si>
    <t>Tasas de Crecimiento</t>
  </si>
  <si>
    <t>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</si>
</sst>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2" fontId="0" fillId="0" borderId="0" xfId="0" applyNumberFormat="1"/>
    <xf numFmtId="43" fontId="0" fillId="0" borderId="0" xfId="1" applyFont="1"/>
    <xf numFmtId="0" fontId="3" fillId="0" borderId="0" xfId="0" applyFont="1"/>
    <xf numFmtId="164" fontId="0" fillId="0" borderId="0" xfId="2" applyNumberFormat="1" applyFont="1"/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0" fillId="0" borderId="0" xfId="1" applyFont="1" applyAlignment="1">
      <alignment horizontal="left" indent="2"/>
    </xf>
    <xf numFmtId="165" fontId="2" fillId="2" borderId="2" xfId="1" applyNumberFormat="1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left" vertical="center"/>
    </xf>
    <xf numFmtId="165" fontId="0" fillId="0" borderId="0" xfId="1" applyNumberFormat="1" applyFont="1"/>
    <xf numFmtId="165" fontId="0" fillId="0" borderId="0" xfId="0" applyNumberFormat="1"/>
    <xf numFmtId="165" fontId="0" fillId="0" borderId="0" xfId="0" applyNumberFormat="1" applyFont="1" applyBorder="1" applyAlignment="1">
      <alignment horizontal="left" indent="1"/>
    </xf>
    <xf numFmtId="165" fontId="5" fillId="0" borderId="0" xfId="0" applyNumberFormat="1" applyFont="1" applyBorder="1" applyAlignment="1">
      <alignment horizontal="left" indent="1"/>
    </xf>
    <xf numFmtId="165" fontId="5" fillId="0" borderId="0" xfId="0" applyNumberFormat="1" applyFont="1"/>
    <xf numFmtId="0" fontId="5" fillId="0" borderId="0" xfId="0" applyFont="1" applyBorder="1" applyAlignment="1">
      <alignment horizontal="left" indent="1"/>
    </xf>
    <xf numFmtId="165" fontId="5" fillId="0" borderId="0" xfId="0" applyNumberFormat="1" applyFont="1" applyBorder="1"/>
    <xf numFmtId="165" fontId="0" fillId="0" borderId="0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Font="1"/>
    <xf numFmtId="2" fontId="0" fillId="0" borderId="0" xfId="0" applyNumberFormat="1" applyFont="1"/>
    <xf numFmtId="0" fontId="0" fillId="0" borderId="2" xfId="0" applyFont="1" applyBorder="1"/>
    <xf numFmtId="0" fontId="9" fillId="0" borderId="3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7" fillId="0" borderId="3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0" fontId="5" fillId="0" borderId="0" xfId="2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2" fillId="2" borderId="2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681718</xdr:colOff>
      <xdr:row>1</xdr:row>
      <xdr:rowOff>142875</xdr:rowOff>
    </xdr:from>
    <xdr:ext cx="863575" cy="857650"/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18" y="333375"/>
          <a:ext cx="863575" cy="857650"/>
        </a:xfrm>
        <a:prstGeom prst="rect">
          <a:avLst/>
        </a:prstGeom>
      </xdr:spPr>
    </xdr:pic>
    <xdr:clientData/>
  </xdr:oneCellAnchor>
  <xdr:oneCellAnchor>
    <xdr:from>
      <xdr:col>51</xdr:col>
      <xdr:colOff>431703</xdr:colOff>
      <xdr:row>1</xdr:row>
      <xdr:rowOff>217248</xdr:rowOff>
    </xdr:from>
    <xdr:ext cx="1536071" cy="787067"/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3703" y="379173"/>
          <a:ext cx="1536071" cy="7870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336176</xdr:colOff>
      <xdr:row>8</xdr:row>
      <xdr:rowOff>112619</xdr:rowOff>
    </xdr:to>
    <xdr:pic>
      <xdr:nvPicPr>
        <xdr:cNvPr id="4" name="Picture 10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36176" cy="1636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showGridLines="0" tabSelected="1" zoomScale="80" zoomScaleNormal="80" workbookViewId="0">
      <selection activeCell="C30" sqref="C30"/>
    </sheetView>
  </sheetViews>
  <sheetFormatPr baseColWidth="10" defaultColWidth="11.42578125" defaultRowHeight="15" x14ac:dyDescent="0.25"/>
  <cols>
    <col min="1" max="1" width="8" customWidth="1"/>
    <col min="2" max="2" width="52.140625" customWidth="1"/>
    <col min="3" max="3" width="15.42578125" customWidth="1"/>
    <col min="4" max="4" width="16.5703125" customWidth="1"/>
    <col min="5" max="5" width="16.42578125" customWidth="1"/>
    <col min="6" max="6" width="17.42578125" customWidth="1"/>
    <col min="7" max="7" width="15" customWidth="1"/>
    <col min="8" max="15" width="15.42578125" bestFit="1" customWidth="1"/>
    <col min="16" max="25" width="17" bestFit="1" customWidth="1"/>
    <col min="26" max="27" width="17.140625" bestFit="1" customWidth="1"/>
    <col min="28" max="29" width="18" bestFit="1" customWidth="1"/>
    <col min="30" max="40" width="17.85546875" bestFit="1" customWidth="1"/>
    <col min="41" max="53" width="18.85546875" bestFit="1" customWidth="1"/>
    <col min="54" max="54" width="11.42578125" style="1" bestFit="1" customWidth="1"/>
  </cols>
  <sheetData>
    <row r="1" spans="1:54" s="20" customFormat="1" x14ac:dyDescent="0.25">
      <c r="BB1" s="21"/>
    </row>
    <row r="2" spans="1:54" s="20" customFormat="1" ht="28.5" customHeight="1" x14ac:dyDescent="0.25">
      <c r="B2" s="23" t="s">
        <v>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1"/>
    </row>
    <row r="3" spans="1:54" s="20" customFormat="1" ht="21" customHeight="1" x14ac:dyDescent="0.25">
      <c r="A3" s="22"/>
      <c r="B3" s="25" t="s">
        <v>60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1"/>
    </row>
    <row r="4" spans="1:54" s="20" customFormat="1" ht="15.75" customHeight="1" x14ac:dyDescent="0.25">
      <c r="A4" s="22"/>
      <c r="B4" s="27" t="s">
        <v>59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1"/>
    </row>
    <row r="5" spans="1:54" s="20" customFormat="1" ht="15.75" x14ac:dyDescent="0.25">
      <c r="A5" s="22"/>
      <c r="B5" s="27" t="s">
        <v>58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1"/>
    </row>
    <row r="6" spans="1:54" s="20" customFormat="1" ht="15" customHeight="1" x14ac:dyDescent="0.25">
      <c r="A6" s="22"/>
      <c r="B6" s="29" t="s">
        <v>57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21"/>
    </row>
    <row r="7" spans="1:54" s="20" customFormat="1" x14ac:dyDescent="0.25">
      <c r="A7" s="22"/>
      <c r="B7" s="31" t="s">
        <v>62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1"/>
    </row>
    <row r="8" spans="1:54" x14ac:dyDescent="0.25">
      <c r="B8" s="19" t="s">
        <v>56</v>
      </c>
      <c r="C8" s="18" t="s">
        <v>55</v>
      </c>
      <c r="D8" s="18" t="s">
        <v>49</v>
      </c>
      <c r="E8" s="18" t="s">
        <v>48</v>
      </c>
      <c r="F8" s="18" t="s">
        <v>47</v>
      </c>
      <c r="G8" s="18" t="s">
        <v>46</v>
      </c>
      <c r="H8" s="18" t="s">
        <v>45</v>
      </c>
      <c r="I8" s="18" t="s">
        <v>44</v>
      </c>
      <c r="J8" s="18" t="s">
        <v>43</v>
      </c>
      <c r="K8" s="18" t="s">
        <v>42</v>
      </c>
      <c r="L8" s="18" t="s">
        <v>41</v>
      </c>
      <c r="M8" s="18" t="s">
        <v>40</v>
      </c>
      <c r="N8" s="18" t="s">
        <v>39</v>
      </c>
      <c r="O8" s="18" t="s">
        <v>38</v>
      </c>
      <c r="P8" s="18" t="s">
        <v>37</v>
      </c>
      <c r="Q8" s="18" t="s">
        <v>36</v>
      </c>
      <c r="R8" s="18" t="s">
        <v>35</v>
      </c>
      <c r="S8" s="18" t="s">
        <v>34</v>
      </c>
      <c r="T8" s="18" t="s">
        <v>33</v>
      </c>
      <c r="U8" s="18" t="s">
        <v>32</v>
      </c>
      <c r="V8" s="18" t="s">
        <v>31</v>
      </c>
      <c r="W8" s="18" t="s">
        <v>30</v>
      </c>
      <c r="X8" s="18" t="s">
        <v>29</v>
      </c>
      <c r="Y8" s="18" t="s">
        <v>28</v>
      </c>
      <c r="Z8" s="18" t="s">
        <v>27</v>
      </c>
      <c r="AA8" s="18" t="s">
        <v>26</v>
      </c>
      <c r="AB8" s="18" t="s">
        <v>25</v>
      </c>
      <c r="AC8" s="18" t="s">
        <v>24</v>
      </c>
      <c r="AD8" s="18" t="s">
        <v>23</v>
      </c>
      <c r="AE8" s="18" t="s">
        <v>22</v>
      </c>
      <c r="AF8" s="18" t="s">
        <v>21</v>
      </c>
      <c r="AG8" s="18" t="s">
        <v>20</v>
      </c>
      <c r="AH8" s="18" t="s">
        <v>19</v>
      </c>
      <c r="AI8" s="18" t="s">
        <v>18</v>
      </c>
      <c r="AJ8" s="18" t="s">
        <v>17</v>
      </c>
      <c r="AK8" s="18" t="s">
        <v>16</v>
      </c>
      <c r="AL8" s="18" t="s">
        <v>15</v>
      </c>
      <c r="AM8" s="18" t="s">
        <v>14</v>
      </c>
      <c r="AN8" s="18" t="s">
        <v>13</v>
      </c>
      <c r="AO8" s="18" t="s">
        <v>12</v>
      </c>
      <c r="AP8" s="18" t="s">
        <v>11</v>
      </c>
      <c r="AQ8" s="18" t="s">
        <v>10</v>
      </c>
      <c r="AR8" s="18" t="s">
        <v>9</v>
      </c>
      <c r="AS8" s="18" t="s">
        <v>8</v>
      </c>
      <c r="AT8" s="18" t="s">
        <v>7</v>
      </c>
      <c r="AU8" s="18" t="s">
        <v>6</v>
      </c>
      <c r="AV8" s="18" t="s">
        <v>5</v>
      </c>
      <c r="AW8" s="18" t="s">
        <v>4</v>
      </c>
      <c r="AX8" s="18" t="s">
        <v>3</v>
      </c>
      <c r="AY8" s="18" t="s">
        <v>2</v>
      </c>
      <c r="AZ8" s="18" t="s">
        <v>1</v>
      </c>
      <c r="BA8" s="18" t="s">
        <v>0</v>
      </c>
    </row>
    <row r="9" spans="1:54" x14ac:dyDescent="0.25">
      <c r="B9" s="15" t="s">
        <v>54</v>
      </c>
      <c r="C9" s="16">
        <v>79154611</v>
      </c>
      <c r="D9" s="16">
        <v>79268834</v>
      </c>
      <c r="E9" s="16">
        <v>89346069</v>
      </c>
      <c r="F9" s="16">
        <v>101231504</v>
      </c>
      <c r="G9" s="16">
        <v>108675297</v>
      </c>
      <c r="H9" s="16">
        <v>125317548</v>
      </c>
      <c r="I9" s="16">
        <v>138334076</v>
      </c>
      <c r="J9" s="16">
        <v>165269274</v>
      </c>
      <c r="K9" s="16">
        <v>231613660</v>
      </c>
      <c r="L9" s="16">
        <v>333953559</v>
      </c>
      <c r="M9" s="16">
        <v>255743092</v>
      </c>
      <c r="N9" s="16">
        <v>297692033</v>
      </c>
      <c r="O9" s="16">
        <v>252525787</v>
      </c>
      <c r="P9" s="16">
        <v>276058254</v>
      </c>
      <c r="Q9" s="16">
        <v>285747065</v>
      </c>
      <c r="R9" s="16">
        <v>269311106</v>
      </c>
      <c r="S9" s="16">
        <v>181705713</v>
      </c>
      <c r="T9" s="16">
        <v>239586366</v>
      </c>
      <c r="U9" s="16">
        <v>332105320</v>
      </c>
      <c r="V9" s="16">
        <v>540975247</v>
      </c>
      <c r="W9" s="16">
        <v>686505935</v>
      </c>
      <c r="X9" s="16">
        <v>1143462464</v>
      </c>
      <c r="Y9" s="16">
        <v>2021619523</v>
      </c>
      <c r="Z9" s="16">
        <v>2495790598</v>
      </c>
      <c r="AA9" s="17">
        <v>2769379053</v>
      </c>
      <c r="AB9" s="17">
        <v>4409737419</v>
      </c>
      <c r="AC9" s="17">
        <v>7526696035</v>
      </c>
      <c r="AD9" s="17">
        <v>8398750123</v>
      </c>
      <c r="AE9" s="17">
        <v>7751651520</v>
      </c>
      <c r="AF9" s="17">
        <v>8643031099</v>
      </c>
      <c r="AG9" s="17">
        <v>9111659542</v>
      </c>
      <c r="AH9" s="17">
        <v>11953747590</v>
      </c>
      <c r="AI9" s="17">
        <v>13866175447</v>
      </c>
      <c r="AJ9" s="17">
        <v>16712555440</v>
      </c>
      <c r="AK9" s="17">
        <v>18486810966</v>
      </c>
      <c r="AL9" s="17">
        <v>15471789754</v>
      </c>
      <c r="AM9" s="17">
        <v>18319128155</v>
      </c>
      <c r="AN9" s="17">
        <v>19591990886</v>
      </c>
      <c r="AO9" s="17">
        <v>42646589840.650002</v>
      </c>
      <c r="AP9" s="11">
        <v>52962136996.370003</v>
      </c>
      <c r="AQ9" s="10">
        <v>50902847068.139999</v>
      </c>
      <c r="AR9" s="10">
        <v>52801985781.870003</v>
      </c>
      <c r="AS9" s="10">
        <v>58116801562.330002</v>
      </c>
      <c r="AT9" s="10">
        <v>48906445907.020004</v>
      </c>
      <c r="AU9" s="10">
        <v>59470341823.600006</v>
      </c>
      <c r="AV9" s="10">
        <v>66187039616.05999</v>
      </c>
      <c r="AW9" s="10">
        <v>63497914871.57</v>
      </c>
      <c r="AX9" s="10">
        <v>70646394163.379959</v>
      </c>
      <c r="AY9" s="10">
        <v>81353900000.000015</v>
      </c>
      <c r="AZ9" s="10">
        <v>95600005309.570007</v>
      </c>
      <c r="BA9" s="10">
        <v>102673591937.83003</v>
      </c>
      <c r="BB9"/>
    </row>
    <row r="10" spans="1:54" x14ac:dyDescent="0.25">
      <c r="B10" s="15" t="s">
        <v>53</v>
      </c>
      <c r="C10" s="16">
        <v>69061434</v>
      </c>
      <c r="D10" s="16">
        <v>82117598</v>
      </c>
      <c r="E10" s="13">
        <v>85019693</v>
      </c>
      <c r="F10" s="13">
        <v>101157128</v>
      </c>
      <c r="G10" s="13">
        <v>89273199</v>
      </c>
      <c r="H10" s="13">
        <v>100333287</v>
      </c>
      <c r="I10" s="13">
        <v>125479024</v>
      </c>
      <c r="J10" s="13">
        <v>133427225</v>
      </c>
      <c r="K10" s="13">
        <v>150765661</v>
      </c>
      <c r="L10" s="13">
        <v>173850556</v>
      </c>
      <c r="M10" s="13">
        <v>188569814</v>
      </c>
      <c r="N10" s="13">
        <v>242107957</v>
      </c>
      <c r="O10" s="13">
        <v>252895771</v>
      </c>
      <c r="P10" s="13">
        <v>284788578</v>
      </c>
      <c r="Q10" s="13">
        <v>306289946</v>
      </c>
      <c r="R10" s="13">
        <v>353389982</v>
      </c>
      <c r="S10" s="13">
        <v>358630385</v>
      </c>
      <c r="T10" s="13">
        <v>403064730</v>
      </c>
      <c r="U10" s="13">
        <v>557474280</v>
      </c>
      <c r="V10" s="13">
        <v>727956738</v>
      </c>
      <c r="W10" s="13">
        <v>128803537</v>
      </c>
      <c r="X10" s="13">
        <v>787874643</v>
      </c>
      <c r="Y10" s="13">
        <v>1910156786</v>
      </c>
      <c r="Z10" s="13">
        <v>2704823435</v>
      </c>
      <c r="AA10" s="12">
        <v>3490847925</v>
      </c>
      <c r="AB10" s="12">
        <v>4707108878</v>
      </c>
      <c r="AC10" s="12">
        <v>5846864168</v>
      </c>
      <c r="AD10" s="12">
        <v>6714796753</v>
      </c>
      <c r="AE10" s="12">
        <v>7674422983</v>
      </c>
      <c r="AF10" s="12">
        <v>9916215200</v>
      </c>
      <c r="AG10" s="12">
        <v>11323888775</v>
      </c>
      <c r="AH10" s="12">
        <v>14342382986</v>
      </c>
      <c r="AI10" s="12">
        <v>16726579126</v>
      </c>
      <c r="AJ10" s="12">
        <v>19707045418</v>
      </c>
      <c r="AK10" s="12">
        <v>23393216429</v>
      </c>
      <c r="AL10" s="12">
        <v>31258411727</v>
      </c>
      <c r="AM10" s="12">
        <v>34341948016.000004</v>
      </c>
      <c r="AN10" s="12">
        <v>43301782917</v>
      </c>
      <c r="AO10" s="11">
        <v>59563730758.839996</v>
      </c>
      <c r="AP10" s="11">
        <v>82323341885.550003</v>
      </c>
      <c r="AQ10" s="10">
        <v>110573019305.02</v>
      </c>
      <c r="AR10" s="10">
        <v>147299374286.82001</v>
      </c>
      <c r="AS10" s="10">
        <v>159366557318.73001</v>
      </c>
      <c r="AT10" s="10">
        <v>151917679794.18997</v>
      </c>
      <c r="AU10" s="10">
        <v>183472358044.85995</v>
      </c>
      <c r="AV10" s="10">
        <v>206383945222.23004</v>
      </c>
      <c r="AW10" s="10">
        <v>248107320094.03992</v>
      </c>
      <c r="AX10" s="10">
        <v>285365622505.19025</v>
      </c>
      <c r="AY10" s="10">
        <v>313464800000</v>
      </c>
      <c r="AZ10" s="10">
        <v>320609817044.00995</v>
      </c>
      <c r="BA10" s="10">
        <v>352551706339.60919</v>
      </c>
      <c r="BB10"/>
    </row>
    <row r="11" spans="1:54" x14ac:dyDescent="0.25">
      <c r="B11" s="15" t="s">
        <v>52</v>
      </c>
      <c r="C11" s="14">
        <v>52331721</v>
      </c>
      <c r="D11" s="14">
        <v>37731698</v>
      </c>
      <c r="E11" s="13">
        <v>31871425</v>
      </c>
      <c r="F11" s="13">
        <v>34530667</v>
      </c>
      <c r="G11" s="13">
        <v>69471043</v>
      </c>
      <c r="H11" s="13">
        <v>78414266</v>
      </c>
      <c r="I11" s="13">
        <v>72365657</v>
      </c>
      <c r="J11" s="13">
        <v>91170991</v>
      </c>
      <c r="K11" s="13">
        <v>139254595</v>
      </c>
      <c r="L11" s="13">
        <v>150288832</v>
      </c>
      <c r="M11" s="13">
        <v>140341544</v>
      </c>
      <c r="N11" s="13">
        <v>90472402</v>
      </c>
      <c r="O11" s="13">
        <v>123691437</v>
      </c>
      <c r="P11" s="13">
        <v>445192130</v>
      </c>
      <c r="Q11" s="13">
        <v>472878678</v>
      </c>
      <c r="R11" s="13">
        <v>468077268</v>
      </c>
      <c r="S11" s="13">
        <v>488884501</v>
      </c>
      <c r="T11" s="13">
        <v>535087267</v>
      </c>
      <c r="U11" s="13">
        <v>433834902</v>
      </c>
      <c r="V11" s="13">
        <v>649415084</v>
      </c>
      <c r="W11" s="13">
        <v>1709952776</v>
      </c>
      <c r="X11" s="13">
        <v>1166270504</v>
      </c>
      <c r="Y11" s="13">
        <v>865523463</v>
      </c>
      <c r="Z11" s="13">
        <v>917151037</v>
      </c>
      <c r="AA11" s="12">
        <v>892622304</v>
      </c>
      <c r="AB11" s="12">
        <v>1309938888</v>
      </c>
      <c r="AC11" s="12">
        <v>3328073021</v>
      </c>
      <c r="AD11" s="12">
        <v>4217000870</v>
      </c>
      <c r="AE11" s="12">
        <v>5307245678</v>
      </c>
      <c r="AF11" s="12">
        <v>4814544191</v>
      </c>
      <c r="AG11" s="12">
        <v>5185252813</v>
      </c>
      <c r="AH11" s="12">
        <v>8442500233.999999</v>
      </c>
      <c r="AI11" s="12">
        <v>8541336691</v>
      </c>
      <c r="AJ11" s="12">
        <v>9805083056</v>
      </c>
      <c r="AK11" s="12">
        <v>8363774081</v>
      </c>
      <c r="AL11" s="12">
        <v>18022224836</v>
      </c>
      <c r="AM11" s="12">
        <v>21040460361</v>
      </c>
      <c r="AN11" s="12">
        <v>30756397541</v>
      </c>
      <c r="AO11" s="11">
        <v>43640800687.889999</v>
      </c>
      <c r="AP11" s="11">
        <v>48348938319.760002</v>
      </c>
      <c r="AQ11" s="10">
        <v>71426152549.549988</v>
      </c>
      <c r="AR11" s="10">
        <v>71345130476.559998</v>
      </c>
      <c r="AS11" s="10">
        <v>117710466114.35999</v>
      </c>
      <c r="AT11" s="10">
        <v>129604244741.40999</v>
      </c>
      <c r="AU11" s="10">
        <v>135676859627.85004</v>
      </c>
      <c r="AV11" s="10">
        <v>137430358219.98999</v>
      </c>
      <c r="AW11" s="10">
        <v>158965675752.96002</v>
      </c>
      <c r="AX11" s="10">
        <v>164877263850.81003</v>
      </c>
      <c r="AY11" s="10">
        <v>161618500000</v>
      </c>
      <c r="AZ11" s="10">
        <v>375761998539.22998</v>
      </c>
      <c r="BA11" s="10">
        <v>210749295057.72</v>
      </c>
      <c r="BB11"/>
    </row>
    <row r="12" spans="1:54" s="2" customFormat="1" x14ac:dyDescent="0.25">
      <c r="B12" s="9" t="s">
        <v>51</v>
      </c>
      <c r="C12" s="8">
        <f t="shared" ref="C12:AH12" si="0">SUM(C9:C11)</f>
        <v>200547766</v>
      </c>
      <c r="D12" s="8">
        <f t="shared" si="0"/>
        <v>199118130</v>
      </c>
      <c r="E12" s="8">
        <f t="shared" si="0"/>
        <v>206237187</v>
      </c>
      <c r="F12" s="8">
        <f t="shared" si="0"/>
        <v>236919299</v>
      </c>
      <c r="G12" s="8">
        <f t="shared" si="0"/>
        <v>267419539</v>
      </c>
      <c r="H12" s="8">
        <f t="shared" si="0"/>
        <v>304065101</v>
      </c>
      <c r="I12" s="8">
        <f t="shared" si="0"/>
        <v>336178757</v>
      </c>
      <c r="J12" s="8">
        <f t="shared" si="0"/>
        <v>389867490</v>
      </c>
      <c r="K12" s="8">
        <f t="shared" si="0"/>
        <v>521633916</v>
      </c>
      <c r="L12" s="8">
        <f t="shared" si="0"/>
        <v>658092947</v>
      </c>
      <c r="M12" s="8">
        <f t="shared" si="0"/>
        <v>584654450</v>
      </c>
      <c r="N12" s="8">
        <f t="shared" si="0"/>
        <v>630272392</v>
      </c>
      <c r="O12" s="8">
        <f t="shared" si="0"/>
        <v>629112995</v>
      </c>
      <c r="P12" s="8">
        <f t="shared" si="0"/>
        <v>1006038962</v>
      </c>
      <c r="Q12" s="8">
        <f t="shared" si="0"/>
        <v>1064915689</v>
      </c>
      <c r="R12" s="8">
        <f t="shared" si="0"/>
        <v>1090778356</v>
      </c>
      <c r="S12" s="8">
        <f t="shared" si="0"/>
        <v>1029220599</v>
      </c>
      <c r="T12" s="8">
        <f t="shared" si="0"/>
        <v>1177738363</v>
      </c>
      <c r="U12" s="8">
        <f t="shared" si="0"/>
        <v>1323414502</v>
      </c>
      <c r="V12" s="8">
        <f t="shared" si="0"/>
        <v>1918347069</v>
      </c>
      <c r="W12" s="8">
        <f t="shared" si="0"/>
        <v>2525262248</v>
      </c>
      <c r="X12" s="8">
        <f t="shared" si="0"/>
        <v>3097607611</v>
      </c>
      <c r="Y12" s="8">
        <f t="shared" si="0"/>
        <v>4797299772</v>
      </c>
      <c r="Z12" s="8">
        <f t="shared" si="0"/>
        <v>6117765070</v>
      </c>
      <c r="AA12" s="8">
        <f t="shared" si="0"/>
        <v>7152849282</v>
      </c>
      <c r="AB12" s="8">
        <f t="shared" si="0"/>
        <v>10426785185</v>
      </c>
      <c r="AC12" s="8">
        <f t="shared" si="0"/>
        <v>16701633224</v>
      </c>
      <c r="AD12" s="8">
        <f t="shared" si="0"/>
        <v>19330547746</v>
      </c>
      <c r="AE12" s="8">
        <f t="shared" si="0"/>
        <v>20733320181</v>
      </c>
      <c r="AF12" s="8">
        <f t="shared" si="0"/>
        <v>23373790490</v>
      </c>
      <c r="AG12" s="8">
        <f t="shared" si="0"/>
        <v>25620801130</v>
      </c>
      <c r="AH12" s="8">
        <f t="shared" si="0"/>
        <v>34738630810</v>
      </c>
      <c r="AI12" s="8">
        <f t="shared" ref="AI12:BN12" si="1">SUM(AI9:AI11)</f>
        <v>39134091264</v>
      </c>
      <c r="AJ12" s="8">
        <f t="shared" si="1"/>
        <v>46224683914</v>
      </c>
      <c r="AK12" s="8">
        <f t="shared" si="1"/>
        <v>50243801476</v>
      </c>
      <c r="AL12" s="8">
        <f t="shared" si="1"/>
        <v>64752426317</v>
      </c>
      <c r="AM12" s="8">
        <f t="shared" si="1"/>
        <v>73701536532</v>
      </c>
      <c r="AN12" s="8">
        <f t="shared" si="1"/>
        <v>93650171344</v>
      </c>
      <c r="AO12" s="8">
        <f t="shared" si="1"/>
        <v>145851121287.38</v>
      </c>
      <c r="AP12" s="8">
        <f t="shared" si="1"/>
        <v>183634417201.68002</v>
      </c>
      <c r="AQ12" s="8">
        <f t="shared" si="1"/>
        <v>232902018922.70999</v>
      </c>
      <c r="AR12" s="8">
        <f t="shared" si="1"/>
        <v>271446490545.25</v>
      </c>
      <c r="AS12" s="8">
        <f t="shared" si="1"/>
        <v>335193824995.41998</v>
      </c>
      <c r="AT12" s="8">
        <f t="shared" si="1"/>
        <v>330428370442.61993</v>
      </c>
      <c r="AU12" s="8">
        <f t="shared" si="1"/>
        <v>378619559496.31</v>
      </c>
      <c r="AV12" s="8">
        <f t="shared" si="1"/>
        <v>410001343058.28003</v>
      </c>
      <c r="AW12" s="8">
        <f t="shared" si="1"/>
        <v>470570910718.56995</v>
      </c>
      <c r="AX12" s="8">
        <f t="shared" si="1"/>
        <v>520889280519.38025</v>
      </c>
      <c r="AY12" s="8">
        <f t="shared" si="1"/>
        <v>556437200000</v>
      </c>
      <c r="AZ12" s="8">
        <f t="shared" si="1"/>
        <v>791971820892.80994</v>
      </c>
      <c r="BA12" s="8">
        <f t="shared" si="1"/>
        <v>665974593335.15918</v>
      </c>
      <c r="BB12" s="7"/>
    </row>
    <row r="13" spans="1:54" ht="24" x14ac:dyDescent="0.25">
      <c r="B13" s="6" t="s">
        <v>50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4" s="4" customFormat="1" x14ac:dyDescent="0.25"/>
    <row r="15" spans="1:54" s="4" customFormat="1" x14ac:dyDescent="0.25">
      <c r="B15" s="31" t="s">
        <v>63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</row>
    <row r="16" spans="1:54" s="3" customFormat="1" x14ac:dyDescent="0.25">
      <c r="B16" s="19" t="s">
        <v>56</v>
      </c>
      <c r="C16" s="18" t="s">
        <v>55</v>
      </c>
      <c r="D16" s="18" t="s">
        <v>49</v>
      </c>
      <c r="E16" s="18" t="s">
        <v>48</v>
      </c>
      <c r="F16" s="18" t="s">
        <v>47</v>
      </c>
      <c r="G16" s="18" t="s">
        <v>46</v>
      </c>
      <c r="H16" s="18" t="s">
        <v>45</v>
      </c>
      <c r="I16" s="18" t="s">
        <v>44</v>
      </c>
      <c r="J16" s="18" t="s">
        <v>43</v>
      </c>
      <c r="K16" s="18" t="s">
        <v>42</v>
      </c>
      <c r="L16" s="18" t="s">
        <v>41</v>
      </c>
      <c r="M16" s="18" t="s">
        <v>40</v>
      </c>
      <c r="N16" s="18" t="s">
        <v>39</v>
      </c>
      <c r="O16" s="18" t="s">
        <v>38</v>
      </c>
      <c r="P16" s="18" t="s">
        <v>37</v>
      </c>
      <c r="Q16" s="18" t="s">
        <v>36</v>
      </c>
      <c r="R16" s="18" t="s">
        <v>35</v>
      </c>
      <c r="S16" s="18" t="s">
        <v>34</v>
      </c>
      <c r="T16" s="18" t="s">
        <v>33</v>
      </c>
      <c r="U16" s="18" t="s">
        <v>32</v>
      </c>
      <c r="V16" s="18" t="s">
        <v>31</v>
      </c>
      <c r="W16" s="18" t="s">
        <v>30</v>
      </c>
      <c r="X16" s="18" t="s">
        <v>29</v>
      </c>
      <c r="Y16" s="18" t="s">
        <v>28</v>
      </c>
      <c r="Z16" s="18" t="s">
        <v>27</v>
      </c>
      <c r="AA16" s="18" t="s">
        <v>26</v>
      </c>
      <c r="AB16" s="18" t="s">
        <v>25</v>
      </c>
      <c r="AC16" s="18" t="s">
        <v>24</v>
      </c>
      <c r="AD16" s="18" t="s">
        <v>23</v>
      </c>
      <c r="AE16" s="18" t="s">
        <v>22</v>
      </c>
      <c r="AF16" s="18" t="s">
        <v>21</v>
      </c>
      <c r="AG16" s="18" t="s">
        <v>20</v>
      </c>
      <c r="AH16" s="18" t="s">
        <v>19</v>
      </c>
      <c r="AI16" s="18" t="s">
        <v>18</v>
      </c>
      <c r="AJ16" s="18" t="s">
        <v>17</v>
      </c>
      <c r="AK16" s="18" t="s">
        <v>16</v>
      </c>
      <c r="AL16" s="18" t="s">
        <v>15</v>
      </c>
      <c r="AM16" s="18" t="s">
        <v>14</v>
      </c>
      <c r="AN16" s="18" t="s">
        <v>13</v>
      </c>
      <c r="AO16" s="18" t="s">
        <v>12</v>
      </c>
      <c r="AP16" s="18" t="s">
        <v>11</v>
      </c>
      <c r="AQ16" s="18" t="s">
        <v>10</v>
      </c>
      <c r="AR16" s="18" t="s">
        <v>9</v>
      </c>
      <c r="AS16" s="18" t="s">
        <v>8</v>
      </c>
      <c r="AT16" s="18" t="s">
        <v>7</v>
      </c>
      <c r="AU16" s="18" t="s">
        <v>6</v>
      </c>
      <c r="AV16" s="18" t="s">
        <v>5</v>
      </c>
      <c r="AW16" s="18" t="s">
        <v>4</v>
      </c>
      <c r="AX16" s="18" t="s">
        <v>3</v>
      </c>
      <c r="AY16" s="18" t="s">
        <v>2</v>
      </c>
      <c r="AZ16" s="18" t="s">
        <v>1</v>
      </c>
      <c r="BA16" s="18" t="s">
        <v>0</v>
      </c>
    </row>
    <row r="17" spans="2:54" x14ac:dyDescent="0.25">
      <c r="B17" s="15" t="s">
        <v>54</v>
      </c>
      <c r="C17" s="33" t="str">
        <f>+IFERROR((C9/B9 -1),"-")</f>
        <v>-</v>
      </c>
      <c r="D17" s="33">
        <f t="shared" ref="D17:BA20" si="2">+IFERROR((D9/C9 -1),"-")</f>
        <v>1.4430365907551757E-3</v>
      </c>
      <c r="E17" s="33">
        <f t="shared" si="2"/>
        <v>0.1271273272418767</v>
      </c>
      <c r="F17" s="33">
        <f t="shared" si="2"/>
        <v>0.13302694940053827</v>
      </c>
      <c r="G17" s="33">
        <f t="shared" si="2"/>
        <v>7.3532375850110743E-2</v>
      </c>
      <c r="H17" s="33">
        <f t="shared" si="2"/>
        <v>0.15313738687090961</v>
      </c>
      <c r="I17" s="33">
        <f t="shared" si="2"/>
        <v>0.103868358484001</v>
      </c>
      <c r="J17" s="33">
        <f t="shared" si="2"/>
        <v>0.19471122935754459</v>
      </c>
      <c r="K17" s="33">
        <f t="shared" si="2"/>
        <v>0.40143206534567333</v>
      </c>
      <c r="L17" s="33">
        <f t="shared" si="2"/>
        <v>0.44185605892156787</v>
      </c>
      <c r="M17" s="33">
        <f t="shared" si="2"/>
        <v>-0.23419563856182768</v>
      </c>
      <c r="N17" s="33">
        <f t="shared" si="2"/>
        <v>0.16402766022708448</v>
      </c>
      <c r="O17" s="33">
        <f t="shared" si="2"/>
        <v>-0.15172137979251865</v>
      </c>
      <c r="P17" s="33">
        <f t="shared" si="2"/>
        <v>9.318837208494668E-2</v>
      </c>
      <c r="Q17" s="33">
        <f t="shared" si="2"/>
        <v>3.5096979929460925E-2</v>
      </c>
      <c r="R17" s="33">
        <f t="shared" si="2"/>
        <v>-5.7519257459389794E-2</v>
      </c>
      <c r="S17" s="33">
        <f t="shared" si="2"/>
        <v>-0.32529439391185</v>
      </c>
      <c r="T17" s="33">
        <f t="shared" si="2"/>
        <v>0.3185406338874992</v>
      </c>
      <c r="U17" s="33">
        <f t="shared" si="2"/>
        <v>0.38616118080775941</v>
      </c>
      <c r="V17" s="33">
        <f t="shared" si="2"/>
        <v>0.62892677238654282</v>
      </c>
      <c r="W17" s="33">
        <f t="shared" si="2"/>
        <v>0.26901542872256412</v>
      </c>
      <c r="X17" s="33">
        <f t="shared" si="2"/>
        <v>0.66562647998083224</v>
      </c>
      <c r="Y17" s="33">
        <f t="shared" si="2"/>
        <v>0.76798066105998553</v>
      </c>
      <c r="Z17" s="33">
        <f t="shared" si="2"/>
        <v>0.23455010678584554</v>
      </c>
      <c r="AA17" s="33">
        <f t="shared" si="2"/>
        <v>0.1096199557844475</v>
      </c>
      <c r="AB17" s="33">
        <f t="shared" si="2"/>
        <v>0.59231991526152417</v>
      </c>
      <c r="AC17" s="33">
        <f t="shared" si="2"/>
        <v>0.70683542348125461</v>
      </c>
      <c r="AD17" s="33">
        <f t="shared" si="2"/>
        <v>0.11586147280889891</v>
      </c>
      <c r="AE17" s="33">
        <f t="shared" si="2"/>
        <v>-7.7047012177195118E-2</v>
      </c>
      <c r="AF17" s="33">
        <f t="shared" si="2"/>
        <v>0.11499221510411761</v>
      </c>
      <c r="AG17" s="33">
        <f t="shared" si="2"/>
        <v>5.4220381441670407E-2</v>
      </c>
      <c r="AH17" s="33">
        <f t="shared" si="2"/>
        <v>0.311917717612193</v>
      </c>
      <c r="AI17" s="33">
        <f t="shared" si="2"/>
        <v>0.15998563150186107</v>
      </c>
      <c r="AJ17" s="33">
        <f t="shared" si="2"/>
        <v>0.20527505972209692</v>
      </c>
      <c r="AK17" s="33">
        <f t="shared" si="2"/>
        <v>0.10616303008655859</v>
      </c>
      <c r="AL17" s="33">
        <f t="shared" si="2"/>
        <v>-0.16309039009189163</v>
      </c>
      <c r="AM17" s="33">
        <f t="shared" si="2"/>
        <v>0.18403419683646249</v>
      </c>
      <c r="AN17" s="33">
        <f t="shared" si="2"/>
        <v>6.9482713381891381E-2</v>
      </c>
      <c r="AO17" s="33">
        <f t="shared" si="2"/>
        <v>1.1767358962546428</v>
      </c>
      <c r="AP17" s="33">
        <f t="shared" si="2"/>
        <v>0.24188445534014069</v>
      </c>
      <c r="AQ17" s="33">
        <f t="shared" si="2"/>
        <v>-3.8882304321880889E-2</v>
      </c>
      <c r="AR17" s="33">
        <f t="shared" si="2"/>
        <v>3.730908629114138E-2</v>
      </c>
      <c r="AS17" s="33">
        <f t="shared" si="2"/>
        <v>0.10065560417397945</v>
      </c>
      <c r="AT17" s="33">
        <f t="shared" si="2"/>
        <v>-0.15848008506510691</v>
      </c>
      <c r="AU17" s="33">
        <f t="shared" si="2"/>
        <v>0.21600211834374305</v>
      </c>
      <c r="AV17" s="33">
        <f t="shared" si="2"/>
        <v>0.11294197387300953</v>
      </c>
      <c r="AW17" s="33">
        <f t="shared" si="2"/>
        <v>-4.062917393026122E-2</v>
      </c>
      <c r="AX17" s="33">
        <f t="shared" si="2"/>
        <v>0.11257817372851342</v>
      </c>
      <c r="AY17" s="33">
        <f t="shared" si="2"/>
        <v>0.15156478916471539</v>
      </c>
      <c r="AZ17" s="33">
        <f t="shared" si="2"/>
        <v>0.17511275193408049</v>
      </c>
      <c r="BA17" s="33">
        <f t="shared" si="2"/>
        <v>7.3991487817960611E-2</v>
      </c>
      <c r="BB17"/>
    </row>
    <row r="18" spans="2:54" x14ac:dyDescent="0.25">
      <c r="B18" s="15" t="s">
        <v>53</v>
      </c>
      <c r="C18" s="33" t="str">
        <f t="shared" ref="C18:R20" si="3">+IFERROR((C10/B10 -1),"-")</f>
        <v>-</v>
      </c>
      <c r="D18" s="33">
        <f t="shared" si="3"/>
        <v>0.18905144657146855</v>
      </c>
      <c r="E18" s="33">
        <f t="shared" si="3"/>
        <v>3.5340719537364063E-2</v>
      </c>
      <c r="F18" s="33">
        <f t="shared" si="3"/>
        <v>0.18980820125991271</v>
      </c>
      <c r="G18" s="33">
        <f t="shared" si="3"/>
        <v>-0.11747989721495455</v>
      </c>
      <c r="H18" s="33">
        <f t="shared" si="3"/>
        <v>0.12389035145923244</v>
      </c>
      <c r="I18" s="33">
        <f t="shared" si="3"/>
        <v>0.25062207919092683</v>
      </c>
      <c r="J18" s="33">
        <f t="shared" si="3"/>
        <v>6.3342865975750673E-2</v>
      </c>
      <c r="K18" s="33">
        <f t="shared" si="3"/>
        <v>0.12994676311374986</v>
      </c>
      <c r="L18" s="33">
        <f t="shared" si="3"/>
        <v>0.15311772486441733</v>
      </c>
      <c r="M18" s="33">
        <f t="shared" si="3"/>
        <v>8.4666154303239649E-2</v>
      </c>
      <c r="N18" s="33">
        <f t="shared" si="3"/>
        <v>0.28391682562724485</v>
      </c>
      <c r="O18" s="33">
        <f t="shared" si="3"/>
        <v>4.4557866390157574E-2</v>
      </c>
      <c r="P18" s="33">
        <f t="shared" si="3"/>
        <v>0.12611047972012157</v>
      </c>
      <c r="Q18" s="33">
        <f t="shared" si="3"/>
        <v>7.5499404333554399E-2</v>
      </c>
      <c r="R18" s="33">
        <f t="shared" si="3"/>
        <v>0.15377597800745302</v>
      </c>
      <c r="S18" s="33">
        <f t="shared" si="2"/>
        <v>1.4828951772605681E-2</v>
      </c>
      <c r="T18" s="33">
        <f t="shared" si="2"/>
        <v>0.12390011236777942</v>
      </c>
      <c r="U18" s="33">
        <f t="shared" si="2"/>
        <v>0.38308871629626329</v>
      </c>
      <c r="V18" s="33">
        <f t="shared" si="2"/>
        <v>0.30581223944537861</v>
      </c>
      <c r="W18" s="33">
        <f t="shared" si="2"/>
        <v>-0.8230615498472108</v>
      </c>
      <c r="X18" s="33">
        <f t="shared" si="2"/>
        <v>5.116871177225514</v>
      </c>
      <c r="Y18" s="33">
        <f t="shared" si="2"/>
        <v>1.4244425213720198</v>
      </c>
      <c r="Z18" s="33">
        <f t="shared" si="2"/>
        <v>0.41602168723756261</v>
      </c>
      <c r="AA18" s="33">
        <f t="shared" si="2"/>
        <v>0.29060103510970947</v>
      </c>
      <c r="AB18" s="33">
        <f t="shared" si="2"/>
        <v>0.34841419022858178</v>
      </c>
      <c r="AC18" s="33">
        <f t="shared" si="2"/>
        <v>0.24213488991660403</v>
      </c>
      <c r="AD18" s="33">
        <f t="shared" si="2"/>
        <v>0.14844411637783739</v>
      </c>
      <c r="AE18" s="33">
        <f t="shared" si="2"/>
        <v>0.14291217817892465</v>
      </c>
      <c r="AF18" s="33">
        <f t="shared" si="2"/>
        <v>0.29211215253132461</v>
      </c>
      <c r="AG18" s="33">
        <f t="shared" si="2"/>
        <v>0.14195673920025453</v>
      </c>
      <c r="AH18" s="33">
        <f t="shared" si="2"/>
        <v>0.2665598603956616</v>
      </c>
      <c r="AI18" s="33">
        <f t="shared" si="2"/>
        <v>0.16623431003950184</v>
      </c>
      <c r="AJ18" s="33">
        <f t="shared" si="2"/>
        <v>0.17818743865965558</v>
      </c>
      <c r="AK18" s="33">
        <f t="shared" si="2"/>
        <v>0.18704838461645434</v>
      </c>
      <c r="AL18" s="33">
        <f t="shared" si="2"/>
        <v>0.33621692518732527</v>
      </c>
      <c r="AM18" s="33">
        <f t="shared" si="2"/>
        <v>9.8646608021243365E-2</v>
      </c>
      <c r="AN18" s="33">
        <f t="shared" si="2"/>
        <v>0.26090060170219775</v>
      </c>
      <c r="AO18" s="33">
        <f t="shared" si="2"/>
        <v>0.37554915170607583</v>
      </c>
      <c r="AP18" s="33">
        <f t="shared" si="2"/>
        <v>0.38210519785703978</v>
      </c>
      <c r="AQ18" s="33">
        <f t="shared" si="2"/>
        <v>0.34315513404137676</v>
      </c>
      <c r="AR18" s="33">
        <f t="shared" si="2"/>
        <v>0.33214571884384303</v>
      </c>
      <c r="AS18" s="33">
        <f t="shared" si="2"/>
        <v>8.1922839729196006E-2</v>
      </c>
      <c r="AT18" s="33">
        <f t="shared" si="2"/>
        <v>-4.6740531074172753E-2</v>
      </c>
      <c r="AU18" s="33">
        <f t="shared" si="2"/>
        <v>0.20770905857316002</v>
      </c>
      <c r="AV18" s="33">
        <f t="shared" si="2"/>
        <v>0.12487759693897904</v>
      </c>
      <c r="AW18" s="33">
        <f t="shared" si="2"/>
        <v>0.20216385933936376</v>
      </c>
      <c r="AX18" s="33">
        <f t="shared" si="2"/>
        <v>0.15017010540853182</v>
      </c>
      <c r="AY18" s="33">
        <f t="shared" si="2"/>
        <v>9.8467282947856338E-2</v>
      </c>
      <c r="AZ18" s="33">
        <f t="shared" si="2"/>
        <v>2.279368223803746E-2</v>
      </c>
      <c r="BA18" s="33">
        <f t="shared" si="2"/>
        <v>9.9628544097932537E-2</v>
      </c>
      <c r="BB18"/>
    </row>
    <row r="19" spans="2:54" x14ac:dyDescent="0.25">
      <c r="B19" s="15" t="s">
        <v>52</v>
      </c>
      <c r="C19" s="34" t="str">
        <f t="shared" si="3"/>
        <v>-</v>
      </c>
      <c r="D19" s="34">
        <f t="shared" si="2"/>
        <v>-0.27898992658773825</v>
      </c>
      <c r="E19" s="34">
        <f t="shared" si="2"/>
        <v>-0.15531431954109243</v>
      </c>
      <c r="F19" s="34">
        <f t="shared" si="2"/>
        <v>8.3436557982581538E-2</v>
      </c>
      <c r="G19" s="34">
        <f t="shared" si="2"/>
        <v>1.0118650763392436</v>
      </c>
      <c r="H19" s="34">
        <f t="shared" si="2"/>
        <v>0.12873310394951165</v>
      </c>
      <c r="I19" s="34">
        <f t="shared" si="2"/>
        <v>-7.7136588895699187E-2</v>
      </c>
      <c r="J19" s="34">
        <f t="shared" si="2"/>
        <v>0.25986544971187087</v>
      </c>
      <c r="K19" s="34">
        <f t="shared" si="2"/>
        <v>0.52740025607487362</v>
      </c>
      <c r="L19" s="34">
        <f t="shared" si="2"/>
        <v>7.9237866441678184E-2</v>
      </c>
      <c r="M19" s="34">
        <f t="shared" si="2"/>
        <v>-6.6187805624838392E-2</v>
      </c>
      <c r="N19" s="34">
        <f t="shared" si="2"/>
        <v>-0.35534126658888687</v>
      </c>
      <c r="O19" s="34">
        <f t="shared" si="2"/>
        <v>0.36717312976834648</v>
      </c>
      <c r="P19" s="34">
        <f t="shared" si="2"/>
        <v>2.5992154412435196</v>
      </c>
      <c r="Q19" s="34">
        <f t="shared" si="2"/>
        <v>6.2190111042618845E-2</v>
      </c>
      <c r="R19" s="34">
        <f t="shared" si="2"/>
        <v>-1.0153576854653568E-2</v>
      </c>
      <c r="S19" s="34">
        <f t="shared" si="2"/>
        <v>4.445256034095646E-2</v>
      </c>
      <c r="T19" s="34">
        <f t="shared" si="2"/>
        <v>9.4506505944642383E-2</v>
      </c>
      <c r="U19" s="34">
        <f t="shared" si="2"/>
        <v>-0.1892258912600886</v>
      </c>
      <c r="V19" s="34">
        <f t="shared" si="2"/>
        <v>0.49691756243254037</v>
      </c>
      <c r="W19" s="34">
        <f t="shared" si="2"/>
        <v>1.6330659975862218</v>
      </c>
      <c r="X19" s="34">
        <f t="shared" si="2"/>
        <v>-0.31795162979401481</v>
      </c>
      <c r="Y19" s="34">
        <f t="shared" si="2"/>
        <v>-0.257870742652341</v>
      </c>
      <c r="Z19" s="34">
        <f t="shared" si="2"/>
        <v>5.9648959510644639E-2</v>
      </c>
      <c r="AA19" s="34">
        <f t="shared" si="2"/>
        <v>-2.6744485924841244E-2</v>
      </c>
      <c r="AB19" s="34">
        <f t="shared" si="2"/>
        <v>0.46751754031904635</v>
      </c>
      <c r="AC19" s="34">
        <f t="shared" si="2"/>
        <v>1.5406322779540234</v>
      </c>
      <c r="AD19" s="34">
        <f t="shared" si="2"/>
        <v>0.26709986331156288</v>
      </c>
      <c r="AE19" s="34">
        <f t="shared" si="2"/>
        <v>0.25853559001044268</v>
      </c>
      <c r="AF19" s="34">
        <f t="shared" si="2"/>
        <v>-9.283562828877201E-2</v>
      </c>
      <c r="AG19" s="34">
        <f t="shared" si="2"/>
        <v>7.6997656952236371E-2</v>
      </c>
      <c r="AH19" s="34">
        <f t="shared" si="2"/>
        <v>0.62817523821282562</v>
      </c>
      <c r="AI19" s="34">
        <f t="shared" si="2"/>
        <v>1.1707012645609804E-2</v>
      </c>
      <c r="AJ19" s="34">
        <f t="shared" si="2"/>
        <v>0.14795650970317187</v>
      </c>
      <c r="AK19" s="34">
        <f t="shared" si="2"/>
        <v>-0.1469961005703081</v>
      </c>
      <c r="AL19" s="34">
        <f t="shared" si="2"/>
        <v>1.1547957490794878</v>
      </c>
      <c r="AM19" s="34">
        <f t="shared" si="2"/>
        <v>0.16747297031668218</v>
      </c>
      <c r="AN19" s="34">
        <f t="shared" si="2"/>
        <v>0.46177398275986326</v>
      </c>
      <c r="AO19" s="34">
        <f t="shared" si="2"/>
        <v>0.41891782448560066</v>
      </c>
      <c r="AP19" s="34">
        <f t="shared" si="2"/>
        <v>0.10788385083815566</v>
      </c>
      <c r="AQ19" s="34">
        <f t="shared" si="2"/>
        <v>0.47730550104671954</v>
      </c>
      <c r="AR19" s="34">
        <f t="shared" si="2"/>
        <v>-1.1343474357489169E-3</v>
      </c>
      <c r="AS19" s="34">
        <f t="shared" si="2"/>
        <v>0.649873864244078</v>
      </c>
      <c r="AT19" s="34">
        <f t="shared" si="2"/>
        <v>0.10104266017853303</v>
      </c>
      <c r="AU19" s="34">
        <f t="shared" si="2"/>
        <v>4.6855061719284663E-2</v>
      </c>
      <c r="AV19" s="34">
        <f t="shared" si="2"/>
        <v>1.2924080030667362E-2</v>
      </c>
      <c r="AW19" s="34">
        <f t="shared" si="2"/>
        <v>0.15669985738156655</v>
      </c>
      <c r="AX19" s="34">
        <f t="shared" si="2"/>
        <v>3.7187827308310828E-2</v>
      </c>
      <c r="AY19" s="34">
        <f t="shared" si="2"/>
        <v>-1.9764786088145803E-2</v>
      </c>
      <c r="AZ19" s="34">
        <f t="shared" si="2"/>
        <v>1.3249937262085094</v>
      </c>
      <c r="BA19" s="34">
        <f t="shared" si="2"/>
        <v>-0.43914154204787814</v>
      </c>
      <c r="BB19"/>
    </row>
    <row r="20" spans="2:54" x14ac:dyDescent="0.25">
      <c r="B20" s="9" t="s">
        <v>51</v>
      </c>
      <c r="C20" s="35" t="str">
        <f t="shared" si="3"/>
        <v>-</v>
      </c>
      <c r="D20" s="35">
        <f t="shared" si="2"/>
        <v>-7.1286558235706954E-3</v>
      </c>
      <c r="E20" s="35">
        <f t="shared" si="2"/>
        <v>3.5752932191558839E-2</v>
      </c>
      <c r="F20" s="35">
        <f t="shared" si="2"/>
        <v>0.14877099734685584</v>
      </c>
      <c r="G20" s="35">
        <f t="shared" si="2"/>
        <v>0.12873683202988029</v>
      </c>
      <c r="H20" s="35">
        <f t="shared" si="2"/>
        <v>0.13703397342256274</v>
      </c>
      <c r="I20" s="35">
        <f t="shared" si="2"/>
        <v>0.10561440919850917</v>
      </c>
      <c r="J20" s="35">
        <f t="shared" si="2"/>
        <v>0.15970293149724513</v>
      </c>
      <c r="K20" s="35">
        <f t="shared" si="2"/>
        <v>0.33797746511256932</v>
      </c>
      <c r="L20" s="35">
        <f t="shared" si="2"/>
        <v>0.26159923044574418</v>
      </c>
      <c r="M20" s="35">
        <f t="shared" si="2"/>
        <v>-0.11159289479514811</v>
      </c>
      <c r="N20" s="35">
        <f t="shared" si="2"/>
        <v>7.802547641602664E-2</v>
      </c>
      <c r="O20" s="35">
        <f t="shared" si="2"/>
        <v>-1.8395173495081574E-3</v>
      </c>
      <c r="P20" s="35">
        <f t="shared" si="2"/>
        <v>0.59913873977440257</v>
      </c>
      <c r="Q20" s="35">
        <f t="shared" si="2"/>
        <v>5.8523306973075284E-2</v>
      </c>
      <c r="R20" s="35">
        <f t="shared" si="2"/>
        <v>2.4286116982919159E-2</v>
      </c>
      <c r="S20" s="35">
        <f t="shared" si="2"/>
        <v>-5.6434707070773582E-2</v>
      </c>
      <c r="T20" s="35">
        <f t="shared" si="2"/>
        <v>0.14430119659896157</v>
      </c>
      <c r="U20" s="35">
        <f t="shared" si="2"/>
        <v>0.12369142721047632</v>
      </c>
      <c r="V20" s="35">
        <f t="shared" si="2"/>
        <v>0.44954363587591994</v>
      </c>
      <c r="W20" s="35">
        <f t="shared" si="2"/>
        <v>0.31637402261957437</v>
      </c>
      <c r="X20" s="35">
        <f t="shared" si="2"/>
        <v>0.22664789110647643</v>
      </c>
      <c r="Y20" s="35">
        <f t="shared" si="2"/>
        <v>0.54871125541019983</v>
      </c>
      <c r="Z20" s="35">
        <f t="shared" si="2"/>
        <v>0.27525177928363997</v>
      </c>
      <c r="AA20" s="35">
        <f t="shared" si="2"/>
        <v>0.16919319394525223</v>
      </c>
      <c r="AB20" s="35">
        <f t="shared" si="2"/>
        <v>0.45771073511066329</v>
      </c>
      <c r="AC20" s="35">
        <f t="shared" si="2"/>
        <v>0.60180083579615817</v>
      </c>
      <c r="AD20" s="35">
        <f t="shared" si="2"/>
        <v>0.1574046374232605</v>
      </c>
      <c r="AE20" s="35">
        <f t="shared" si="2"/>
        <v>7.2567650613535761E-2</v>
      </c>
      <c r="AF20" s="35">
        <f t="shared" si="2"/>
        <v>0.12735395421229856</v>
      </c>
      <c r="AG20" s="35">
        <f t="shared" si="2"/>
        <v>9.6133771754364661E-2</v>
      </c>
      <c r="AH20" s="35">
        <f t="shared" si="2"/>
        <v>0.3558760568702013</v>
      </c>
      <c r="AI20" s="35">
        <f t="shared" si="2"/>
        <v>0.12652946738288562</v>
      </c>
      <c r="AJ20" s="35">
        <f t="shared" si="2"/>
        <v>0.18118710364747215</v>
      </c>
      <c r="AK20" s="35">
        <f t="shared" si="2"/>
        <v>8.6947432014407688E-2</v>
      </c>
      <c r="AL20" s="35">
        <f t="shared" si="2"/>
        <v>0.28876447272665762</v>
      </c>
      <c r="AM20" s="35">
        <f t="shared" si="2"/>
        <v>0.13820501754156678</v>
      </c>
      <c r="AN20" s="35">
        <f t="shared" si="2"/>
        <v>0.27066782798128819</v>
      </c>
      <c r="AO20" s="35">
        <f t="shared" si="2"/>
        <v>0.55740367790287482</v>
      </c>
      <c r="AP20" s="35">
        <f t="shared" si="2"/>
        <v>0.25905385972215544</v>
      </c>
      <c r="AQ20" s="35">
        <f t="shared" si="2"/>
        <v>0.26829176399389709</v>
      </c>
      <c r="AR20" s="35">
        <f t="shared" si="2"/>
        <v>0.16549651136914889</v>
      </c>
      <c r="AS20" s="35">
        <f t="shared" si="2"/>
        <v>0.23484309678169635</v>
      </c>
      <c r="AT20" s="35">
        <f t="shared" si="2"/>
        <v>-1.4217011762866383E-2</v>
      </c>
      <c r="AU20" s="35">
        <f t="shared" si="2"/>
        <v>0.14584458649581555</v>
      </c>
      <c r="AV20" s="35">
        <f t="shared" si="2"/>
        <v>8.2884739509279992E-2</v>
      </c>
      <c r="AW20" s="35">
        <f t="shared" si="2"/>
        <v>0.14773016890259361</v>
      </c>
      <c r="AX20" s="35">
        <f t="shared" si="2"/>
        <v>0.10693047244244935</v>
      </c>
      <c r="AY20" s="35">
        <f t="shared" si="2"/>
        <v>6.824467465557138E-2</v>
      </c>
      <c r="AZ20" s="35">
        <f t="shared" si="2"/>
        <v>0.42329057240028156</v>
      </c>
      <c r="BA20" s="35">
        <f t="shared" si="2"/>
        <v>-0.15909306901299958</v>
      </c>
      <c r="BB20"/>
    </row>
    <row r="21" spans="2:54" x14ac:dyDescent="0.25">
      <c r="AY21" s="1"/>
      <c r="BB21"/>
    </row>
    <row r="23" spans="2:54" x14ac:dyDescent="0.25">
      <c r="B23" s="31" t="s">
        <v>64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</row>
    <row r="24" spans="2:54" x14ac:dyDescent="0.25">
      <c r="B24" s="19" t="s">
        <v>56</v>
      </c>
      <c r="C24" s="18" t="s">
        <v>55</v>
      </c>
      <c r="D24" s="18" t="s">
        <v>49</v>
      </c>
      <c r="E24" s="18" t="s">
        <v>48</v>
      </c>
      <c r="F24" s="18" t="s">
        <v>47</v>
      </c>
      <c r="G24" s="18" t="s">
        <v>46</v>
      </c>
      <c r="H24" s="18" t="s">
        <v>45</v>
      </c>
      <c r="I24" s="18" t="s">
        <v>44</v>
      </c>
      <c r="J24" s="18" t="s">
        <v>43</v>
      </c>
      <c r="K24" s="18" t="s">
        <v>42</v>
      </c>
      <c r="L24" s="18" t="s">
        <v>41</v>
      </c>
      <c r="M24" s="18" t="s">
        <v>40</v>
      </c>
      <c r="N24" s="18" t="s">
        <v>39</v>
      </c>
      <c r="O24" s="18" t="s">
        <v>38</v>
      </c>
      <c r="P24" s="18" t="s">
        <v>37</v>
      </c>
      <c r="Q24" s="18" t="s">
        <v>36</v>
      </c>
      <c r="R24" s="18" t="s">
        <v>35</v>
      </c>
      <c r="S24" s="18" t="s">
        <v>34</v>
      </c>
      <c r="T24" s="18" t="s">
        <v>33</v>
      </c>
      <c r="U24" s="18" t="s">
        <v>32</v>
      </c>
      <c r="V24" s="18" t="s">
        <v>31</v>
      </c>
      <c r="W24" s="18" t="s">
        <v>30</v>
      </c>
      <c r="X24" s="18" t="s">
        <v>29</v>
      </c>
      <c r="Y24" s="18" t="s">
        <v>28</v>
      </c>
      <c r="Z24" s="18" t="s">
        <v>27</v>
      </c>
      <c r="AA24" s="18" t="s">
        <v>26</v>
      </c>
      <c r="AB24" s="18" t="s">
        <v>25</v>
      </c>
      <c r="AC24" s="18" t="s">
        <v>24</v>
      </c>
      <c r="AD24" s="18" t="s">
        <v>23</v>
      </c>
      <c r="AE24" s="18" t="s">
        <v>22</v>
      </c>
      <c r="AF24" s="18" t="s">
        <v>21</v>
      </c>
      <c r="AG24" s="18" t="s">
        <v>20</v>
      </c>
      <c r="AH24" s="18" t="s">
        <v>19</v>
      </c>
      <c r="AI24" s="18" t="s">
        <v>18</v>
      </c>
      <c r="AJ24" s="18" t="s">
        <v>17</v>
      </c>
      <c r="AK24" s="18" t="s">
        <v>16</v>
      </c>
      <c r="AL24" s="18" t="s">
        <v>15</v>
      </c>
      <c r="AM24" s="18" t="s">
        <v>14</v>
      </c>
      <c r="AN24" s="18" t="s">
        <v>13</v>
      </c>
      <c r="AO24" s="18" t="s">
        <v>12</v>
      </c>
      <c r="AP24" s="18" t="s">
        <v>11</v>
      </c>
      <c r="AQ24" s="18" t="s">
        <v>10</v>
      </c>
      <c r="AR24" s="18" t="s">
        <v>9</v>
      </c>
      <c r="AS24" s="18" t="s">
        <v>8</v>
      </c>
      <c r="AT24" s="18" t="s">
        <v>7</v>
      </c>
      <c r="AU24" s="18" t="s">
        <v>6</v>
      </c>
      <c r="AV24" s="18" t="s">
        <v>5</v>
      </c>
      <c r="AW24" s="18" t="s">
        <v>4</v>
      </c>
      <c r="AX24" s="18" t="s">
        <v>3</v>
      </c>
      <c r="AY24" s="18" t="s">
        <v>2</v>
      </c>
      <c r="AZ24" s="18" t="s">
        <v>1</v>
      </c>
      <c r="BA24" s="18" t="s">
        <v>0</v>
      </c>
    </row>
    <row r="25" spans="2:54" x14ac:dyDescent="0.25">
      <c r="B25" s="15" t="s">
        <v>54</v>
      </c>
      <c r="C25" s="33" t="str">
        <f>+IFERROR((C9/C$12*C17),"-")</f>
        <v>-</v>
      </c>
      <c r="D25" s="33">
        <f t="shared" ref="D25:BA25" si="4">+IFERROR((D9/D$12*D17),"-")</f>
        <v>5.7447218878812264E-4</v>
      </c>
      <c r="E25" s="33">
        <f t="shared" si="4"/>
        <v>5.5074097531878648E-2</v>
      </c>
      <c r="F25" s="33">
        <f t="shared" si="4"/>
        <v>5.6840106387231831E-2</v>
      </c>
      <c r="G25" s="33">
        <f t="shared" si="4"/>
        <v>2.9882456661577045E-2</v>
      </c>
      <c r="H25" s="33">
        <f t="shared" si="4"/>
        <v>6.3114121833369438E-2</v>
      </c>
      <c r="I25" s="33">
        <f t="shared" si="4"/>
        <v>4.2740753534647166E-2</v>
      </c>
      <c r="J25" s="33">
        <f t="shared" si="4"/>
        <v>8.2540310082199669E-2</v>
      </c>
      <c r="K25" s="33">
        <f t="shared" si="4"/>
        <v>0.17824214845736866</v>
      </c>
      <c r="L25" s="33">
        <f t="shared" si="4"/>
        <v>0.22422273953130711</v>
      </c>
      <c r="M25" s="33">
        <f t="shared" si="4"/>
        <v>-0.10244327523499777</v>
      </c>
      <c r="N25" s="33">
        <f t="shared" si="4"/>
        <v>7.7474006891347424E-2</v>
      </c>
      <c r="O25" s="33">
        <f t="shared" si="4"/>
        <v>-6.0900921044925595E-2</v>
      </c>
      <c r="P25" s="33">
        <f t="shared" si="4"/>
        <v>2.5570997011617452E-2</v>
      </c>
      <c r="Q25" s="33">
        <f t="shared" si="4"/>
        <v>9.4175145589458654E-3</v>
      </c>
      <c r="R25" s="33">
        <f t="shared" si="4"/>
        <v>-1.420139550576764E-2</v>
      </c>
      <c r="S25" s="33">
        <f t="shared" si="4"/>
        <v>-5.7429718991327303E-2</v>
      </c>
      <c r="T25" s="33">
        <f t="shared" si="4"/>
        <v>6.4800464427465024E-2</v>
      </c>
      <c r="U25" s="33">
        <f t="shared" si="4"/>
        <v>9.6905529091548967E-2</v>
      </c>
      <c r="V25" s="33">
        <f t="shared" si="4"/>
        <v>0.17735780012637681</v>
      </c>
      <c r="W25" s="33">
        <f t="shared" si="4"/>
        <v>7.3133271037840245E-2</v>
      </c>
      <c r="X25" s="33">
        <f t="shared" si="4"/>
        <v>0.24571184942847465</v>
      </c>
      <c r="Y25" s="33">
        <f t="shared" si="4"/>
        <v>0.3236330376406823</v>
      </c>
      <c r="Z25" s="33">
        <f t="shared" si="4"/>
        <v>9.568656929090108E-2</v>
      </c>
      <c r="AA25" s="33">
        <f t="shared" si="4"/>
        <v>4.2441717610936666E-2</v>
      </c>
      <c r="AB25" s="33">
        <f t="shared" si="4"/>
        <v>0.25050629201656965</v>
      </c>
      <c r="AC25" s="33">
        <f t="shared" si="4"/>
        <v>0.31853982828870586</v>
      </c>
      <c r="AD25" s="33">
        <f t="shared" si="4"/>
        <v>5.0339575049344332E-2</v>
      </c>
      <c r="AE25" s="33">
        <f t="shared" si="4"/>
        <v>-2.8805882697076408E-2</v>
      </c>
      <c r="AF25" s="33">
        <f t="shared" si="4"/>
        <v>4.2521185928871823E-2</v>
      </c>
      <c r="AG25" s="33">
        <f t="shared" si="4"/>
        <v>1.9282677907967349E-2</v>
      </c>
      <c r="AH25" s="33">
        <f t="shared" si="4"/>
        <v>0.10733254530318814</v>
      </c>
      <c r="AI25" s="33">
        <f t="shared" si="4"/>
        <v>5.6686862113101442E-2</v>
      </c>
      <c r="AJ25" s="33">
        <f t="shared" si="4"/>
        <v>7.4217290970286412E-2</v>
      </c>
      <c r="AK25" s="33">
        <f t="shared" si="4"/>
        <v>3.9061850638938286E-2</v>
      </c>
      <c r="AL25" s="33">
        <f t="shared" si="4"/>
        <v>-3.8968427438480849E-2</v>
      </c>
      <c r="AM25" s="33">
        <f t="shared" si="4"/>
        <v>4.5743225926990934E-2</v>
      </c>
      <c r="AN25" s="33">
        <f t="shared" si="4"/>
        <v>1.453606189690952E-2</v>
      </c>
      <c r="AO25" s="33">
        <f t="shared" si="4"/>
        <v>0.34407533295175052</v>
      </c>
      <c r="AP25" s="33">
        <f t="shared" si="4"/>
        <v>6.976207323351187E-2</v>
      </c>
      <c r="AQ25" s="33">
        <f t="shared" si="4"/>
        <v>-8.4980800068135028E-3</v>
      </c>
      <c r="AR25" s="33">
        <f t="shared" si="4"/>
        <v>7.2573929392946461E-3</v>
      </c>
      <c r="AS25" s="33">
        <f t="shared" si="4"/>
        <v>1.7451937767634977E-2</v>
      </c>
      <c r="AT25" s="33">
        <f t="shared" si="4"/>
        <v>-2.3456514031147686E-2</v>
      </c>
      <c r="AU25" s="33">
        <f t="shared" si="4"/>
        <v>3.3927776551251558E-2</v>
      </c>
      <c r="AV25" s="33">
        <f t="shared" si="4"/>
        <v>1.8232366858335659E-2</v>
      </c>
      <c r="AW25" s="33">
        <f t="shared" si="4"/>
        <v>-5.4824209673021125E-3</v>
      </c>
      <c r="AX25" s="33">
        <f t="shared" si="4"/>
        <v>1.526858457806585E-2</v>
      </c>
      <c r="AY25" s="33">
        <f t="shared" si="4"/>
        <v>2.2159529774837736E-2</v>
      </c>
      <c r="AZ25" s="33">
        <f t="shared" si="4"/>
        <v>2.1138100590244745E-2</v>
      </c>
      <c r="BA25" s="33">
        <f t="shared" si="4"/>
        <v>1.1407299772576983E-2</v>
      </c>
    </row>
    <row r="26" spans="2:54" x14ac:dyDescent="0.25">
      <c r="B26" s="15" t="s">
        <v>53</v>
      </c>
      <c r="C26" s="33" t="str">
        <f t="shared" ref="C26:BA26" si="5">+IFERROR((C10/C$12*C18),"-")</f>
        <v>-</v>
      </c>
      <c r="D26" s="33">
        <f t="shared" si="5"/>
        <v>7.7966032981900399E-2</v>
      </c>
      <c r="E26" s="33">
        <f t="shared" si="5"/>
        <v>1.45689396232203E-2</v>
      </c>
      <c r="F26" s="33">
        <f t="shared" si="5"/>
        <v>8.1042163265470202E-2</v>
      </c>
      <c r="G26" s="33">
        <f t="shared" si="5"/>
        <v>-3.9218548808320937E-2</v>
      </c>
      <c r="H26" s="33">
        <f t="shared" si="5"/>
        <v>4.0880476413141659E-2</v>
      </c>
      <c r="I26" s="33">
        <f t="shared" si="5"/>
        <v>9.3544916907787268E-2</v>
      </c>
      <c r="J26" s="33">
        <f t="shared" si="5"/>
        <v>2.1678295953046326E-2</v>
      </c>
      <c r="K26" s="33">
        <f t="shared" si="5"/>
        <v>3.7557967445611642E-2</v>
      </c>
      <c r="L26" s="33">
        <f t="shared" si="5"/>
        <v>4.044960779853788E-2</v>
      </c>
      <c r="M26" s="33">
        <f t="shared" si="5"/>
        <v>2.7307550586602395E-2</v>
      </c>
      <c r="N26" s="33">
        <f t="shared" si="5"/>
        <v>0.10906161127003243</v>
      </c>
      <c r="O26" s="33">
        <f t="shared" si="5"/>
        <v>1.7911720254409763E-2</v>
      </c>
      <c r="P26" s="33">
        <f t="shared" si="5"/>
        <v>3.569923784958863E-2</v>
      </c>
      <c r="Q26" s="33">
        <f t="shared" si="5"/>
        <v>2.1715060370714984E-2</v>
      </c>
      <c r="R26" s="33">
        <f t="shared" si="5"/>
        <v>4.9820286404808553E-2</v>
      </c>
      <c r="S26" s="33">
        <f t="shared" si="5"/>
        <v>5.1671261617996511E-3</v>
      </c>
      <c r="T26" s="33">
        <f t="shared" si="5"/>
        <v>4.2403106587510113E-2</v>
      </c>
      <c r="U26" s="33">
        <f t="shared" si="5"/>
        <v>0.16137204630192548</v>
      </c>
      <c r="V26" s="33">
        <f t="shared" si="5"/>
        <v>0.11604682169591948</v>
      </c>
      <c r="W26" s="33">
        <f t="shared" si="5"/>
        <v>-4.1981080924559308E-2</v>
      </c>
      <c r="X26" s="33">
        <f t="shared" si="5"/>
        <v>1.3014731232314052</v>
      </c>
      <c r="Y26" s="33">
        <f t="shared" si="5"/>
        <v>0.56717501048123231</v>
      </c>
      <c r="Z26" s="33">
        <f t="shared" si="5"/>
        <v>0.18393403411752779</v>
      </c>
      <c r="AA26" s="33">
        <f t="shared" si="5"/>
        <v>0.14182376566613941</v>
      </c>
      <c r="AB26" s="33">
        <f t="shared" si="5"/>
        <v>0.15728947119822514</v>
      </c>
      <c r="AC26" s="33">
        <f t="shared" si="5"/>
        <v>8.4765950292911105E-2</v>
      </c>
      <c r="AD26" s="33">
        <f t="shared" si="5"/>
        <v>5.1564605605245457E-2</v>
      </c>
      <c r="AE26" s="33">
        <f t="shared" si="5"/>
        <v>5.2898836037462461E-2</v>
      </c>
      <c r="AF26" s="33">
        <f t="shared" si="5"/>
        <v>0.12392713831653068</v>
      </c>
      <c r="AG26" s="33">
        <f t="shared" si="5"/>
        <v>6.2742078883829377E-2</v>
      </c>
      <c r="AH26" s="33">
        <f t="shared" si="5"/>
        <v>0.11005337623694536</v>
      </c>
      <c r="AI26" s="33">
        <f t="shared" si="5"/>
        <v>7.1051383857981487E-2</v>
      </c>
      <c r="AJ26" s="33">
        <f t="shared" si="5"/>
        <v>7.5966943400112341E-2</v>
      </c>
      <c r="AK26" s="33">
        <f t="shared" si="5"/>
        <v>8.7088620197611391E-2</v>
      </c>
      <c r="AL26" s="33">
        <f t="shared" si="5"/>
        <v>0.16230445212416997</v>
      </c>
      <c r="AM26" s="33">
        <f t="shared" si="5"/>
        <v>4.5965346776038751E-2</v>
      </c>
      <c r="AN26" s="33">
        <f t="shared" si="5"/>
        <v>0.12063470953325763</v>
      </c>
      <c r="AO26" s="33">
        <f t="shared" si="5"/>
        <v>0.15336946580517635</v>
      </c>
      <c r="AP26" s="33">
        <f t="shared" si="5"/>
        <v>0.17129782814560007</v>
      </c>
      <c r="AQ26" s="33">
        <f t="shared" si="5"/>
        <v>0.16291700448318455</v>
      </c>
      <c r="AR26" s="33">
        <f t="shared" si="5"/>
        <v>0.18023757264081619</v>
      </c>
      <c r="AS26" s="33">
        <f t="shared" si="5"/>
        <v>3.8949884991450655E-2</v>
      </c>
      <c r="AT26" s="33">
        <f t="shared" si="5"/>
        <v>-2.1489416975984593E-2</v>
      </c>
      <c r="AU26" s="33">
        <f t="shared" si="5"/>
        <v>0.10065214489814811</v>
      </c>
      <c r="AV26" s="33">
        <f t="shared" si="5"/>
        <v>6.2860113905710988E-2</v>
      </c>
      <c r="AW26" s="33">
        <f t="shared" si="5"/>
        <v>0.10659038248659558</v>
      </c>
      <c r="AX26" s="33">
        <f t="shared" si="5"/>
        <v>8.226966308242413E-2</v>
      </c>
      <c r="AY26" s="33">
        <f t="shared" si="5"/>
        <v>5.5470818909650901E-2</v>
      </c>
      <c r="AZ26" s="33">
        <f t="shared" si="5"/>
        <v>9.227447365309201E-3</v>
      </c>
      <c r="BA26" s="33">
        <f t="shared" si="5"/>
        <v>5.2741070865717631E-2</v>
      </c>
    </row>
    <row r="27" spans="2:54" x14ac:dyDescent="0.25">
      <c r="B27" s="15" t="s">
        <v>52</v>
      </c>
      <c r="C27" s="34" t="str">
        <f t="shared" ref="C27:BA27" si="6">+IFERROR((C11/C$12*C19),"-")</f>
        <v>-</v>
      </c>
      <c r="D27" s="34">
        <f t="shared" si="6"/>
        <v>-5.2866927060085937E-2</v>
      </c>
      <c r="E27" s="34">
        <f t="shared" si="6"/>
        <v>-2.4001921082641424E-2</v>
      </c>
      <c r="F27" s="34">
        <f t="shared" si="6"/>
        <v>1.2160765338592002E-2</v>
      </c>
      <c r="G27" s="34">
        <f t="shared" si="6"/>
        <v>0.26286531826143739</v>
      </c>
      <c r="H27" s="34">
        <f t="shared" si="6"/>
        <v>3.3198521707700539E-2</v>
      </c>
      <c r="I27" s="34">
        <f t="shared" si="6"/>
        <v>-1.6604380312394862E-2</v>
      </c>
      <c r="J27" s="34">
        <f t="shared" si="6"/>
        <v>6.0769854334076251E-2</v>
      </c>
      <c r="K27" s="34">
        <f t="shared" si="6"/>
        <v>0.14079396835577465</v>
      </c>
      <c r="L27" s="34">
        <f t="shared" si="6"/>
        <v>1.809556910156615E-2</v>
      </c>
      <c r="M27" s="34">
        <f t="shared" si="6"/>
        <v>-1.5887844239211218E-2</v>
      </c>
      <c r="N27" s="34">
        <f t="shared" si="6"/>
        <v>-5.1007434763252237E-2</v>
      </c>
      <c r="O27" s="34">
        <f t="shared" si="6"/>
        <v>7.2190802621767899E-2</v>
      </c>
      <c r="P27" s="34">
        <f t="shared" si="6"/>
        <v>1.1502042190450397</v>
      </c>
      <c r="Q27" s="34">
        <f t="shared" si="6"/>
        <v>2.7615686197770727E-2</v>
      </c>
      <c r="R27" s="34">
        <f t="shared" si="6"/>
        <v>-4.3571257977493959E-3</v>
      </c>
      <c r="S27" s="34">
        <f t="shared" si="6"/>
        <v>2.1115169868904739E-2</v>
      </c>
      <c r="T27" s="34">
        <f t="shared" si="6"/>
        <v>4.2937573885956488E-2</v>
      </c>
      <c r="U27" s="34">
        <f t="shared" si="6"/>
        <v>-6.2031053662039426E-2</v>
      </c>
      <c r="V27" s="34">
        <f t="shared" si="6"/>
        <v>0.16822073844876476</v>
      </c>
      <c r="W27" s="34">
        <f t="shared" si="6"/>
        <v>1.1058121738347744</v>
      </c>
      <c r="X27" s="34">
        <f t="shared" si="6"/>
        <v>-0.11971096862322601</v>
      </c>
      <c r="Y27" s="34">
        <f t="shared" si="6"/>
        <v>-4.6524751171383744E-2</v>
      </c>
      <c r="Z27" s="34">
        <f t="shared" si="6"/>
        <v>8.9423350594858234E-3</v>
      </c>
      <c r="AA27" s="34">
        <f t="shared" si="6"/>
        <v>-3.3375126057251883E-3</v>
      </c>
      <c r="AB27" s="34">
        <f t="shared" si="6"/>
        <v>5.8735208985321266E-2</v>
      </c>
      <c r="AC27" s="34">
        <f t="shared" si="6"/>
        <v>0.30699612731122911</v>
      </c>
      <c r="AD27" s="34">
        <f t="shared" si="6"/>
        <v>5.8268413847445959E-2</v>
      </c>
      <c r="AE27" s="34">
        <f t="shared" si="6"/>
        <v>6.6179072175304762E-2</v>
      </c>
      <c r="AF27" s="34">
        <f t="shared" si="6"/>
        <v>-1.9122325712929007E-2</v>
      </c>
      <c r="AG27" s="34">
        <f t="shared" si="6"/>
        <v>1.5583131662440434E-2</v>
      </c>
      <c r="AH27" s="34">
        <f t="shared" si="6"/>
        <v>0.15266489990958815</v>
      </c>
      <c r="AI27" s="34">
        <f t="shared" si="6"/>
        <v>2.5551516190164729E-3</v>
      </c>
      <c r="AJ27" s="34">
        <f t="shared" si="6"/>
        <v>3.1384224692904625E-2</v>
      </c>
      <c r="AK27" s="34">
        <f t="shared" si="6"/>
        <v>-2.4469529371603797E-2</v>
      </c>
      <c r="AL27" s="34">
        <f t="shared" si="6"/>
        <v>0.32140862996671404</v>
      </c>
      <c r="AM27" s="34">
        <f t="shared" si="6"/>
        <v>4.7810514668946487E-2</v>
      </c>
      <c r="AN27" s="34">
        <f t="shared" si="6"/>
        <v>0.15165486601924047</v>
      </c>
      <c r="AO27" s="34">
        <f t="shared" si="6"/>
        <v>0.12534637458808795</v>
      </c>
      <c r="AP27" s="34">
        <f t="shared" si="6"/>
        <v>2.8404640749579789E-2</v>
      </c>
      <c r="AQ27" s="34">
        <f t="shared" si="6"/>
        <v>0.14637956205015148</v>
      </c>
      <c r="AR27" s="34">
        <f t="shared" si="6"/>
        <v>-2.9814408595482179E-4</v>
      </c>
      <c r="AS27" s="34">
        <f t="shared" si="6"/>
        <v>0.22821707851198025</v>
      </c>
      <c r="AT27" s="34">
        <f t="shared" si="6"/>
        <v>3.9632061985354877E-2</v>
      </c>
      <c r="AU27" s="34">
        <f t="shared" si="6"/>
        <v>1.6790330748360588E-2</v>
      </c>
      <c r="AV27" s="34">
        <f t="shared" si="6"/>
        <v>4.3320856830119225E-3</v>
      </c>
      <c r="AW27" s="34">
        <f t="shared" si="6"/>
        <v>5.2935483583155064E-2</v>
      </c>
      <c r="AX27" s="34">
        <f t="shared" si="6"/>
        <v>1.1771075820637081E-2</v>
      </c>
      <c r="AY27" s="34">
        <f t="shared" si="6"/>
        <v>-5.740728837660373E-3</v>
      </c>
      <c r="AZ27" s="34">
        <f t="shared" si="6"/>
        <v>0.62866162340318554</v>
      </c>
      <c r="BA27" s="34">
        <f t="shared" si="6"/>
        <v>-0.13896741909277946</v>
      </c>
    </row>
    <row r="28" spans="2:54" x14ac:dyDescent="0.25">
      <c r="B28" s="9" t="s">
        <v>51</v>
      </c>
      <c r="C28" s="35" t="str">
        <f t="shared" ref="C28:BA28" si="7">+IFERROR((C12/C$12*C20),"-")</f>
        <v>-</v>
      </c>
      <c r="D28" s="35">
        <f t="shared" si="7"/>
        <v>-7.1286558235706954E-3</v>
      </c>
      <c r="E28" s="35">
        <f t="shared" si="7"/>
        <v>3.5752932191558839E-2</v>
      </c>
      <c r="F28" s="35">
        <f t="shared" si="7"/>
        <v>0.14877099734685584</v>
      </c>
      <c r="G28" s="35">
        <f t="shared" si="7"/>
        <v>0.12873683202988029</v>
      </c>
      <c r="H28" s="35">
        <f t="shared" si="7"/>
        <v>0.13703397342256274</v>
      </c>
      <c r="I28" s="35">
        <f t="shared" si="7"/>
        <v>0.10561440919850917</v>
      </c>
      <c r="J28" s="35">
        <f t="shared" si="7"/>
        <v>0.15970293149724513</v>
      </c>
      <c r="K28" s="35">
        <f t="shared" si="7"/>
        <v>0.33797746511256932</v>
      </c>
      <c r="L28" s="35">
        <f t="shared" si="7"/>
        <v>0.26159923044574418</v>
      </c>
      <c r="M28" s="35">
        <f t="shared" si="7"/>
        <v>-0.11159289479514811</v>
      </c>
      <c r="N28" s="35">
        <f t="shared" si="7"/>
        <v>7.802547641602664E-2</v>
      </c>
      <c r="O28" s="35">
        <f t="shared" si="7"/>
        <v>-1.8395173495081574E-3</v>
      </c>
      <c r="P28" s="35">
        <f t="shared" si="7"/>
        <v>0.59913873977440257</v>
      </c>
      <c r="Q28" s="35">
        <f t="shared" si="7"/>
        <v>5.8523306973075284E-2</v>
      </c>
      <c r="R28" s="35">
        <f t="shared" si="7"/>
        <v>2.4286116982919159E-2</v>
      </c>
      <c r="S28" s="35">
        <f t="shared" si="7"/>
        <v>-5.6434707070773582E-2</v>
      </c>
      <c r="T28" s="35">
        <f t="shared" si="7"/>
        <v>0.14430119659896157</v>
      </c>
      <c r="U28" s="35">
        <f t="shared" si="7"/>
        <v>0.12369142721047632</v>
      </c>
      <c r="V28" s="35">
        <f t="shared" si="7"/>
        <v>0.44954363587591994</v>
      </c>
      <c r="W28" s="35">
        <f t="shared" si="7"/>
        <v>0.31637402261957437</v>
      </c>
      <c r="X28" s="35">
        <f t="shared" si="7"/>
        <v>0.22664789110647643</v>
      </c>
      <c r="Y28" s="35">
        <f t="shared" si="7"/>
        <v>0.54871125541019983</v>
      </c>
      <c r="Z28" s="35">
        <f t="shared" si="7"/>
        <v>0.27525177928363997</v>
      </c>
      <c r="AA28" s="35">
        <f t="shared" si="7"/>
        <v>0.16919319394525223</v>
      </c>
      <c r="AB28" s="35">
        <f t="shared" si="7"/>
        <v>0.45771073511066329</v>
      </c>
      <c r="AC28" s="35">
        <f t="shared" si="7"/>
        <v>0.60180083579615817</v>
      </c>
      <c r="AD28" s="35">
        <f t="shared" si="7"/>
        <v>0.1574046374232605</v>
      </c>
      <c r="AE28" s="35">
        <f t="shared" si="7"/>
        <v>7.2567650613535761E-2</v>
      </c>
      <c r="AF28" s="35">
        <f t="shared" si="7"/>
        <v>0.12735395421229856</v>
      </c>
      <c r="AG28" s="35">
        <f t="shared" si="7"/>
        <v>9.6133771754364661E-2</v>
      </c>
      <c r="AH28" s="35">
        <f t="shared" si="7"/>
        <v>0.3558760568702013</v>
      </c>
      <c r="AI28" s="35">
        <f t="shared" si="7"/>
        <v>0.12652946738288562</v>
      </c>
      <c r="AJ28" s="35">
        <f t="shared" si="7"/>
        <v>0.18118710364747215</v>
      </c>
      <c r="AK28" s="35">
        <f t="shared" si="7"/>
        <v>8.6947432014407688E-2</v>
      </c>
      <c r="AL28" s="35">
        <f t="shared" si="7"/>
        <v>0.28876447272665762</v>
      </c>
      <c r="AM28" s="35">
        <f t="shared" si="7"/>
        <v>0.13820501754156678</v>
      </c>
      <c r="AN28" s="35">
        <f t="shared" si="7"/>
        <v>0.27066782798128819</v>
      </c>
      <c r="AO28" s="35">
        <f t="shared" si="7"/>
        <v>0.55740367790287482</v>
      </c>
      <c r="AP28" s="35">
        <f t="shared" si="7"/>
        <v>0.25905385972215544</v>
      </c>
      <c r="AQ28" s="35">
        <f t="shared" si="7"/>
        <v>0.26829176399389709</v>
      </c>
      <c r="AR28" s="35">
        <f t="shared" si="7"/>
        <v>0.16549651136914889</v>
      </c>
      <c r="AS28" s="35">
        <f t="shared" si="7"/>
        <v>0.23484309678169635</v>
      </c>
      <c r="AT28" s="35">
        <f t="shared" si="7"/>
        <v>-1.4217011762866383E-2</v>
      </c>
      <c r="AU28" s="35">
        <f t="shared" si="7"/>
        <v>0.14584458649581555</v>
      </c>
      <c r="AV28" s="35">
        <f t="shared" si="7"/>
        <v>8.2884739509279992E-2</v>
      </c>
      <c r="AW28" s="35">
        <f t="shared" si="7"/>
        <v>0.14773016890259361</v>
      </c>
      <c r="AX28" s="35">
        <f t="shared" si="7"/>
        <v>0.10693047244244935</v>
      </c>
      <c r="AY28" s="35">
        <f t="shared" si="7"/>
        <v>6.824467465557138E-2</v>
      </c>
      <c r="AZ28" s="35">
        <f t="shared" si="7"/>
        <v>0.42329057240028156</v>
      </c>
      <c r="BA28" s="35">
        <f t="shared" si="7"/>
        <v>-0.15909306901299958</v>
      </c>
    </row>
  </sheetData>
  <mergeCells count="8">
    <mergeCell ref="B7:BA7"/>
    <mergeCell ref="B15:BA15"/>
    <mergeCell ref="B23:BA23"/>
    <mergeCell ref="B2:BA2"/>
    <mergeCell ref="B3:BA3"/>
    <mergeCell ref="B4:BA4"/>
    <mergeCell ref="B5:BA5"/>
    <mergeCell ref="B6:B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Institucional2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Sontag R.</dc:creator>
  <cp:lastModifiedBy>Juan Sontag R.</cp:lastModifiedBy>
  <dcterms:created xsi:type="dcterms:W3CDTF">2018-01-12T21:55:32Z</dcterms:created>
  <dcterms:modified xsi:type="dcterms:W3CDTF">2018-01-17T21:35:35Z</dcterms:modified>
</cp:coreProperties>
</file>