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95" documentId="13_ncr:1_{0AA2791A-2DF8-4201-9155-DDA3BD577922}" xr6:coauthVersionLast="47" xr6:coauthVersionMax="47" xr10:uidLastSave="{F9514392-1B5B-41C3-AF13-D89F0FE5F00A}"/>
  <bookViews>
    <workbookView xWindow="-120" yWindow="-120" windowWidth="29040" windowHeight="15720" xr2:uid="{00000000-000D-0000-FFFF-FFFF00000000}"/>
  </bookViews>
  <sheets>
    <sheet name="Objetal 2014-2024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35" l="1"/>
  <c r="K63" i="35"/>
  <c r="K61" i="35"/>
  <c r="K67" i="35" s="1"/>
  <c r="K69" i="35" s="1"/>
  <c r="J65" i="35"/>
  <c r="J63" i="35"/>
  <c r="J61" i="35"/>
  <c r="J67" i="35" s="1"/>
  <c r="J69" i="35" s="1"/>
  <c r="L65" i="35"/>
  <c r="L63" i="35"/>
  <c r="L61" i="35"/>
  <c r="C15" i="35"/>
  <c r="C9" i="35"/>
  <c r="L67" i="35" l="1"/>
  <c r="L69" i="35" s="1"/>
  <c r="I65" i="35"/>
  <c r="H65" i="35"/>
  <c r="G65" i="35"/>
  <c r="F65" i="35"/>
  <c r="E65" i="35"/>
  <c r="D65" i="35"/>
  <c r="C65" i="35"/>
  <c r="I63" i="35"/>
  <c r="H63" i="35"/>
  <c r="G63" i="35"/>
  <c r="F63" i="35"/>
  <c r="E63" i="35"/>
  <c r="D63" i="35"/>
  <c r="C63" i="35"/>
  <c r="I61" i="35"/>
  <c r="H61" i="35"/>
  <c r="G61" i="35"/>
  <c r="F61" i="35"/>
  <c r="E61" i="35"/>
  <c r="D61" i="35"/>
  <c r="C61" i="35"/>
  <c r="H55" i="35"/>
  <c r="G55" i="35"/>
  <c r="F55" i="35"/>
  <c r="E55" i="35"/>
  <c r="D55" i="35"/>
  <c r="C55" i="35"/>
  <c r="I51" i="35"/>
  <c r="H51" i="35"/>
  <c r="G51" i="35"/>
  <c r="F51" i="35"/>
  <c r="E51" i="35"/>
  <c r="D51" i="35"/>
  <c r="C51" i="35"/>
  <c r="I42" i="35"/>
  <c r="H42" i="35"/>
  <c r="G42" i="35"/>
  <c r="F42" i="35"/>
  <c r="E42" i="35"/>
  <c r="D42" i="35"/>
  <c r="C42" i="35"/>
  <c r="I39" i="35"/>
  <c r="H39" i="35"/>
  <c r="G39" i="35"/>
  <c r="F39" i="35"/>
  <c r="E39" i="35"/>
  <c r="D39" i="35"/>
  <c r="C39" i="35"/>
  <c r="I34" i="35"/>
  <c r="H34" i="35"/>
  <c r="G34" i="35"/>
  <c r="F34" i="35"/>
  <c r="E34" i="35"/>
  <c r="D34" i="35"/>
  <c r="C34" i="35"/>
  <c r="I25" i="35"/>
  <c r="H25" i="35"/>
  <c r="F25" i="35"/>
  <c r="E25" i="35"/>
  <c r="D25" i="35"/>
  <c r="C25" i="35"/>
  <c r="I15" i="35"/>
  <c r="H15" i="35"/>
  <c r="G15" i="35"/>
  <c r="F15" i="35"/>
  <c r="E15" i="35"/>
  <c r="D15" i="35"/>
  <c r="I9" i="35"/>
  <c r="H9" i="35"/>
  <c r="G9" i="35"/>
  <c r="F9" i="35"/>
  <c r="E9" i="35"/>
  <c r="D9" i="35"/>
  <c r="F58" i="35" l="1"/>
  <c r="G58" i="35"/>
  <c r="H58" i="35"/>
  <c r="F67" i="35"/>
  <c r="I58" i="35"/>
  <c r="I67" i="35"/>
  <c r="C67" i="35"/>
  <c r="C58" i="35"/>
  <c r="C69" i="35" s="1"/>
  <c r="D67" i="35"/>
  <c r="E58" i="35"/>
  <c r="E67" i="35"/>
  <c r="D58" i="35"/>
  <c r="G67" i="35"/>
  <c r="H67" i="35"/>
  <c r="H69" i="35" s="1"/>
  <c r="F69" i="35" l="1"/>
  <c r="D69" i="35"/>
  <c r="G69" i="35"/>
  <c r="I69" i="35"/>
  <c r="E69" i="35"/>
</calcChain>
</file>

<file path=xl/sharedStrings.xml><?xml version="1.0" encoding="utf-8"?>
<sst xmlns="http://schemas.openxmlformats.org/spreadsheetml/2006/main" count="67" uniqueCount="67">
  <si>
    <t>MINISTERIO DE HACIENDA</t>
  </si>
  <si>
    <t>DIRECCIÓN GENERAL DE PRESUPUESTO</t>
  </si>
  <si>
    <t>EJECUCIÓN PRESUPUESTARIA DE INSTITUCIONES DE LA SEGURIDAD SOCIAL</t>
  </si>
  <si>
    <t>CLASIFICACIÓN OBJETAL</t>
  </si>
  <si>
    <t>En Millones RD$</t>
  </si>
  <si>
    <t>DETALLE</t>
  </si>
  <si>
    <t>TOTAL EJECUTADO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</si>
  <si>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</si>
  <si>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</si>
  <si>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</si>
  <si>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</si>
  <si>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</si>
  <si>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</si>
  <si>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</si>
  <si>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</si>
  <si>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</si>
  <si>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</si>
  <si>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</si>
  <si>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</si>
  <si>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</si>
  <si>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</si>
  <si>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</si>
  <si>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</si>
  <si>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</si>
  <si>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</si>
  <si>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</si>
  <si>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</si>
  <si>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</si>
  <si>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</si>
  <si>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</si>
  <si>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</si>
  <si>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</si>
  <si>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</si>
  <si>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</si>
  <si>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</si>
  <si>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2.4.7 - TRANSFERENCIAS CORRIENTES AL SECTOR EXTERNO</t>
  </si>
  <si>
    <t>2.4.9 - TRANSFERENCIAS CORRIENTES A OTRAS INSTITUCIONES PÚBLICAS</t>
  </si>
  <si>
    <t>2.5 - TRANSFERENCIAS DE CAPITAL</t>
  </si>
  <si>
    <t>2.5.2 - TRANSFERENCIAS DE CAPITAL AL GOBIERNO GENERAL  NACIONAL</t>
  </si>
  <si>
    <t>2.5.6 - TRANSFERENCIAS DE CAPITAL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</si>
  <si>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</si>
  <si>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</si>
  <si>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</si>
  <si>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</si>
  <si>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</si>
  <si>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</si>
  <si>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</si>
  <si>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</si>
  <si>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</si>
  <si>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</si>
  <si>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</si>
  <si>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</si>
  <si>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</si>
  <si>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</si>
  <si>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>2.8.4 - OBLIGACIONES NEGOCIALES</t>
  </si>
  <si>
    <t>TOTAL GASTOS</t>
  </si>
  <si>
    <t>4.1 - Incremento de activos financieros</t>
  </si>
  <si>
    <t>4.1.1 - Incremento de activos financieros corrientes</t>
  </si>
  <si>
    <t>4.2 - Disminución de pasivos</t>
  </si>
  <si>
    <t>4.2.1 - Disminución de pasivos corrientes</t>
  </si>
  <si>
    <t>4.3 - Disminución de fondos de terceros</t>
  </si>
  <si>
    <t>4.3.5 - Disminución depósitos fondos de terceros</t>
  </si>
  <si>
    <t>TOTAL APLICACIONES FINANCIERAS</t>
  </si>
  <si>
    <t xml:space="preserve">TOTAL GASTOS Y APLICACIONES FINANCIERAS </t>
  </si>
  <si>
    <t>Fuente: Sistema de Información de la Gestión Financiera (SIGEF).</t>
  </si>
  <si>
    <t>2.6.2 - MOBILIARIO Y EQUIPO DE AUDIO, AUDIOVISUAL, RECREATIVO Y EDUCACIONAL</t>
  </si>
  <si>
    <t>ENERO-DICIEMBRE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</si>
</sst>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 * #,##0.0_ ;_ * \-#,##0.0_ ;_ * &quot;-&quot;??_ ;_ @_ "/>
    <numFmt numFmtId="167" formatCode="_(#,##0.0,,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1"/>
      <name val="Calibri"/>
      <family val="2"/>
    </font>
    <font>
      <sz val="11"/>
      <color rgb="FF000000"/>
      <name val="Century Gothic"/>
      <family val="2"/>
    </font>
    <font>
      <sz val="1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0" applyFont="1" applyAlignment="1">
      <alignment vertical="top" wrapText="1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167" fontId="0" fillId="0" borderId="0" xfId="0" applyNumberFormat="1"/>
    <xf numFmtId="167" fontId="2" fillId="3" borderId="4" xfId="2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/>
    </xf>
    <xf numFmtId="0" fontId="10" fillId="0" borderId="0" xfId="0" applyFont="1"/>
    <xf numFmtId="0" fontId="0" fillId="0" borderId="0" xfId="0" applyAlignment="1">
      <alignment horizontal="right"/>
    </xf>
    <xf numFmtId="49" fontId="5" fillId="0" borderId="3" xfId="0" applyNumberFormat="1" applyFont="1" applyBorder="1" applyAlignment="1">
      <alignment horizontal="left" wrapText="1" readingOrder="1"/>
    </xf>
    <xf numFmtId="0" fontId="11" fillId="0" borderId="0" xfId="0" applyFont="1" applyAlignment="1">
      <alignment vertical="top" wrapText="1" readingOrder="1"/>
    </xf>
    <xf numFmtId="0" fontId="12" fillId="0" borderId="0" xfId="0" applyFont="1" applyAlignment="1">
      <alignment vertical="center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wrapText="1" readingOrder="1"/>
    </xf>
    <xf numFmtId="0" fontId="2" fillId="3" borderId="4" xfId="2" applyNumberFormat="1" applyFont="1" applyFill="1" applyBorder="1" applyAlignment="1">
      <alignment horizontal="center" vertical="center"/>
    </xf>
    <xf numFmtId="0" fontId="2" fillId="3" borderId="2" xfId="2" applyNumberFormat="1" applyFont="1" applyFill="1" applyBorder="1" applyAlignment="1">
      <alignment horizontal="center" vertical="center"/>
    </xf>
    <xf numFmtId="167" fontId="3" fillId="4" borderId="5" xfId="4" applyNumberFormat="1" applyFont="1" applyFill="1" applyBorder="1"/>
    <xf numFmtId="167" fontId="0" fillId="0" borderId="0" xfId="4" applyNumberFormat="1" applyFont="1"/>
    <xf numFmtId="167" fontId="3" fillId="0" borderId="5" xfId="4" applyNumberFormat="1" applyFont="1" applyBorder="1"/>
    <xf numFmtId="166" fontId="0" fillId="0" borderId="0" xfId="4" applyNumberFormat="1" applyFont="1"/>
    <xf numFmtId="167" fontId="3" fillId="0" borderId="0" xfId="4" applyNumberFormat="1" applyFont="1" applyBorder="1"/>
    <xf numFmtId="167" fontId="1" fillId="0" borderId="0" xfId="4" applyNumberFormat="1" applyFont="1" applyBorder="1"/>
    <xf numFmtId="0" fontId="9" fillId="0" borderId="0" xfId="0" applyFont="1" applyAlignment="1">
      <alignment vertical="top" readingOrder="1"/>
    </xf>
    <xf numFmtId="167" fontId="0" fillId="0" borderId="0" xfId="4" applyNumberFormat="1" applyFont="1" applyFill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167" fontId="2" fillId="3" borderId="0" xfId="2" applyNumberFormat="1" applyFont="1" applyFill="1" applyBorder="1" applyAlignment="1">
      <alignment horizontal="center" vertical="center" wrapText="1"/>
    </xf>
    <xf numFmtId="43" fontId="0" fillId="0" borderId="0" xfId="6" applyFont="1"/>
    <xf numFmtId="43" fontId="0" fillId="0" borderId="0" xfId="0" applyNumberFormat="1"/>
    <xf numFmtId="0" fontId="2" fillId="5" borderId="4" xfId="2" applyNumberFormat="1" applyFont="1" applyFill="1" applyBorder="1" applyAlignment="1">
      <alignment horizontal="center" vertical="center"/>
    </xf>
    <xf numFmtId="0" fontId="2" fillId="5" borderId="2" xfId="2" applyNumberFormat="1" applyFont="1" applyFill="1" applyBorder="1" applyAlignment="1">
      <alignment horizontal="center" vertical="center"/>
    </xf>
  </cellXfs>
  <cellStyles count="7">
    <cellStyle name="Millares" xfId="6" builtinId="3"/>
    <cellStyle name="Millares 2" xfId="1" xr:uid="{00000000-0005-0000-0000-000001000000}"/>
    <cellStyle name="Millares 2 2 2" xfId="5" xr:uid="{230FDFDB-6EE6-4C68-997A-CF120A256FDE}"/>
    <cellStyle name="Millares 2 2 2 2" xfId="4" xr:uid="{8FBA5291-65B1-4149-A9EE-B6D120714E6B}"/>
    <cellStyle name="Millares 3" xfId="2" xr:uid="{00000000-0005-0000-0000-000002000000}"/>
    <cellStyle name="Millares 3 2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F27815FF-23F1-45ED-B3A2-D9A0593A6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275167</xdr:colOff>
      <xdr:row>6</xdr:row>
      <xdr:rowOff>127000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BF58B44-E791-4821-92EC-5B24CE6B8E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5167" cy="1546225"/>
        </a:xfrm>
        <a:prstGeom prst="rect">
          <a:avLst/>
        </a:prstGeom>
      </xdr:spPr>
    </xdr:pic>
    <xdr:clientData/>
  </xdr:twoCellAnchor>
  <xdr:oneCellAnchor>
    <xdr:from>
      <xdr:col>0</xdr:col>
      <xdr:colOff>361167</xdr:colOff>
      <xdr:row>0</xdr:row>
      <xdr:rowOff>76199</xdr:rowOff>
    </xdr:from>
    <xdr:ext cx="2066650" cy="969992"/>
    <xdr:pic>
      <xdr:nvPicPr>
        <xdr:cNvPr id="4" name="Imagen 4">
          <a:extLst>
            <a:ext uri="{FF2B5EF4-FFF2-40B4-BE49-F238E27FC236}">
              <a16:creationId xmlns:a16="http://schemas.microsoft.com/office/drawing/2014/main" id="{A093D4A9-41F1-4A96-A70C-B99D114D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067" y="76199"/>
          <a:ext cx="2066650" cy="969992"/>
        </a:xfrm>
        <a:prstGeom prst="rect">
          <a:avLst/>
        </a:prstGeom>
      </xdr:spPr>
    </xdr:pic>
    <xdr:clientData/>
  </xdr:oneCellAnchor>
  <xdr:oneCellAnchor>
    <xdr:from>
      <xdr:col>7</xdr:col>
      <xdr:colOff>237068</xdr:colOff>
      <xdr:row>0</xdr:row>
      <xdr:rowOff>19050</xdr:rowOff>
    </xdr:from>
    <xdr:ext cx="1845784" cy="954617"/>
    <xdr:pic>
      <xdr:nvPicPr>
        <xdr:cNvPr id="5" name="Imagen 3">
          <a:extLst>
            <a:ext uri="{FF2B5EF4-FFF2-40B4-BE49-F238E27FC236}">
              <a16:creationId xmlns:a16="http://schemas.microsoft.com/office/drawing/2014/main" id="{C2EAE0EB-AA36-409F-B14D-F981AC07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4243" y="19050"/>
          <a:ext cx="1845784" cy="954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1B89-BD3C-4B86-9EB9-32860950B66D}">
  <sheetPr codeName="Hoja1"/>
  <dimension ref="B2:O72"/>
  <sheetViews>
    <sheetView showGridLines="0" tabSelected="1" zoomScale="70" zoomScaleNormal="70" workbookViewId="0">
      <selection activeCell="B7" sqref="B7:B8"/>
    </sheetView>
  </sheetViews>
  <sheetFormatPr baseColWidth="10" defaultColWidth="11.42578125" defaultRowHeight="15" x14ac:dyDescent="0.25"/>
  <cols>
    <col min="1" max="1" width="4.85546875" customWidth="1"/>
    <col min="2" max="2" width="96" bestFit="1" customWidth="1"/>
    <col min="3" max="3" width="16.42578125" bestFit="1" customWidth="1"/>
    <col min="4" max="5" width="16" customWidth="1"/>
    <col min="6" max="6" width="13.140625" customWidth="1"/>
    <col min="7" max="8" width="12.85546875" customWidth="1"/>
    <col min="9" max="9" width="13.42578125" customWidth="1"/>
    <col min="10" max="12" width="13.140625" bestFit="1" customWidth="1"/>
    <col min="13" max="13" width="15.85546875" bestFit="1" customWidth="1"/>
    <col min="14" max="14" width="11.85546875" bestFit="1" customWidth="1"/>
    <col min="15" max="15" width="20" bestFit="1" customWidth="1"/>
  </cols>
  <sheetData>
    <row r="2" spans="2:15" s="10" customFormat="1" ht="28.5" x14ac:dyDescent="0.25">
      <c r="B2" s="28" t="s">
        <v>0</v>
      </c>
      <c r="C2" s="29"/>
      <c r="D2" s="29"/>
      <c r="E2" s="29"/>
      <c r="F2" s="29"/>
      <c r="G2" s="29"/>
      <c r="H2" s="29"/>
      <c r="I2" s="29"/>
      <c r="J2" s="14"/>
      <c r="K2" s="14"/>
      <c r="L2" s="14"/>
    </row>
    <row r="3" spans="2:15" s="10" customFormat="1" ht="21" x14ac:dyDescent="0.25">
      <c r="B3" s="30" t="s">
        <v>1</v>
      </c>
      <c r="C3" s="31"/>
      <c r="D3" s="31"/>
      <c r="E3" s="31"/>
      <c r="F3" s="31"/>
      <c r="G3" s="31"/>
      <c r="H3" s="31"/>
      <c r="I3" s="31"/>
    </row>
    <row r="4" spans="2:15" s="10" customFormat="1" ht="16.5" x14ac:dyDescent="0.25">
      <c r="B4" s="32" t="s">
        <v>2</v>
      </c>
      <c r="C4" s="33"/>
      <c r="D4" s="33"/>
      <c r="E4" s="33"/>
      <c r="F4" s="33"/>
      <c r="G4" s="33"/>
      <c r="H4" s="33"/>
      <c r="I4" s="33"/>
      <c r="J4" s="13"/>
      <c r="K4" s="13"/>
      <c r="L4" s="13"/>
    </row>
    <row r="5" spans="2:15" s="10" customFormat="1" ht="15.75" x14ac:dyDescent="0.25">
      <c r="B5" s="32" t="s">
        <v>3</v>
      </c>
      <c r="C5" s="33"/>
      <c r="D5" s="33"/>
      <c r="E5" s="33"/>
      <c r="F5" s="33"/>
      <c r="G5" s="33"/>
      <c r="H5" s="33"/>
      <c r="I5" s="33"/>
    </row>
    <row r="6" spans="2:15" s="10" customFormat="1" x14ac:dyDescent="0.25">
      <c r="B6" s="12" t="s">
        <v>66</v>
      </c>
      <c r="C6" s="17"/>
      <c r="D6" s="17"/>
      <c r="E6" s="17"/>
      <c r="F6" s="17"/>
      <c r="G6" s="17"/>
      <c r="H6"/>
      <c r="I6" s="11"/>
      <c r="J6" s="26"/>
      <c r="K6" s="26"/>
      <c r="M6" s="26" t="s">
        <v>4</v>
      </c>
    </row>
    <row r="7" spans="2:15" s="10" customFormat="1" ht="15" customHeight="1" x14ac:dyDescent="0.25">
      <c r="B7" s="34" t="s">
        <v>5</v>
      </c>
      <c r="C7" s="36" t="s">
        <v>6</v>
      </c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2:15" s="10" customFormat="1" x14ac:dyDescent="0.25">
      <c r="B8" s="35"/>
      <c r="C8" s="18">
        <v>2014</v>
      </c>
      <c r="D8" s="18">
        <v>2015</v>
      </c>
      <c r="E8" s="18">
        <v>2016</v>
      </c>
      <c r="F8" s="42">
        <v>2017</v>
      </c>
      <c r="G8" s="42">
        <v>2018</v>
      </c>
      <c r="H8" s="42">
        <v>2019</v>
      </c>
      <c r="I8" s="43">
        <v>2020</v>
      </c>
      <c r="J8" s="43">
        <v>2021</v>
      </c>
      <c r="K8" s="19">
        <v>2022</v>
      </c>
      <c r="L8" s="19">
        <v>2023</v>
      </c>
      <c r="M8" s="19">
        <v>2024</v>
      </c>
      <c r="N8"/>
    </row>
    <row r="9" spans="2:15" x14ac:dyDescent="0.25">
      <c r="B9" s="9" t="s">
        <v>7</v>
      </c>
      <c r="C9" s="20">
        <f>SUM(C10:C14)</f>
        <v>3679941734.3600001</v>
      </c>
      <c r="D9" s="20">
        <f t="shared" ref="D9:I9" si="0">SUM(D10:D14)</f>
        <v>3742952290.7800002</v>
      </c>
      <c r="E9" s="20">
        <f t="shared" si="0"/>
        <v>3742962377.480001</v>
      </c>
      <c r="F9" s="20">
        <f t="shared" si="0"/>
        <v>1087101206.6399999</v>
      </c>
      <c r="G9" s="20">
        <f t="shared" si="0"/>
        <v>921854311.77000022</v>
      </c>
      <c r="H9" s="20">
        <f t="shared" si="0"/>
        <v>1165587757.49</v>
      </c>
      <c r="I9" s="20">
        <f t="shared" si="0"/>
        <v>809197556.1400001</v>
      </c>
      <c r="J9" s="20">
        <v>1206629321.1400001</v>
      </c>
      <c r="K9" s="20">
        <v>1415472115.0499997</v>
      </c>
      <c r="L9" s="20">
        <v>1813941125.2600002</v>
      </c>
      <c r="M9" s="20">
        <v>1967395093.3499997</v>
      </c>
      <c r="N9" s="41"/>
      <c r="O9" s="40"/>
    </row>
    <row r="10" spans="2:15" x14ac:dyDescent="0.25">
      <c r="B10" s="3" t="s">
        <v>8</v>
      </c>
      <c r="C10" s="21">
        <v>3100404693.04</v>
      </c>
      <c r="D10" s="21">
        <v>3210991278.0500002</v>
      </c>
      <c r="E10" s="21">
        <v>3207736379.6900005</v>
      </c>
      <c r="F10" s="21">
        <v>865402284.00999987</v>
      </c>
      <c r="G10" s="21">
        <v>697820437.96000016</v>
      </c>
      <c r="H10" s="21">
        <v>909242936.36000001</v>
      </c>
      <c r="I10" s="21">
        <v>626614308.91000009</v>
      </c>
      <c r="J10" s="21">
        <v>929652812.20000005</v>
      </c>
      <c r="K10" s="21">
        <v>1071472609.71</v>
      </c>
      <c r="L10" s="21">
        <v>1320666882.6600001</v>
      </c>
      <c r="M10" s="21">
        <v>1426579482.2699997</v>
      </c>
      <c r="N10" s="41"/>
      <c r="O10" s="40"/>
    </row>
    <row r="11" spans="2:15" x14ac:dyDescent="0.25">
      <c r="B11" s="3" t="s">
        <v>9</v>
      </c>
      <c r="C11" s="21">
        <v>103072778.14999999</v>
      </c>
      <c r="D11" s="21">
        <v>69779143.349999994</v>
      </c>
      <c r="E11" s="21">
        <v>76409444.339999989</v>
      </c>
      <c r="F11" s="21">
        <v>85797347.570000008</v>
      </c>
      <c r="G11" s="21">
        <v>109601343.81</v>
      </c>
      <c r="H11" s="21">
        <v>109620893.82999998</v>
      </c>
      <c r="I11" s="21">
        <v>87240344.729999989</v>
      </c>
      <c r="J11" s="21">
        <v>156093836.12</v>
      </c>
      <c r="K11" s="21">
        <v>182378747.16999999</v>
      </c>
      <c r="L11" s="21">
        <v>302184679.13999999</v>
      </c>
      <c r="M11" s="21">
        <v>333903014.05000001</v>
      </c>
      <c r="N11" s="41"/>
      <c r="O11" s="40"/>
    </row>
    <row r="12" spans="2:15" x14ac:dyDescent="0.25">
      <c r="B12" s="3" t="s">
        <v>10</v>
      </c>
      <c r="C12" s="21">
        <v>8455524.6999999993</v>
      </c>
      <c r="D12" s="21">
        <v>17166618.279999997</v>
      </c>
      <c r="E12" s="21">
        <v>14241842.309999999</v>
      </c>
      <c r="F12" s="21">
        <v>17428400</v>
      </c>
      <c r="G12" s="21">
        <v>20026400</v>
      </c>
      <c r="H12" s="21">
        <v>21748400</v>
      </c>
      <c r="I12" s="21">
        <v>9054950</v>
      </c>
      <c r="J12" s="21">
        <v>8677860</v>
      </c>
      <c r="K12" s="21">
        <v>8743020</v>
      </c>
      <c r="L12" s="21">
        <v>10175880</v>
      </c>
      <c r="M12" s="21">
        <v>11269006.32</v>
      </c>
      <c r="N12" s="41"/>
      <c r="O12" s="40"/>
    </row>
    <row r="13" spans="2:15" x14ac:dyDescent="0.25">
      <c r="B13" s="3" t="s">
        <v>11</v>
      </c>
      <c r="C13" s="21">
        <v>4207450</v>
      </c>
      <c r="D13" s="21">
        <v>2676760</v>
      </c>
      <c r="E13" s="21">
        <v>3043060.6300000004</v>
      </c>
      <c r="F13" s="21">
        <v>1768500</v>
      </c>
      <c r="G13" s="21">
        <v>1756999.9999999998</v>
      </c>
      <c r="H13" s="21">
        <v>622739.66</v>
      </c>
      <c r="I13" s="21">
        <v>280500</v>
      </c>
      <c r="J13" s="21">
        <v>50000</v>
      </c>
      <c r="K13" s="21">
        <v>0</v>
      </c>
      <c r="L13" s="21">
        <v>0</v>
      </c>
      <c r="M13" s="21">
        <v>90000</v>
      </c>
      <c r="N13" s="41"/>
      <c r="O13" s="40"/>
    </row>
    <row r="14" spans="2:15" x14ac:dyDescent="0.25">
      <c r="B14" s="3" t="s">
        <v>12</v>
      </c>
      <c r="C14" s="21">
        <v>463801288.47000009</v>
      </c>
      <c r="D14" s="21">
        <v>442338491.10000002</v>
      </c>
      <c r="E14" s="21">
        <v>441531650.51000005</v>
      </c>
      <c r="F14" s="21">
        <v>116704675.05999999</v>
      </c>
      <c r="G14" s="21">
        <v>92649130</v>
      </c>
      <c r="H14" s="21">
        <v>124352787.63999999</v>
      </c>
      <c r="I14" s="21">
        <v>86007452.5</v>
      </c>
      <c r="J14" s="21">
        <v>112154812.81999998</v>
      </c>
      <c r="K14" s="21">
        <v>152877738.17000002</v>
      </c>
      <c r="L14" s="21">
        <v>180913683.45999995</v>
      </c>
      <c r="M14" s="21">
        <v>195553590.71000001</v>
      </c>
      <c r="N14" s="41"/>
      <c r="O14" s="40"/>
    </row>
    <row r="15" spans="2:15" x14ac:dyDescent="0.25">
      <c r="B15" s="2" t="s">
        <v>13</v>
      </c>
      <c r="C15" s="22">
        <f>SUM(C16:C24)</f>
        <v>133189699.44999999</v>
      </c>
      <c r="D15" s="22">
        <f t="shared" ref="D15:I15" si="1">SUM(D16:D24)</f>
        <v>189663310.80999997</v>
      </c>
      <c r="E15" s="22">
        <f t="shared" si="1"/>
        <v>190082443.88</v>
      </c>
      <c r="F15" s="22">
        <f t="shared" si="1"/>
        <v>247342304.39999998</v>
      </c>
      <c r="G15" s="22">
        <f t="shared" si="1"/>
        <v>200491250.85999998</v>
      </c>
      <c r="H15" s="22">
        <f t="shared" si="1"/>
        <v>291842634.38999999</v>
      </c>
      <c r="I15" s="22">
        <f t="shared" si="1"/>
        <v>193491007.51000002</v>
      </c>
      <c r="J15" s="22">
        <v>363808111.50999999</v>
      </c>
      <c r="K15" s="22">
        <v>532604230.91999996</v>
      </c>
      <c r="L15" s="22">
        <v>682660563.10000002</v>
      </c>
      <c r="M15" s="22">
        <v>829236075.04000008</v>
      </c>
      <c r="N15" s="41"/>
      <c r="O15" s="40"/>
    </row>
    <row r="16" spans="2:15" x14ac:dyDescent="0.25">
      <c r="B16" s="3" t="s">
        <v>14</v>
      </c>
      <c r="C16" s="21">
        <v>46171852.889999993</v>
      </c>
      <c r="D16" s="21">
        <v>56800973.509999998</v>
      </c>
      <c r="E16" s="21">
        <v>63066141.13000001</v>
      </c>
      <c r="F16" s="21">
        <v>37460688.75</v>
      </c>
      <c r="G16" s="21">
        <v>50534890.449999996</v>
      </c>
      <c r="H16" s="21">
        <v>65610784.360000014</v>
      </c>
      <c r="I16" s="21">
        <v>58586786.420000009</v>
      </c>
      <c r="J16" s="21">
        <v>108685654.24000001</v>
      </c>
      <c r="K16" s="21">
        <v>125096463.00999999</v>
      </c>
      <c r="L16" s="21">
        <v>155148245.18000001</v>
      </c>
      <c r="M16" s="21">
        <v>167788601.31999999</v>
      </c>
      <c r="N16" s="41"/>
      <c r="O16" s="40"/>
    </row>
    <row r="17" spans="2:15" x14ac:dyDescent="0.25">
      <c r="B17" s="3" t="s">
        <v>15</v>
      </c>
      <c r="C17" s="21">
        <v>23704188.379999999</v>
      </c>
      <c r="D17" s="21">
        <v>34329094.319999993</v>
      </c>
      <c r="E17" s="21">
        <v>33044390.109999996</v>
      </c>
      <c r="F17" s="21">
        <v>17704214</v>
      </c>
      <c r="G17" s="21">
        <v>10192498.1</v>
      </c>
      <c r="H17" s="21">
        <v>10947162.540000001</v>
      </c>
      <c r="I17" s="21">
        <v>4490867.3600000003</v>
      </c>
      <c r="J17" s="21">
        <v>7891463.6100000003</v>
      </c>
      <c r="K17" s="21">
        <v>77408121.88000001</v>
      </c>
      <c r="L17" s="21">
        <v>130181058.22</v>
      </c>
      <c r="M17" s="21">
        <v>133453405.56999999</v>
      </c>
      <c r="N17" s="41"/>
      <c r="O17" s="40"/>
    </row>
    <row r="18" spans="2:15" x14ac:dyDescent="0.25">
      <c r="B18" s="3" t="s">
        <v>16</v>
      </c>
      <c r="C18" s="21">
        <v>1662994.29</v>
      </c>
      <c r="D18" s="21">
        <v>2103891.4900000002</v>
      </c>
      <c r="E18" s="21">
        <v>1581962.68</v>
      </c>
      <c r="F18" s="21">
        <v>1374764.4600000002</v>
      </c>
      <c r="G18" s="21">
        <v>1395430.25</v>
      </c>
      <c r="H18" s="21">
        <v>1150372.1599999999</v>
      </c>
      <c r="I18" s="21">
        <v>381945</v>
      </c>
      <c r="J18" s="21">
        <v>1552339</v>
      </c>
      <c r="K18" s="21">
        <v>1667665.7000000002</v>
      </c>
      <c r="L18" s="21">
        <v>2772854.6100000003</v>
      </c>
      <c r="M18" s="21">
        <v>3402469.42</v>
      </c>
      <c r="N18" s="41"/>
      <c r="O18" s="40"/>
    </row>
    <row r="19" spans="2:15" x14ac:dyDescent="0.25">
      <c r="B19" s="3" t="s">
        <v>17</v>
      </c>
      <c r="C19" s="21">
        <v>1388952.99</v>
      </c>
      <c r="D19" s="21">
        <v>1080471.6700000002</v>
      </c>
      <c r="E19" s="21">
        <v>1471951.64</v>
      </c>
      <c r="F19" s="21">
        <v>990769.29999999993</v>
      </c>
      <c r="G19" s="21">
        <v>1086196.47</v>
      </c>
      <c r="H19" s="21">
        <v>3350478.2900000005</v>
      </c>
      <c r="I19" s="21">
        <v>629358.84000000008</v>
      </c>
      <c r="J19" s="21">
        <v>557265.77</v>
      </c>
      <c r="K19" s="21">
        <v>2804902.47</v>
      </c>
      <c r="L19" s="21">
        <v>5364545.68</v>
      </c>
      <c r="M19" s="21">
        <v>7612063.1699999999</v>
      </c>
      <c r="N19" s="41"/>
      <c r="O19" s="40"/>
    </row>
    <row r="20" spans="2:15" x14ac:dyDescent="0.25">
      <c r="B20" s="3" t="s">
        <v>18</v>
      </c>
      <c r="C20" s="21">
        <v>24471092.109999999</v>
      </c>
      <c r="D20" s="21">
        <v>31705287.66</v>
      </c>
      <c r="E20" s="21">
        <v>36523112</v>
      </c>
      <c r="F20" s="21">
        <v>91321117.539999992</v>
      </c>
      <c r="G20" s="21">
        <v>58874789.619999997</v>
      </c>
      <c r="H20" s="21">
        <v>92628886.679999992</v>
      </c>
      <c r="I20" s="21">
        <v>68769233.320000008</v>
      </c>
      <c r="J20" s="21">
        <v>123316560.85999998</v>
      </c>
      <c r="K20" s="21">
        <v>193090879.31999999</v>
      </c>
      <c r="L20" s="21">
        <v>168904049.84000006</v>
      </c>
      <c r="M20" s="21">
        <v>244249761.44</v>
      </c>
      <c r="N20" s="41"/>
      <c r="O20" s="40"/>
    </row>
    <row r="21" spans="2:15" x14ac:dyDescent="0.25">
      <c r="B21" s="3" t="s">
        <v>19</v>
      </c>
      <c r="C21" s="21">
        <v>3607194.48</v>
      </c>
      <c r="D21" s="21">
        <v>3838633.83</v>
      </c>
      <c r="E21" s="21">
        <v>3760063.3899999997</v>
      </c>
      <c r="F21" s="21">
        <v>5327725.67</v>
      </c>
      <c r="G21" s="21">
        <v>5080207.1499999994</v>
      </c>
      <c r="H21" s="21">
        <v>5085378.0100000016</v>
      </c>
      <c r="I21" s="21">
        <v>3761675.81</v>
      </c>
      <c r="J21" s="21">
        <v>5425752.3100000005</v>
      </c>
      <c r="K21" s="21">
        <v>10074706.539999999</v>
      </c>
      <c r="L21" s="21">
        <v>20974317.589999996</v>
      </c>
      <c r="M21" s="21">
        <v>32358141.010000002</v>
      </c>
      <c r="N21" s="41"/>
      <c r="O21" s="40"/>
    </row>
    <row r="22" spans="2:15" x14ac:dyDescent="0.25">
      <c r="B22" s="3" t="s">
        <v>20</v>
      </c>
      <c r="C22" s="21">
        <v>12359398.069999997</v>
      </c>
      <c r="D22" s="21">
        <v>14666921.550000003</v>
      </c>
      <c r="E22" s="21">
        <v>9577893.2400000002</v>
      </c>
      <c r="F22" s="21">
        <v>11276213.690000001</v>
      </c>
      <c r="G22" s="21">
        <v>8405416.5099999998</v>
      </c>
      <c r="H22" s="21">
        <v>11863533.17</v>
      </c>
      <c r="I22" s="21">
        <v>11134198.510000002</v>
      </c>
      <c r="J22" s="21">
        <v>11801512.579999998</v>
      </c>
      <c r="K22" s="21">
        <v>24944564.699999999</v>
      </c>
      <c r="L22" s="21">
        <v>62292445.410000004</v>
      </c>
      <c r="M22" s="21">
        <v>38779739.919999994</v>
      </c>
      <c r="N22" s="41"/>
      <c r="O22" s="40"/>
    </row>
    <row r="23" spans="2:15" x14ac:dyDescent="0.25">
      <c r="B23" s="3" t="s">
        <v>21</v>
      </c>
      <c r="C23" s="21">
        <v>19824026.239999998</v>
      </c>
      <c r="D23" s="21">
        <v>45138036.780000009</v>
      </c>
      <c r="E23" s="21">
        <v>41056929.690000005</v>
      </c>
      <c r="F23" s="21">
        <v>81886810.989999995</v>
      </c>
      <c r="G23" s="21">
        <v>64921822.31000001</v>
      </c>
      <c r="H23" s="21">
        <v>94280846.920000002</v>
      </c>
      <c r="I23" s="21">
        <v>41745609.500000007</v>
      </c>
      <c r="J23" s="21">
        <v>96844357.719999984</v>
      </c>
      <c r="K23" s="21">
        <v>81640390.019999996</v>
      </c>
      <c r="L23" s="21">
        <v>94440914.779999986</v>
      </c>
      <c r="M23" s="21">
        <v>137054042.8300001</v>
      </c>
      <c r="N23" s="41"/>
      <c r="O23" s="40"/>
    </row>
    <row r="24" spans="2:15" x14ac:dyDescent="0.25">
      <c r="B24" s="3" t="s">
        <v>22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6925192.2599999998</v>
      </c>
      <c r="I24" s="21">
        <v>3991332.75</v>
      </c>
      <c r="J24" s="27">
        <v>7733205.419999999</v>
      </c>
      <c r="K24" s="27">
        <v>15876537.279999997</v>
      </c>
      <c r="L24" s="27">
        <v>42582131.789999999</v>
      </c>
      <c r="M24" s="27">
        <v>64537850.359999992</v>
      </c>
      <c r="N24" s="41"/>
      <c r="O24" s="40"/>
    </row>
    <row r="25" spans="2:15" x14ac:dyDescent="0.25">
      <c r="B25" s="2" t="s">
        <v>23</v>
      </c>
      <c r="C25" s="22">
        <f t="shared" ref="C25:I25" si="2">SUM(C26:C33)</f>
        <v>28874247.810000002</v>
      </c>
      <c r="D25" s="22">
        <f t="shared" si="2"/>
        <v>53684658.43</v>
      </c>
      <c r="E25" s="22">
        <f t="shared" si="2"/>
        <v>58923952.760000013</v>
      </c>
      <c r="F25" s="22">
        <f t="shared" si="2"/>
        <v>68049708.25999999</v>
      </c>
      <c r="G25" s="22">
        <v>82844699.939999998</v>
      </c>
      <c r="H25" s="22">
        <f t="shared" si="2"/>
        <v>151136773.07999998</v>
      </c>
      <c r="I25" s="22">
        <f t="shared" si="2"/>
        <v>50560398.260000005</v>
      </c>
      <c r="J25" s="22">
        <v>73678429.299999997</v>
      </c>
      <c r="K25" s="22">
        <v>121284040.06999998</v>
      </c>
      <c r="L25" s="22">
        <v>119794772.51999998</v>
      </c>
      <c r="M25" s="22">
        <v>180710515.28999999</v>
      </c>
      <c r="N25" s="41"/>
      <c r="O25" s="40"/>
    </row>
    <row r="26" spans="2:15" x14ac:dyDescent="0.25">
      <c r="B26" s="3" t="s">
        <v>24</v>
      </c>
      <c r="C26" s="21">
        <v>6245408.9299999997</v>
      </c>
      <c r="D26" s="21">
        <v>9932513.0600000005</v>
      </c>
      <c r="E26" s="21">
        <v>12486837.479999999</v>
      </c>
      <c r="F26" s="21">
        <v>14066543.149999997</v>
      </c>
      <c r="G26" s="21">
        <v>23941156.129999999</v>
      </c>
      <c r="H26" s="21">
        <v>55898506.190000005</v>
      </c>
      <c r="I26" s="21">
        <v>12503289.59</v>
      </c>
      <c r="J26" s="21">
        <v>15048152.73</v>
      </c>
      <c r="K26" s="21">
        <v>30617564.079999998</v>
      </c>
      <c r="L26" s="21">
        <v>6347122.0999999996</v>
      </c>
      <c r="M26" s="21">
        <v>9360195.0999999996</v>
      </c>
      <c r="N26" s="41"/>
      <c r="O26" s="40"/>
    </row>
    <row r="27" spans="2:15" x14ac:dyDescent="0.25">
      <c r="B27" s="3" t="s">
        <v>25</v>
      </c>
      <c r="C27" s="21">
        <v>4143183.7299999995</v>
      </c>
      <c r="D27" s="21">
        <v>276095.94</v>
      </c>
      <c r="E27" s="21">
        <v>1223438.4200000004</v>
      </c>
      <c r="F27" s="21">
        <v>375603.36</v>
      </c>
      <c r="G27" s="21">
        <v>915253.48</v>
      </c>
      <c r="H27" s="21">
        <v>6553995.9500000011</v>
      </c>
      <c r="I27" s="21">
        <v>1314175.7500000002</v>
      </c>
      <c r="J27" s="21">
        <v>3526548.4699999997</v>
      </c>
      <c r="K27" s="21">
        <v>4528583.6999999993</v>
      </c>
      <c r="L27" s="21">
        <v>6045739.7699999996</v>
      </c>
      <c r="M27" s="21">
        <v>7457344.7799999984</v>
      </c>
      <c r="N27" s="41"/>
      <c r="O27" s="40"/>
    </row>
    <row r="28" spans="2:15" x14ac:dyDescent="0.25">
      <c r="B28" s="3" t="s">
        <v>26</v>
      </c>
      <c r="C28" s="21">
        <v>1676906.71</v>
      </c>
      <c r="D28" s="21">
        <v>1840683.6699999997</v>
      </c>
      <c r="E28" s="21">
        <v>1627018.5000000002</v>
      </c>
      <c r="F28" s="21">
        <v>1414399.2300000002</v>
      </c>
      <c r="G28" s="21">
        <v>2452800.0900000003</v>
      </c>
      <c r="H28" s="21">
        <v>3941454.1999999993</v>
      </c>
      <c r="I28" s="21">
        <v>1392928.5200000003</v>
      </c>
      <c r="J28" s="21">
        <v>6280204.9499999993</v>
      </c>
      <c r="K28" s="21">
        <v>5276247.41</v>
      </c>
      <c r="L28" s="21">
        <v>8538681.5500000007</v>
      </c>
      <c r="M28" s="21">
        <v>8407899.1700000018</v>
      </c>
      <c r="N28" s="41"/>
      <c r="O28" s="40"/>
    </row>
    <row r="29" spans="2:15" x14ac:dyDescent="0.25">
      <c r="B29" s="3" t="s">
        <v>27</v>
      </c>
      <c r="C29" s="21">
        <v>914494.89</v>
      </c>
      <c r="D29" s="21">
        <v>23816668.120000001</v>
      </c>
      <c r="E29" s="21">
        <v>18116503.810000002</v>
      </c>
      <c r="F29" s="21">
        <v>72346.340000000011</v>
      </c>
      <c r="G29" s="21">
        <v>80818.12</v>
      </c>
      <c r="H29" s="21">
        <v>827811.08000000007</v>
      </c>
      <c r="I29" s="21">
        <v>252585.34</v>
      </c>
      <c r="J29" s="21">
        <v>140341.29</v>
      </c>
      <c r="K29" s="21">
        <v>150954.14000000001</v>
      </c>
      <c r="L29" s="21">
        <v>233994.56</v>
      </c>
      <c r="M29" s="21">
        <v>266949.06</v>
      </c>
      <c r="N29" s="41"/>
      <c r="O29" s="40"/>
    </row>
    <row r="30" spans="2:15" x14ac:dyDescent="0.25">
      <c r="B30" s="3" t="s">
        <v>28</v>
      </c>
      <c r="C30" s="21">
        <v>385618.33999999997</v>
      </c>
      <c r="D30" s="21">
        <v>240762.42999999996</v>
      </c>
      <c r="E30" s="21">
        <v>326250.55999999994</v>
      </c>
      <c r="F30" s="21">
        <v>293363.41999999993</v>
      </c>
      <c r="G30" s="21">
        <v>932624.89</v>
      </c>
      <c r="H30" s="21">
        <v>723402.7699999999</v>
      </c>
      <c r="I30" s="21">
        <v>528687.05999999994</v>
      </c>
      <c r="J30" s="21">
        <v>465032.61</v>
      </c>
      <c r="K30" s="21">
        <v>714080.72</v>
      </c>
      <c r="L30" s="21">
        <v>1003054.02</v>
      </c>
      <c r="M30" s="21">
        <v>1154418.4300000002</v>
      </c>
      <c r="N30" s="41"/>
      <c r="O30" s="40"/>
    </row>
    <row r="31" spans="2:15" x14ac:dyDescent="0.25">
      <c r="B31" s="3" t="s">
        <v>29</v>
      </c>
      <c r="C31" s="21">
        <v>88553.52</v>
      </c>
      <c r="D31" s="21">
        <v>180514.84</v>
      </c>
      <c r="E31" s="21">
        <v>114747.51999999999</v>
      </c>
      <c r="F31" s="21">
        <v>132096.23000000001</v>
      </c>
      <c r="G31" s="21">
        <v>714865.32000000018</v>
      </c>
      <c r="H31" s="21">
        <v>2635817.16</v>
      </c>
      <c r="I31" s="21">
        <v>3836493.13</v>
      </c>
      <c r="J31" s="21">
        <v>3912010.9499999997</v>
      </c>
      <c r="K31" s="21">
        <v>10672325.17</v>
      </c>
      <c r="L31" s="21">
        <v>1415076.74</v>
      </c>
      <c r="M31" s="21">
        <v>3103577.54</v>
      </c>
      <c r="N31" s="41"/>
      <c r="O31" s="40"/>
    </row>
    <row r="32" spans="2:15" x14ac:dyDescent="0.25">
      <c r="B32" s="3" t="s">
        <v>30</v>
      </c>
      <c r="C32" s="21">
        <v>8823626.6500000022</v>
      </c>
      <c r="D32" s="21">
        <v>8661578.5499999989</v>
      </c>
      <c r="E32" s="21">
        <v>13873664.84</v>
      </c>
      <c r="F32" s="21">
        <v>15543859.500000002</v>
      </c>
      <c r="G32" s="21">
        <v>15355832.439999999</v>
      </c>
      <c r="H32" s="21">
        <v>24988825.349999998</v>
      </c>
      <c r="I32" s="21">
        <v>12992085.93</v>
      </c>
      <c r="J32" s="21">
        <v>14445365.490000002</v>
      </c>
      <c r="K32" s="21">
        <v>22704076.170000002</v>
      </c>
      <c r="L32" s="21">
        <v>27069048.430000003</v>
      </c>
      <c r="M32" s="21">
        <v>32578969.970000003</v>
      </c>
      <c r="N32" s="41"/>
      <c r="O32" s="40"/>
    </row>
    <row r="33" spans="2:15" x14ac:dyDescent="0.25">
      <c r="B33" s="3" t="s">
        <v>31</v>
      </c>
      <c r="C33" s="21">
        <v>6596455.04</v>
      </c>
      <c r="D33" s="21">
        <v>8735841.8200000003</v>
      </c>
      <c r="E33" s="21">
        <v>11155491.630000001</v>
      </c>
      <c r="F33" s="21">
        <v>36151497.030000001</v>
      </c>
      <c r="G33" s="21">
        <v>38451349.469999999</v>
      </c>
      <c r="H33" s="21">
        <v>55566960.379999995</v>
      </c>
      <c r="I33" s="21">
        <v>17740152.940000005</v>
      </c>
      <c r="J33" s="21">
        <v>29860772.809999995</v>
      </c>
      <c r="K33" s="21">
        <v>46620208.679999992</v>
      </c>
      <c r="L33" s="21">
        <v>69142055.349999979</v>
      </c>
      <c r="M33" s="21">
        <v>118381161.23999999</v>
      </c>
      <c r="N33" s="41"/>
      <c r="O33" s="40"/>
    </row>
    <row r="34" spans="2:15" x14ac:dyDescent="0.25">
      <c r="B34" s="2" t="s">
        <v>32</v>
      </c>
      <c r="C34" s="22">
        <f t="shared" ref="C34:I34" si="3">SUM(C35:C38)</f>
        <v>6849211573.0699997</v>
      </c>
      <c r="D34" s="22">
        <f t="shared" si="3"/>
        <v>7790607484.4099998</v>
      </c>
      <c r="E34" s="22">
        <f t="shared" si="3"/>
        <v>8858256055.25</v>
      </c>
      <c r="F34" s="22">
        <f t="shared" si="3"/>
        <v>9189609714.8500023</v>
      </c>
      <c r="G34" s="22">
        <f t="shared" si="3"/>
        <v>9759969385.3800011</v>
      </c>
      <c r="H34" s="22">
        <f t="shared" si="3"/>
        <v>10461851157.799999</v>
      </c>
      <c r="I34" s="22">
        <f t="shared" si="3"/>
        <v>11182696783.729998</v>
      </c>
      <c r="J34" s="22">
        <v>17181536420.110001</v>
      </c>
      <c r="K34" s="22">
        <v>18717824878.830002</v>
      </c>
      <c r="L34" s="22">
        <v>18704019491.240002</v>
      </c>
      <c r="M34" s="22">
        <v>19652299559.459984</v>
      </c>
      <c r="N34" s="41"/>
      <c r="O34" s="40"/>
    </row>
    <row r="35" spans="2:15" x14ac:dyDescent="0.25">
      <c r="B35" s="3" t="s">
        <v>33</v>
      </c>
      <c r="C35" s="21">
        <v>8381887.3699999992</v>
      </c>
      <c r="D35" s="21">
        <v>11105414</v>
      </c>
      <c r="E35" s="21">
        <v>15857629.000000004</v>
      </c>
      <c r="F35" s="21">
        <v>15267245.450000001</v>
      </c>
      <c r="G35" s="21">
        <v>15384621.999999998</v>
      </c>
      <c r="H35" s="21">
        <v>18894291.399999999</v>
      </c>
      <c r="I35" s="21">
        <v>19637720</v>
      </c>
      <c r="J35" s="21">
        <v>18371642.600000005</v>
      </c>
      <c r="K35" s="21">
        <v>320198399.00000006</v>
      </c>
      <c r="L35" s="21">
        <v>4630987.2</v>
      </c>
      <c r="M35" s="21">
        <v>60000</v>
      </c>
      <c r="N35" s="41"/>
      <c r="O35" s="40"/>
    </row>
    <row r="36" spans="2:15" x14ac:dyDescent="0.25">
      <c r="B36" s="3" t="s">
        <v>34</v>
      </c>
      <c r="C36" s="21">
        <v>6839999988</v>
      </c>
      <c r="D36" s="21">
        <v>7777781106</v>
      </c>
      <c r="E36" s="21">
        <v>8841363144</v>
      </c>
      <c r="F36" s="21">
        <v>9173253998.0600014</v>
      </c>
      <c r="G36" s="21">
        <v>9743078468.6500015</v>
      </c>
      <c r="H36" s="21">
        <v>10441363145.65</v>
      </c>
      <c r="I36" s="21">
        <v>11161363146.269999</v>
      </c>
      <c r="J36" s="21">
        <v>17161363148.289999</v>
      </c>
      <c r="K36" s="21">
        <v>18395211998.970001</v>
      </c>
      <c r="L36" s="21">
        <v>18696053152</v>
      </c>
      <c r="M36" s="21">
        <v>19648086521.499985</v>
      </c>
      <c r="N36" s="41"/>
      <c r="O36" s="40"/>
    </row>
    <row r="37" spans="2:15" x14ac:dyDescent="0.25">
      <c r="B37" s="3" t="s">
        <v>35</v>
      </c>
      <c r="C37" s="21">
        <v>829697.70000000007</v>
      </c>
      <c r="D37" s="21">
        <v>1720964.4099999997</v>
      </c>
      <c r="E37" s="21">
        <v>1035282.2500000001</v>
      </c>
      <c r="F37" s="21">
        <v>1088471.3400000001</v>
      </c>
      <c r="G37" s="21">
        <v>1506294.73</v>
      </c>
      <c r="H37" s="21">
        <v>1593720.75</v>
      </c>
      <c r="I37" s="21">
        <v>1695917.46</v>
      </c>
      <c r="J37" s="21">
        <v>1801629.22</v>
      </c>
      <c r="K37" s="21">
        <v>0</v>
      </c>
      <c r="L37" s="21">
        <v>3335352.04</v>
      </c>
      <c r="M37" s="21">
        <v>4153037.96</v>
      </c>
      <c r="N37" s="41"/>
      <c r="O37" s="40"/>
    </row>
    <row r="38" spans="2:15" x14ac:dyDescent="0.25">
      <c r="B38" s="3" t="s">
        <v>36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2414480.8600000003</v>
      </c>
      <c r="L38" s="21">
        <v>0</v>
      </c>
      <c r="M38" s="21">
        <v>0</v>
      </c>
      <c r="N38" s="41"/>
      <c r="O38" s="40"/>
    </row>
    <row r="39" spans="2:15" x14ac:dyDescent="0.25">
      <c r="B39" s="2" t="s">
        <v>37</v>
      </c>
      <c r="C39" s="22">
        <f t="shared" ref="C39:H39" si="4">SUM(C40:C41)</f>
        <v>0</v>
      </c>
      <c r="D39" s="22">
        <f t="shared" si="4"/>
        <v>0</v>
      </c>
      <c r="E39" s="22">
        <f t="shared" si="4"/>
        <v>0</v>
      </c>
      <c r="F39" s="22">
        <f t="shared" si="4"/>
        <v>0</v>
      </c>
      <c r="G39" s="22">
        <f t="shared" si="4"/>
        <v>0</v>
      </c>
      <c r="H39" s="22">
        <f t="shared" si="4"/>
        <v>0</v>
      </c>
      <c r="I39" s="22">
        <f>SUM(I40:I41)</f>
        <v>0</v>
      </c>
      <c r="J39" s="22">
        <v>0</v>
      </c>
      <c r="K39" s="22">
        <v>0</v>
      </c>
      <c r="L39" s="22">
        <v>0</v>
      </c>
      <c r="M39" s="22">
        <v>0</v>
      </c>
      <c r="N39" s="41"/>
      <c r="O39" s="40"/>
    </row>
    <row r="40" spans="2:15" x14ac:dyDescent="0.25">
      <c r="B40" s="3" t="s">
        <v>38</v>
      </c>
      <c r="C40" s="23">
        <v>0</v>
      </c>
      <c r="D40" s="23">
        <v>0</v>
      </c>
      <c r="E40" s="23">
        <v>0</v>
      </c>
      <c r="F40" s="24">
        <v>0</v>
      </c>
      <c r="G40" s="24">
        <v>0</v>
      </c>
      <c r="H40" s="24"/>
      <c r="I40" s="24"/>
      <c r="J40" s="24">
        <v>0</v>
      </c>
      <c r="K40" s="24">
        <v>0</v>
      </c>
      <c r="L40" s="24">
        <v>0</v>
      </c>
      <c r="M40" s="24">
        <v>0</v>
      </c>
      <c r="N40" s="41"/>
      <c r="O40" s="40"/>
    </row>
    <row r="41" spans="2:15" x14ac:dyDescent="0.25">
      <c r="B41" s="3" t="s">
        <v>39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41"/>
      <c r="O41" s="40"/>
    </row>
    <row r="42" spans="2:15" x14ac:dyDescent="0.25">
      <c r="B42" s="2" t="s">
        <v>40</v>
      </c>
      <c r="C42" s="22">
        <f t="shared" ref="C42:I42" si="5">SUM(C43:C50)</f>
        <v>48095382.799999997</v>
      </c>
      <c r="D42" s="22">
        <f t="shared" si="5"/>
        <v>46506238.489999995</v>
      </c>
      <c r="E42" s="22">
        <f t="shared" si="5"/>
        <v>17226531.549999997</v>
      </c>
      <c r="F42" s="22">
        <f t="shared" si="5"/>
        <v>67480178.450000003</v>
      </c>
      <c r="G42" s="22">
        <f t="shared" si="5"/>
        <v>78693271.590000004</v>
      </c>
      <c r="H42" s="22">
        <f t="shared" si="5"/>
        <v>97614166.449999988</v>
      </c>
      <c r="I42" s="22">
        <f t="shared" si="5"/>
        <v>86597843.270000011</v>
      </c>
      <c r="J42" s="22">
        <v>107211573.77999999</v>
      </c>
      <c r="K42" s="22">
        <v>153320189.22000003</v>
      </c>
      <c r="L42" s="22">
        <v>95998739.660000026</v>
      </c>
      <c r="M42" s="22">
        <v>160661204.42999998</v>
      </c>
      <c r="N42" s="41"/>
      <c r="O42" s="40"/>
    </row>
    <row r="43" spans="2:15" x14ac:dyDescent="0.25">
      <c r="B43" s="3" t="s">
        <v>41</v>
      </c>
      <c r="C43" s="21">
        <v>33999143.189999998</v>
      </c>
      <c r="D43" s="21">
        <v>15165586.340000002</v>
      </c>
      <c r="E43" s="21">
        <v>3924522.76</v>
      </c>
      <c r="F43" s="21">
        <v>25288204.490000002</v>
      </c>
      <c r="G43" s="21">
        <v>13128924.959999999</v>
      </c>
      <c r="H43" s="21">
        <v>54923568.149999991</v>
      </c>
      <c r="I43" s="21">
        <v>52738386.010000005</v>
      </c>
      <c r="J43" s="21">
        <v>28002861.140000001</v>
      </c>
      <c r="K43" s="21">
        <v>110439341.11999999</v>
      </c>
      <c r="L43" s="21">
        <v>56166631.56000001</v>
      </c>
      <c r="M43" s="21">
        <v>110404038.10999998</v>
      </c>
      <c r="N43" s="41"/>
      <c r="O43" s="40"/>
    </row>
    <row r="44" spans="2:15" x14ac:dyDescent="0.25">
      <c r="B44" s="3" t="s">
        <v>65</v>
      </c>
      <c r="C44" s="21">
        <v>93307.07</v>
      </c>
      <c r="D44" s="21">
        <v>0</v>
      </c>
      <c r="E44" s="21">
        <v>256886</v>
      </c>
      <c r="F44" s="21">
        <v>91688.28</v>
      </c>
      <c r="G44" s="21">
        <v>69620</v>
      </c>
      <c r="H44" s="21">
        <v>68485</v>
      </c>
      <c r="I44" s="21">
        <v>0</v>
      </c>
      <c r="J44" s="21">
        <v>5705733.0299999993</v>
      </c>
      <c r="K44" s="21">
        <v>6044211.6400000006</v>
      </c>
      <c r="L44" s="21">
        <v>1301940.1499999999</v>
      </c>
      <c r="M44" s="21">
        <v>13026525.380000001</v>
      </c>
      <c r="N44" s="41"/>
      <c r="O44" s="40"/>
    </row>
    <row r="45" spans="2:15" x14ac:dyDescent="0.25">
      <c r="B45" s="3" t="s">
        <v>42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31660</v>
      </c>
      <c r="I45" s="21">
        <v>0</v>
      </c>
      <c r="J45" s="21">
        <v>29382</v>
      </c>
      <c r="K45" s="21">
        <v>3204514.97</v>
      </c>
      <c r="L45" s="21">
        <v>404585.55999999994</v>
      </c>
      <c r="M45" s="21">
        <v>300489.88</v>
      </c>
      <c r="N45" s="41"/>
      <c r="O45" s="40"/>
    </row>
    <row r="46" spans="2:15" x14ac:dyDescent="0.25">
      <c r="B46" s="3" t="s">
        <v>43</v>
      </c>
      <c r="C46" s="21">
        <v>7132107.2799999993</v>
      </c>
      <c r="D46" s="21">
        <v>1478855</v>
      </c>
      <c r="E46" s="21">
        <v>3772432.3000000003</v>
      </c>
      <c r="F46" s="21">
        <v>0</v>
      </c>
      <c r="G46" s="21">
        <v>46182042.490000002</v>
      </c>
      <c r="H46" s="21">
        <v>0</v>
      </c>
      <c r="I46" s="21">
        <v>12770000</v>
      </c>
      <c r="J46" s="21">
        <v>11834165.199999999</v>
      </c>
      <c r="K46" s="21">
        <v>0</v>
      </c>
      <c r="L46" s="21">
        <v>5253049</v>
      </c>
      <c r="M46" s="21">
        <v>0</v>
      </c>
      <c r="N46" s="41"/>
      <c r="O46" s="40"/>
    </row>
    <row r="47" spans="2:15" x14ac:dyDescent="0.25">
      <c r="B47" s="3" t="s">
        <v>44</v>
      </c>
      <c r="C47" s="21">
        <v>2496360.6599999997</v>
      </c>
      <c r="D47" s="21">
        <v>2839393.05</v>
      </c>
      <c r="E47" s="21">
        <v>1267895.8599999999</v>
      </c>
      <c r="F47" s="21">
        <v>6934864.8899999987</v>
      </c>
      <c r="G47" s="21">
        <v>2405492.4099999997</v>
      </c>
      <c r="H47" s="21">
        <v>8472874.2699999977</v>
      </c>
      <c r="I47" s="21">
        <v>5853714.4500000002</v>
      </c>
      <c r="J47" s="21">
        <v>6783757.8000000007</v>
      </c>
      <c r="K47" s="21">
        <v>23659533.519999996</v>
      </c>
      <c r="L47" s="21">
        <v>29270936.010000005</v>
      </c>
      <c r="M47" s="21">
        <v>17211631.98</v>
      </c>
      <c r="N47" s="41"/>
      <c r="O47" s="40"/>
    </row>
    <row r="48" spans="2:15" x14ac:dyDescent="0.25">
      <c r="B48" s="3" t="s">
        <v>45</v>
      </c>
      <c r="C48" s="21">
        <v>0</v>
      </c>
      <c r="D48" s="21">
        <v>89457.74</v>
      </c>
      <c r="E48" s="21">
        <v>47439.54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2597359.75</v>
      </c>
      <c r="L48" s="21">
        <v>2210286.19</v>
      </c>
      <c r="M48" s="21">
        <v>5171957.97</v>
      </c>
      <c r="N48" s="41"/>
      <c r="O48" s="40"/>
    </row>
    <row r="49" spans="2:15" x14ac:dyDescent="0.25">
      <c r="B49" s="3" t="s">
        <v>46</v>
      </c>
      <c r="C49" s="21">
        <v>4374464.6000000006</v>
      </c>
      <c r="D49" s="21">
        <v>26932946.359999996</v>
      </c>
      <c r="E49" s="21">
        <v>7957355.0899999989</v>
      </c>
      <c r="F49" s="21">
        <v>35165420.789999999</v>
      </c>
      <c r="G49" s="21">
        <v>16907191.73</v>
      </c>
      <c r="H49" s="21">
        <v>34117579.030000001</v>
      </c>
      <c r="I49" s="21">
        <v>15235742.809999999</v>
      </c>
      <c r="J49" s="21">
        <v>9028920.1300000008</v>
      </c>
      <c r="K49" s="21">
        <v>7277996.2199999997</v>
      </c>
      <c r="L49" s="21">
        <v>1362811.18</v>
      </c>
      <c r="M49" s="21">
        <v>14430626.110000001</v>
      </c>
      <c r="N49" s="41"/>
      <c r="O49" s="40"/>
    </row>
    <row r="50" spans="2:15" x14ac:dyDescent="0.25">
      <c r="B50" s="3" t="s">
        <v>47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45826754.479999997</v>
      </c>
      <c r="K50" s="21">
        <v>97232</v>
      </c>
      <c r="L50" s="21">
        <v>28500.01</v>
      </c>
      <c r="M50" s="21">
        <v>115935</v>
      </c>
      <c r="N50" s="41"/>
      <c r="O50" s="40"/>
    </row>
    <row r="51" spans="2:15" x14ac:dyDescent="0.25">
      <c r="B51" s="2" t="s">
        <v>48</v>
      </c>
      <c r="C51" s="22">
        <f t="shared" ref="C51:H51" si="6">SUM(C52:C54)</f>
        <v>4471332.87</v>
      </c>
      <c r="D51" s="22">
        <f t="shared" si="6"/>
        <v>876036.25</v>
      </c>
      <c r="E51" s="22">
        <f t="shared" si="6"/>
        <v>2860161.7</v>
      </c>
      <c r="F51" s="22">
        <f t="shared" si="6"/>
        <v>10086043.709999999</v>
      </c>
      <c r="G51" s="22">
        <f t="shared" si="6"/>
        <v>2266696.11</v>
      </c>
      <c r="H51" s="22">
        <f t="shared" si="6"/>
        <v>2087609.69</v>
      </c>
      <c r="I51" s="22">
        <f>SUM(I52:I54)</f>
        <v>2208443.4</v>
      </c>
      <c r="J51" s="22">
        <v>14065067.619999999</v>
      </c>
      <c r="K51" s="22">
        <v>9612693.8399999999</v>
      </c>
      <c r="L51" s="22">
        <v>13808886.16</v>
      </c>
      <c r="M51" s="22">
        <v>15962982.779999999</v>
      </c>
      <c r="N51" s="41"/>
      <c r="O51" s="40"/>
    </row>
    <row r="52" spans="2:15" x14ac:dyDescent="0.25">
      <c r="B52" s="3" t="s">
        <v>49</v>
      </c>
      <c r="C52" s="25">
        <v>4471332.87</v>
      </c>
      <c r="D52" s="25">
        <v>876036.25</v>
      </c>
      <c r="E52" s="25">
        <v>2860161.7</v>
      </c>
      <c r="F52" s="25">
        <v>10086043.709999999</v>
      </c>
      <c r="G52" s="25">
        <v>2266696.11</v>
      </c>
      <c r="H52" s="25">
        <v>2087609.69</v>
      </c>
      <c r="I52" s="25">
        <v>2208443.4</v>
      </c>
      <c r="J52" s="25">
        <v>14065067.619999999</v>
      </c>
      <c r="K52" s="25">
        <v>9612693.8399999999</v>
      </c>
      <c r="L52" s="25">
        <v>13808886.16</v>
      </c>
      <c r="M52" s="25">
        <v>15962982.779999999</v>
      </c>
      <c r="N52" s="41"/>
      <c r="O52" s="40"/>
    </row>
    <row r="53" spans="2:15" x14ac:dyDescent="0.25">
      <c r="B53" s="3" t="s">
        <v>50</v>
      </c>
      <c r="C53" s="23">
        <v>0</v>
      </c>
      <c r="D53" s="23">
        <v>0</v>
      </c>
      <c r="E53" s="23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/>
      <c r="M53" s="25">
        <v>0</v>
      </c>
      <c r="N53" s="41"/>
      <c r="O53" s="40"/>
    </row>
    <row r="54" spans="2:15" x14ac:dyDescent="0.25">
      <c r="B54" s="3" t="s">
        <v>51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41"/>
      <c r="O54" s="40"/>
    </row>
    <row r="55" spans="2:15" x14ac:dyDescent="0.25">
      <c r="B55" s="2" t="s">
        <v>52</v>
      </c>
      <c r="C55" s="22">
        <f t="shared" ref="C55:H55" si="7">C56+C57</f>
        <v>0</v>
      </c>
      <c r="D55" s="22">
        <f t="shared" si="7"/>
        <v>0</v>
      </c>
      <c r="E55" s="22">
        <f t="shared" si="7"/>
        <v>0</v>
      </c>
      <c r="F55" s="22">
        <f t="shared" si="7"/>
        <v>0</v>
      </c>
      <c r="G55" s="22">
        <f t="shared" si="7"/>
        <v>0</v>
      </c>
      <c r="H55" s="22">
        <f t="shared" si="7"/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41"/>
      <c r="O55" s="40"/>
    </row>
    <row r="56" spans="2:15" x14ac:dyDescent="0.25">
      <c r="B56" s="3" t="s">
        <v>53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41"/>
      <c r="O56" s="40"/>
    </row>
    <row r="57" spans="2:15" x14ac:dyDescent="0.25">
      <c r="B57" s="3" t="s">
        <v>54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41"/>
      <c r="O57" s="40"/>
    </row>
    <row r="58" spans="2:15" x14ac:dyDescent="0.25">
      <c r="B58" s="15" t="s">
        <v>55</v>
      </c>
      <c r="C58" s="8">
        <f t="shared" ref="C58:I58" si="8">C9+C15+C25+C34+C39+C42+C51</f>
        <v>10743783970.359999</v>
      </c>
      <c r="D58" s="8">
        <f t="shared" si="8"/>
        <v>11824290019.17</v>
      </c>
      <c r="E58" s="8">
        <f t="shared" si="8"/>
        <v>12870311522.620001</v>
      </c>
      <c r="F58" s="8">
        <f t="shared" si="8"/>
        <v>10669669156.310001</v>
      </c>
      <c r="G58" s="8">
        <f t="shared" si="8"/>
        <v>11046119615.650002</v>
      </c>
      <c r="H58" s="8">
        <f t="shared" si="8"/>
        <v>12170120098.9</v>
      </c>
      <c r="I58" s="8">
        <f t="shared" si="8"/>
        <v>12324752032.309998</v>
      </c>
      <c r="J58" s="8">
        <v>18946928923.460003</v>
      </c>
      <c r="K58" s="8">
        <v>20950118147.929985</v>
      </c>
      <c r="L58" s="8">
        <v>21430223577.940002</v>
      </c>
      <c r="M58" s="8">
        <v>22806265430.349983</v>
      </c>
      <c r="N58" s="41"/>
    </row>
    <row r="59" spans="2:15" ht="15.75" customHeight="1" x14ac:dyDescent="0.25">
      <c r="C59" s="7"/>
      <c r="D59" s="7"/>
      <c r="E59" s="7"/>
      <c r="F59" s="7"/>
      <c r="G59" s="7"/>
      <c r="H59" s="7"/>
      <c r="I59" s="7"/>
    </row>
    <row r="60" spans="2:15" x14ac:dyDescent="0.25">
      <c r="B60" s="15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2:15" x14ac:dyDescent="0.25">
      <c r="B61" s="2" t="s">
        <v>56</v>
      </c>
      <c r="C61" s="22">
        <f t="shared" ref="C61:L61" si="9">+C62</f>
        <v>0</v>
      </c>
      <c r="D61" s="22">
        <f t="shared" si="9"/>
        <v>0</v>
      </c>
      <c r="E61" s="22">
        <f t="shared" si="9"/>
        <v>0</v>
      </c>
      <c r="F61" s="22">
        <f t="shared" si="9"/>
        <v>0</v>
      </c>
      <c r="G61" s="22">
        <f t="shared" si="9"/>
        <v>0</v>
      </c>
      <c r="H61" s="22">
        <f t="shared" si="9"/>
        <v>0</v>
      </c>
      <c r="I61" s="22">
        <f t="shared" si="9"/>
        <v>0</v>
      </c>
      <c r="J61" s="22">
        <f t="shared" si="9"/>
        <v>0</v>
      </c>
      <c r="K61" s="22">
        <f t="shared" si="9"/>
        <v>0</v>
      </c>
      <c r="L61" s="22">
        <f t="shared" si="9"/>
        <v>0</v>
      </c>
      <c r="M61" s="22">
        <v>0</v>
      </c>
    </row>
    <row r="62" spans="2:15" x14ac:dyDescent="0.25">
      <c r="B62" s="4" t="s">
        <v>57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</row>
    <row r="63" spans="2:15" x14ac:dyDescent="0.25">
      <c r="B63" s="2" t="s">
        <v>58</v>
      </c>
      <c r="C63" s="22">
        <f t="shared" ref="C63:L63" si="10">+C64</f>
        <v>0</v>
      </c>
      <c r="D63" s="22">
        <f t="shared" si="10"/>
        <v>0</v>
      </c>
      <c r="E63" s="22">
        <f t="shared" si="10"/>
        <v>40721842.769999996</v>
      </c>
      <c r="F63" s="22">
        <f t="shared" si="10"/>
        <v>9871143.5600000005</v>
      </c>
      <c r="G63" s="22">
        <f t="shared" si="10"/>
        <v>9843371.0500000007</v>
      </c>
      <c r="H63" s="22">
        <f t="shared" si="10"/>
        <v>0</v>
      </c>
      <c r="I63" s="22">
        <f t="shared" si="10"/>
        <v>0</v>
      </c>
      <c r="J63" s="22">
        <f t="shared" si="10"/>
        <v>0</v>
      </c>
      <c r="K63" s="22">
        <f t="shared" si="10"/>
        <v>0</v>
      </c>
      <c r="L63" s="22">
        <f t="shared" si="10"/>
        <v>0</v>
      </c>
      <c r="M63" s="22">
        <v>0</v>
      </c>
    </row>
    <row r="64" spans="2:15" x14ac:dyDescent="0.25">
      <c r="B64" s="4" t="s">
        <v>59</v>
      </c>
      <c r="C64" s="21">
        <v>0</v>
      </c>
      <c r="D64" s="21">
        <v>0</v>
      </c>
      <c r="E64" s="21">
        <v>40721842.769999996</v>
      </c>
      <c r="F64" s="21">
        <v>9871143.5600000005</v>
      </c>
      <c r="G64" s="21">
        <v>9843371.0500000007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</row>
    <row r="65" spans="2:13" x14ac:dyDescent="0.25">
      <c r="B65" s="2" t="s">
        <v>60</v>
      </c>
      <c r="C65" s="22">
        <f>(+C66)*1000000</f>
        <v>0</v>
      </c>
      <c r="D65" s="22">
        <f t="shared" ref="D65:L65" si="11">+D66</f>
        <v>0</v>
      </c>
      <c r="E65" s="22">
        <f t="shared" si="11"/>
        <v>0</v>
      </c>
      <c r="F65" s="22">
        <f t="shared" si="11"/>
        <v>0</v>
      </c>
      <c r="G65" s="22">
        <f t="shared" si="11"/>
        <v>0</v>
      </c>
      <c r="H65" s="22">
        <f t="shared" si="11"/>
        <v>0</v>
      </c>
      <c r="I65" s="22">
        <f t="shared" si="11"/>
        <v>0</v>
      </c>
      <c r="J65" s="22">
        <f t="shared" si="11"/>
        <v>0</v>
      </c>
      <c r="K65" s="22">
        <f t="shared" si="11"/>
        <v>0</v>
      </c>
      <c r="L65" s="22">
        <f t="shared" si="11"/>
        <v>0</v>
      </c>
      <c r="M65" s="22">
        <v>0</v>
      </c>
    </row>
    <row r="66" spans="2:13" x14ac:dyDescent="0.25">
      <c r="B66" s="4" t="s">
        <v>61</v>
      </c>
      <c r="C66" s="21">
        <v>0</v>
      </c>
      <c r="D66" s="21">
        <v>0</v>
      </c>
      <c r="E66" s="21">
        <v>0</v>
      </c>
      <c r="F66" s="2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</row>
    <row r="67" spans="2:13" x14ac:dyDescent="0.25">
      <c r="B67" s="15" t="s">
        <v>62</v>
      </c>
      <c r="C67" s="8">
        <f t="shared" ref="C67:I67" si="12">C61+C63+C65</f>
        <v>0</v>
      </c>
      <c r="D67" s="8">
        <f t="shared" si="12"/>
        <v>0</v>
      </c>
      <c r="E67" s="8">
        <f t="shared" si="12"/>
        <v>40721842.769999996</v>
      </c>
      <c r="F67" s="8">
        <f t="shared" si="12"/>
        <v>9871143.5600000005</v>
      </c>
      <c r="G67" s="8">
        <f t="shared" si="12"/>
        <v>9843371.0500000007</v>
      </c>
      <c r="H67" s="8">
        <f t="shared" si="12"/>
        <v>0</v>
      </c>
      <c r="I67" s="8">
        <f t="shared" si="12"/>
        <v>0</v>
      </c>
      <c r="J67" s="8">
        <f t="shared" ref="J67:L67" si="13">J61+J63+J65</f>
        <v>0</v>
      </c>
      <c r="K67" s="8">
        <f t="shared" ref="K67" si="14">K61+K63+K65</f>
        <v>0</v>
      </c>
      <c r="L67" s="8">
        <f t="shared" si="13"/>
        <v>0</v>
      </c>
      <c r="M67" s="8">
        <v>0</v>
      </c>
    </row>
    <row r="68" spans="2:13" ht="15.75" customHeight="1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x14ac:dyDescent="0.25">
      <c r="B69" s="16" t="s">
        <v>63</v>
      </c>
      <c r="C69" s="8">
        <f t="shared" ref="C69:I69" si="15">C58+C67</f>
        <v>10743783970.359999</v>
      </c>
      <c r="D69" s="8">
        <f t="shared" si="15"/>
        <v>11824290019.17</v>
      </c>
      <c r="E69" s="8">
        <f t="shared" si="15"/>
        <v>12911033365.390001</v>
      </c>
      <c r="F69" s="8">
        <f t="shared" si="15"/>
        <v>10679540299.870001</v>
      </c>
      <c r="G69" s="8">
        <f t="shared" si="15"/>
        <v>11055962986.700001</v>
      </c>
      <c r="H69" s="8">
        <f t="shared" si="15"/>
        <v>12170120098.9</v>
      </c>
      <c r="I69" s="8">
        <f t="shared" si="15"/>
        <v>12324752032.309998</v>
      </c>
      <c r="J69" s="8">
        <f t="shared" ref="J69" si="16">J58+J67</f>
        <v>18946928923.460003</v>
      </c>
      <c r="K69" s="8">
        <f>K58+K67</f>
        <v>20950118147.929985</v>
      </c>
      <c r="L69" s="8">
        <f>L58+L67</f>
        <v>21430223577.940002</v>
      </c>
      <c r="M69" s="8">
        <v>22806265430.349983</v>
      </c>
    </row>
    <row r="70" spans="2:13" ht="15" customHeight="1" x14ac:dyDescent="0.25">
      <c r="B70" s="1" t="s">
        <v>64</v>
      </c>
      <c r="C70" s="1"/>
      <c r="D70" s="1"/>
      <c r="E70" s="1"/>
      <c r="F70" s="1"/>
      <c r="G70" s="1"/>
    </row>
    <row r="71" spans="2:13" x14ac:dyDescent="0.25">
      <c r="B71" s="5"/>
      <c r="C71" s="5"/>
      <c r="D71" s="5"/>
      <c r="E71" s="5"/>
      <c r="F71" s="5"/>
      <c r="G71" s="5"/>
    </row>
    <row r="72" spans="2:13" x14ac:dyDescent="0.25">
      <c r="B72" s="6"/>
      <c r="C72" s="6"/>
      <c r="D72" s="6"/>
      <c r="E72" s="6"/>
      <c r="F72" s="6"/>
      <c r="G72" s="6"/>
    </row>
  </sheetData>
  <mergeCells count="7">
    <mergeCell ref="C60:M60"/>
    <mergeCell ref="B2:I2"/>
    <mergeCell ref="B3:I3"/>
    <mergeCell ref="B4:I4"/>
    <mergeCell ref="B5:I5"/>
    <mergeCell ref="B7:B8"/>
    <mergeCell ref="C7:M7"/>
  </mergeCells>
  <pageMargins left="0.7" right="0.7" top="0.75" bottom="0.75" header="0.3" footer="0.3"/>
  <ignoredErrors>
    <ignoredError sqref="I51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FE5F32-4113-4019-A9D2-382F78FDEB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EAFE2-4D10-4DB0-A2D7-1DFC10127760}">
  <ds:schemaRefs>
    <ds:schemaRef ds:uri="http://schemas.microsoft.com/office/2006/documentManagement/types"/>
    <ds:schemaRef ds:uri="f7c7372e-77c9-4c4a-9e9a-3e04be05905d"/>
    <ds:schemaRef ds:uri="http://www.w3.org/XML/1998/namespace"/>
    <ds:schemaRef ds:uri="09100588-ee89-45b2-81d6-a67d223ce91b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CB7038-FB53-4887-8B89-EA43F7F14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Objetal 2014-2024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2016-09-20T19:38:26Z</dcterms:created>
  <dcterms:modified xsi:type="dcterms:W3CDTF">2025-04-08T13:11:27Z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2022-04-04T18:05:30Z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0d391ba4-136d-4c74-a9de-092b2d8b6231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