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Seguridad Social/"/>
    </mc:Choice>
  </mc:AlternateContent>
  <xr:revisionPtr revIDLastSave="89" documentId="13_ncr:1_{CCFE23B9-DAFF-42D4-851A-EB942200910B}" xr6:coauthVersionLast="47" xr6:coauthVersionMax="47" xr10:uidLastSave="{14667170-E634-483C-BCF5-F7366A15A7E0}"/>
  <bookViews>
    <workbookView xWindow="-120" yWindow="-120" windowWidth="29040" windowHeight="15720" xr2:uid="{00000000-000D-0000-FFFF-FFFF00000000}"/>
  </bookViews>
  <sheets>
    <sheet name="Fuente y Org. Financ 2014-2024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7" l="1"/>
  <c r="K35" i="17" s="1"/>
  <c r="K37" i="17" s="1"/>
  <c r="K29" i="17"/>
  <c r="K23" i="17"/>
  <c r="J32" i="17"/>
  <c r="J29" i="17"/>
  <c r="J23" i="17"/>
  <c r="L23" i="17"/>
  <c r="I17" i="17"/>
  <c r="H17" i="17"/>
  <c r="G17" i="17"/>
  <c r="F17" i="17"/>
  <c r="E17" i="17"/>
  <c r="D17" i="17"/>
  <c r="C17" i="17"/>
  <c r="L29" i="17"/>
  <c r="L32" i="17"/>
  <c r="J35" i="17" l="1"/>
  <c r="J37" i="17" s="1"/>
  <c r="L35" i="17"/>
  <c r="C10" i="17"/>
  <c r="D10" i="17"/>
  <c r="E10" i="17"/>
  <c r="F10" i="17"/>
  <c r="G26" i="17"/>
  <c r="H10" i="17"/>
  <c r="I10" i="17"/>
  <c r="C23" i="17"/>
  <c r="D23" i="17"/>
  <c r="E23" i="17"/>
  <c r="F23" i="17"/>
  <c r="G23" i="17"/>
  <c r="H23" i="17"/>
  <c r="I23" i="17"/>
  <c r="C29" i="17"/>
  <c r="D29" i="17"/>
  <c r="E29" i="17"/>
  <c r="F29" i="17"/>
  <c r="G29" i="17"/>
  <c r="H29" i="17"/>
  <c r="I29" i="17"/>
  <c r="C32" i="17"/>
  <c r="D32" i="17"/>
  <c r="E32" i="17"/>
  <c r="F32" i="17"/>
  <c r="G32" i="17"/>
  <c r="H32" i="17"/>
  <c r="I32" i="17"/>
  <c r="E26" i="17" l="1"/>
  <c r="E37" i="17" s="1"/>
  <c r="E35" i="17"/>
  <c r="H26" i="17"/>
  <c r="C35" i="17"/>
  <c r="F26" i="17"/>
  <c r="D35" i="17"/>
  <c r="I26" i="17"/>
  <c r="I35" i="17"/>
  <c r="H35" i="17"/>
  <c r="F35" i="17"/>
  <c r="C26" i="17"/>
  <c r="G35" i="17"/>
  <c r="G37" i="17" s="1"/>
  <c r="D26" i="17"/>
  <c r="D37" i="17" l="1"/>
  <c r="C37" i="17"/>
  <c r="F37" i="17"/>
  <c r="H37" i="17"/>
  <c r="I37" i="17"/>
</calcChain>
</file>

<file path=xl/sharedStrings.xml><?xml version="1.0" encoding="utf-8"?>
<sst xmlns="http://schemas.openxmlformats.org/spreadsheetml/2006/main" count="34" uniqueCount="25">
  <si>
    <t>MINISTERIO DE HACIENDA</t>
  </si>
  <si>
    <t>DIRECCIÓN GENERAL DE PRESUPUESTO</t>
  </si>
  <si>
    <t>EJECUCIÓN PRESUPUESTARIA DE INSTITUCIONES DE LA SEGURIDAD SOCIAL</t>
  </si>
  <si>
    <t xml:space="preserve">CLASIFICACIÓN POR FUENTE DE FINANCIAMIENTO Y ORGANISMO FINANCIADOR  </t>
  </si>
  <si>
    <t>En Millones RD$</t>
  </si>
  <si>
    <t>DETALLE</t>
  </si>
  <si>
    <t>10 - FONDO GENERAL</t>
  </si>
  <si>
    <t>100 - TESORO NACIONAL</t>
  </si>
  <si>
    <t>102 - FONDOS PROPIOS</t>
  </si>
  <si>
    <t>121 - SALDOS DISPONIBLES DE PERIODOS ANTERIORES</t>
  </si>
  <si>
    <t>124 - DEVOLUCIÓN FONDO CONTINGENCIA PARA SEGURIDAD SOCIAL</t>
  </si>
  <si>
    <t>30 - FONDOS PROPIOS</t>
  </si>
  <si>
    <t>3002 - RECURSOS SEGURIDAD SOCIAL LEY 13-20</t>
  </si>
  <si>
    <t>9995 - VENTAS DE SERVICIOS</t>
  </si>
  <si>
    <t>9998 - OTROS FONDOS</t>
  </si>
  <si>
    <t>60 - CRÉDITO EXTERNO</t>
  </si>
  <si>
    <t>622 - VENEZUELA</t>
  </si>
  <si>
    <t>TOTAL GASTOS</t>
  </si>
  <si>
    <t xml:space="preserve">TOTAL APLICACIONES FINANCIERAS  </t>
  </si>
  <si>
    <t>TOTAL GASTOS Y APLICACIONES FINANCIERAS</t>
  </si>
  <si>
    <t>Fuente: Sistema de Información de la Gestión Financiera (SIGEF).</t>
  </si>
  <si>
    <t>TOTAL DEVENGADO</t>
  </si>
  <si>
    <t>ENERO-DICIEMBRE 2014-2024</t>
  </si>
  <si>
    <t>128 - RECURSOS PERCIBIDOS POR OPERACIONES DEL AÑO ANTERIOR</t>
  </si>
  <si>
    <t>129 - RECURSOS ESPECIALES POR RENEGOCIACION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</si>
</sst>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-* #,##0.0\ _€_-;\-* #,##0.0\ _€_-;_-* &quot;-&quot;??\ _€_-;_-@_-"/>
    <numFmt numFmtId="167" formatCode="_-* #,##0.00\ _€_-;\-* #,##0.00\ _€_-;_-* &quot;-&quot;??\ _€_-;_-@_-"/>
    <numFmt numFmtId="168" formatCode="_(#,##0.0,,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/>
    <xf numFmtId="43" fontId="3" fillId="0" borderId="0" xfId="1" applyFont="1" applyBorder="1" applyAlignment="1">
      <alignment horizontal="center" vertical="center"/>
    </xf>
    <xf numFmtId="43" fontId="0" fillId="2" borderId="0" xfId="1" applyFont="1" applyFill="1"/>
    <xf numFmtId="43" fontId="0" fillId="0" borderId="0" xfId="1" applyFont="1"/>
    <xf numFmtId="43" fontId="0" fillId="2" borderId="0" xfId="1" applyFont="1" applyFill="1" applyBorder="1" applyAlignment="1">
      <alignment horizontal="center"/>
    </xf>
    <xf numFmtId="43" fontId="0" fillId="2" borderId="0" xfId="1" applyFont="1" applyFill="1" applyBorder="1" applyAlignment="1"/>
    <xf numFmtId="166" fontId="0" fillId="0" borderId="0" xfId="1" applyNumberFormat="1" applyFont="1" applyBorder="1" applyAlignment="1">
      <alignment horizontal="right"/>
    </xf>
    <xf numFmtId="43" fontId="8" fillId="0" borderId="0" xfId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43" fontId="0" fillId="0" borderId="4" xfId="0" applyNumberFormat="1" applyBorder="1"/>
    <xf numFmtId="165" fontId="0" fillId="2" borderId="0" xfId="1" applyNumberFormat="1" applyFont="1" applyFill="1"/>
    <xf numFmtId="165" fontId="0" fillId="2" borderId="0" xfId="1" applyNumberFormat="1" applyFont="1" applyFill="1" applyAlignment="1">
      <alignment horizontal="left"/>
    </xf>
    <xf numFmtId="168" fontId="0" fillId="0" borderId="0" xfId="1" applyNumberFormat="1" applyFont="1" applyBorder="1" applyAlignment="1">
      <alignment horizontal="right"/>
    </xf>
    <xf numFmtId="168" fontId="1" fillId="0" borderId="0" xfId="1" applyNumberFormat="1" applyFont="1" applyBorder="1"/>
    <xf numFmtId="168" fontId="1" fillId="0" borderId="0" xfId="1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168" fontId="2" fillId="4" borderId="6" xfId="2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/>
    </xf>
    <xf numFmtId="0" fontId="0" fillId="2" borderId="0" xfId="0" applyFill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0" fillId="2" borderId="0" xfId="0" applyNumberFormat="1" applyFill="1"/>
    <xf numFmtId="165" fontId="0" fillId="2" borderId="0" xfId="0" applyNumberFormat="1" applyFill="1" applyAlignment="1">
      <alignment horizontal="left"/>
    </xf>
    <xf numFmtId="165" fontId="0" fillId="2" borderId="0" xfId="0" applyNumberFormat="1" applyFill="1"/>
    <xf numFmtId="0" fontId="0" fillId="0" borderId="0" xfId="0" applyAlignment="1">
      <alignment horizontal="left" readingOrder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49" fontId="6" fillId="0" borderId="1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8" fontId="3" fillId="0" borderId="5" xfId="7" applyNumberFormat="1" applyFont="1" applyBorder="1"/>
    <xf numFmtId="168" fontId="3" fillId="0" borderId="5" xfId="0" applyNumberFormat="1" applyFont="1" applyBorder="1" applyAlignment="1">
      <alignment horizontal="left"/>
    </xf>
    <xf numFmtId="168" fontId="3" fillId="2" borderId="5" xfId="7" applyNumberFormat="1" applyFont="1" applyFill="1" applyBorder="1"/>
    <xf numFmtId="0" fontId="2" fillId="4" borderId="3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2" fillId="5" borderId="9" xfId="8" applyFont="1" applyFill="1" applyBorder="1" applyAlignment="1">
      <alignment horizontal="center" vertical="center" wrapText="1"/>
    </xf>
    <xf numFmtId="167" fontId="2" fillId="5" borderId="0" xfId="8" applyFont="1" applyFill="1" applyBorder="1" applyAlignment="1">
      <alignment horizontal="center" vertical="center" wrapText="1"/>
    </xf>
    <xf numFmtId="43" fontId="2" fillId="4" borderId="7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</cellXfs>
  <cellStyles count="9">
    <cellStyle name="Millares" xfId="1" builtinId="3"/>
    <cellStyle name="Millares 2" xfId="3" xr:uid="{00000000-0005-0000-0000-000001000000}"/>
    <cellStyle name="Millares 2 3" xfId="7" xr:uid="{00000000-0005-0000-0000-000002000000}"/>
    <cellStyle name="Millares 3" xfId="4" xr:uid="{00000000-0005-0000-0000-000003000000}"/>
    <cellStyle name="Millares 3 2" xfId="5" xr:uid="{00000000-0005-0000-0000-000004000000}"/>
    <cellStyle name="Millares 3 3" xfId="8" xr:uid="{00000000-0005-0000-0000-000005000000}"/>
    <cellStyle name="Millares 4" xfId="2" xr:uid="{00000000-0005-0000-0000-000006000000}"/>
    <cellStyle name="Millares 5" xfId="6" xr:uid="{00000000-0005-0000-0000-00000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6BF8DEB-7A16-4068-B04F-CC88FF98C4B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190625"/>
        </a:xfrm>
        <a:prstGeom prst="rect">
          <a:avLst/>
        </a:prstGeom>
      </xdr:spPr>
    </xdr:pic>
    <xdr:clientData/>
  </xdr:twoCellAnchor>
  <xdr:oneCellAnchor>
    <xdr:from>
      <xdr:col>1</xdr:col>
      <xdr:colOff>276234</xdr:colOff>
      <xdr:row>0</xdr:row>
      <xdr:rowOff>179295</xdr:rowOff>
    </xdr:from>
    <xdr:ext cx="2002110" cy="963706"/>
    <xdr:pic>
      <xdr:nvPicPr>
        <xdr:cNvPr id="3" name="Imagen 4">
          <a:extLst>
            <a:ext uri="{FF2B5EF4-FFF2-40B4-BE49-F238E27FC236}">
              <a16:creationId xmlns:a16="http://schemas.microsoft.com/office/drawing/2014/main" id="{8C08DFE1-44D2-4FE1-8D1B-7EADDB88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10" y="179295"/>
          <a:ext cx="2002110" cy="963706"/>
        </a:xfrm>
        <a:prstGeom prst="rect">
          <a:avLst/>
        </a:prstGeom>
      </xdr:spPr>
    </xdr:pic>
    <xdr:clientData/>
  </xdr:oneCellAnchor>
  <xdr:oneCellAnchor>
    <xdr:from>
      <xdr:col>7</xdr:col>
      <xdr:colOff>137993</xdr:colOff>
      <xdr:row>0</xdr:row>
      <xdr:rowOff>0</xdr:rowOff>
    </xdr:from>
    <xdr:ext cx="1901477" cy="1086971"/>
    <xdr:pic>
      <xdr:nvPicPr>
        <xdr:cNvPr id="4" name="Imagen 3">
          <a:extLst>
            <a:ext uri="{FF2B5EF4-FFF2-40B4-BE49-F238E27FC236}">
              <a16:creationId xmlns:a16="http://schemas.microsoft.com/office/drawing/2014/main" id="{F6E9819D-02D1-4536-8EF1-D2FA263C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1993" y="0"/>
          <a:ext cx="1901477" cy="10869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7"/>
  <sheetViews>
    <sheetView showGridLines="0" tabSelected="1" zoomScale="85" zoomScaleNormal="85" workbookViewId="0">
      <selection activeCell="B8" sqref="B8:B9"/>
    </sheetView>
  </sheetViews>
  <sheetFormatPr baseColWidth="10" defaultColWidth="11.42578125" defaultRowHeight="15" x14ac:dyDescent="0.25"/>
  <cols>
    <col min="1" max="1" width="5" customWidth="1"/>
    <col min="2" max="2" width="63.42578125" customWidth="1"/>
    <col min="3" max="9" width="13.42578125" style="5" customWidth="1"/>
    <col min="10" max="12" width="9.5703125" style="20" bestFit="1" customWidth="1"/>
    <col min="13" max="13" width="16.28515625" style="20" customWidth="1"/>
    <col min="14" max="17" width="17.85546875" style="20" bestFit="1" customWidth="1"/>
    <col min="18" max="18" width="18.85546875" style="20" bestFit="1" customWidth="1"/>
    <col min="19" max="37" width="11.42578125" style="20"/>
  </cols>
  <sheetData>
    <row r="1" spans="2:37" x14ac:dyDescent="0.25">
      <c r="C1" s="1"/>
      <c r="D1" s="1"/>
      <c r="E1" s="1"/>
      <c r="F1" s="1"/>
      <c r="G1" s="1"/>
      <c r="H1" s="1"/>
      <c r="I1" s="2"/>
    </row>
    <row r="2" spans="2:37" ht="28.5" x14ac:dyDescent="0.25">
      <c r="B2" s="39" t="s">
        <v>0</v>
      </c>
      <c r="C2" s="39"/>
      <c r="D2" s="39"/>
      <c r="E2" s="39"/>
      <c r="F2" s="39"/>
      <c r="G2" s="39"/>
      <c r="H2" s="39"/>
      <c r="I2" s="39"/>
    </row>
    <row r="3" spans="2:37" ht="21" x14ac:dyDescent="0.25">
      <c r="B3" s="40" t="s">
        <v>1</v>
      </c>
      <c r="C3" s="40"/>
      <c r="D3" s="40"/>
      <c r="E3" s="40"/>
      <c r="F3" s="40"/>
      <c r="G3" s="40"/>
      <c r="H3" s="40"/>
      <c r="I3" s="40"/>
    </row>
    <row r="4" spans="2:37" ht="15.75" customHeight="1" x14ac:dyDescent="0.25">
      <c r="B4" s="41" t="s">
        <v>2</v>
      </c>
      <c r="C4" s="41"/>
      <c r="D4" s="41"/>
      <c r="E4" s="41"/>
      <c r="F4" s="41"/>
      <c r="G4" s="41"/>
      <c r="H4" s="41"/>
      <c r="I4" s="41"/>
    </row>
    <row r="5" spans="2:37" ht="15.75" customHeight="1" x14ac:dyDescent="0.25">
      <c r="B5" s="41" t="s">
        <v>3</v>
      </c>
      <c r="C5" s="41"/>
      <c r="D5" s="41"/>
      <c r="E5" s="41"/>
      <c r="F5" s="41"/>
      <c r="G5" s="41"/>
      <c r="H5" s="41"/>
      <c r="I5" s="41"/>
    </row>
    <row r="6" spans="2:37" ht="15.75" customHeight="1" x14ac:dyDescent="0.25">
      <c r="B6" s="41"/>
      <c r="C6" s="41"/>
      <c r="D6" s="41"/>
      <c r="E6" s="41"/>
      <c r="F6" s="41"/>
      <c r="G6" s="41"/>
      <c r="H6" s="41"/>
      <c r="I6" s="41"/>
    </row>
    <row r="7" spans="2:37" x14ac:dyDescent="0.25">
      <c r="B7" s="30" t="s">
        <v>22</v>
      </c>
      <c r="C7" s="3"/>
      <c r="D7" s="3"/>
      <c r="E7" s="3"/>
      <c r="F7" s="3"/>
      <c r="G7" s="3"/>
      <c r="H7" s="3"/>
      <c r="J7" s="2"/>
      <c r="K7" s="2"/>
      <c r="L7" s="2"/>
      <c r="M7" s="2" t="s">
        <v>4</v>
      </c>
    </row>
    <row r="8" spans="2:37" x14ac:dyDescent="0.25">
      <c r="B8" s="38" t="s">
        <v>5</v>
      </c>
      <c r="C8" s="44" t="s">
        <v>21</v>
      </c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2:37" x14ac:dyDescent="0.25">
      <c r="B9" s="38"/>
      <c r="C9" s="36">
        <v>2014</v>
      </c>
      <c r="D9" s="36">
        <v>2015</v>
      </c>
      <c r="E9" s="36">
        <v>2016</v>
      </c>
      <c r="F9" s="36">
        <v>2017</v>
      </c>
      <c r="G9" s="36">
        <v>2018</v>
      </c>
      <c r="H9" s="36">
        <v>2019</v>
      </c>
      <c r="I9" s="36">
        <v>2020</v>
      </c>
      <c r="J9" s="36">
        <v>2021</v>
      </c>
      <c r="K9" s="36">
        <v>2022</v>
      </c>
      <c r="L9" s="36">
        <v>2023</v>
      </c>
      <c r="M9" s="36">
        <v>2024</v>
      </c>
      <c r="AB9" s="24"/>
      <c r="AC9" s="24"/>
      <c r="AD9" s="24"/>
      <c r="AE9" s="24"/>
      <c r="AF9" s="24"/>
      <c r="AG9" s="24"/>
      <c r="AH9" s="24"/>
    </row>
    <row r="10" spans="2:37" x14ac:dyDescent="0.25">
      <c r="B10" s="19" t="s">
        <v>6</v>
      </c>
      <c r="C10" s="35">
        <f t="shared" ref="C10:I10" si="0">SUM(C11:C14)</f>
        <v>1625352693.6000004</v>
      </c>
      <c r="D10" s="35">
        <f t="shared" si="0"/>
        <v>921108204.28999996</v>
      </c>
      <c r="E10" s="35">
        <f t="shared" si="0"/>
        <v>12805927976.880001</v>
      </c>
      <c r="F10" s="35">
        <f t="shared" si="0"/>
        <v>10565436919.980001</v>
      </c>
      <c r="G10" s="35">
        <v>10931672602.760002</v>
      </c>
      <c r="H10" s="35">
        <f t="shared" si="0"/>
        <v>11734633350.799999</v>
      </c>
      <c r="I10" s="35">
        <f t="shared" si="0"/>
        <v>12064976056.6</v>
      </c>
      <c r="J10" s="35">
        <v>17796685159.399998</v>
      </c>
      <c r="K10" s="35">
        <v>19402084827.630001</v>
      </c>
      <c r="L10" s="35">
        <v>19414881443.82</v>
      </c>
      <c r="M10" s="35">
        <v>20359925322.639999</v>
      </c>
      <c r="N10" s="12"/>
      <c r="O10" s="12"/>
      <c r="P10" s="12"/>
      <c r="Q10" s="12"/>
      <c r="R10" s="12"/>
      <c r="S10" s="26"/>
      <c r="T10" s="26"/>
      <c r="U10" s="26"/>
      <c r="V10" s="26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2:37" x14ac:dyDescent="0.25">
      <c r="B11" s="29" t="s">
        <v>7</v>
      </c>
      <c r="C11" s="14">
        <v>1625352693.6000004</v>
      </c>
      <c r="D11" s="14">
        <v>900462967.8599999</v>
      </c>
      <c r="E11" s="14">
        <v>12764608632.84</v>
      </c>
      <c r="F11" s="14">
        <v>10520193369.310001</v>
      </c>
      <c r="G11" s="14">
        <v>10911846177.200001</v>
      </c>
      <c r="H11" s="14">
        <v>11675474539.08</v>
      </c>
      <c r="I11" s="14">
        <v>11988388156.880001</v>
      </c>
      <c r="J11" s="14">
        <v>17658163760.569996</v>
      </c>
      <c r="K11" s="14">
        <v>19279163160.389999</v>
      </c>
      <c r="L11" s="14">
        <v>19301890668.040001</v>
      </c>
      <c r="M11" s="14">
        <v>19269041759.879997</v>
      </c>
      <c r="N11" s="12"/>
      <c r="O11" s="12"/>
      <c r="P11" s="12"/>
      <c r="Q11" s="12"/>
      <c r="R11" s="12"/>
      <c r="S11" s="26"/>
      <c r="T11" s="26"/>
      <c r="U11" s="26"/>
      <c r="V11" s="26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2:37" x14ac:dyDescent="0.25">
      <c r="B12" s="29" t="s">
        <v>8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2"/>
      <c r="O12" s="12"/>
      <c r="P12" s="12"/>
      <c r="Q12" s="12"/>
      <c r="R12" s="12"/>
      <c r="S12" s="26"/>
      <c r="T12" s="26"/>
      <c r="U12" s="26"/>
      <c r="V12" s="26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2:37" x14ac:dyDescent="0.25">
      <c r="B13" s="29" t="s">
        <v>9</v>
      </c>
      <c r="C13" s="14">
        <v>0</v>
      </c>
      <c r="D13" s="14">
        <v>20645236.430000007</v>
      </c>
      <c r="E13" s="14">
        <v>41319344.039999999</v>
      </c>
      <c r="F13" s="14">
        <v>45243550.669999994</v>
      </c>
      <c r="G13" s="14">
        <v>19826425.560000002</v>
      </c>
      <c r="H13" s="14">
        <v>59158811.720000006</v>
      </c>
      <c r="I13" s="14">
        <v>44146635.980000004</v>
      </c>
      <c r="J13" s="14">
        <v>138521398.83000004</v>
      </c>
      <c r="K13" s="14">
        <v>122921667.23999999</v>
      </c>
      <c r="L13" s="14">
        <v>112990775.78000002</v>
      </c>
      <c r="M13" s="14">
        <v>54080724.079999998</v>
      </c>
      <c r="N13" s="12"/>
      <c r="O13" s="12"/>
      <c r="P13" s="12"/>
      <c r="Q13" s="12"/>
      <c r="R13" s="12"/>
      <c r="S13" s="26"/>
      <c r="T13" s="26"/>
      <c r="U13" s="26"/>
      <c r="V13" s="26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2:37" x14ac:dyDescent="0.25">
      <c r="B14" s="29" t="s">
        <v>10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32441263.739999998</v>
      </c>
      <c r="J14" s="14">
        <v>0</v>
      </c>
      <c r="K14" s="14">
        <v>0</v>
      </c>
      <c r="L14" s="14">
        <v>0</v>
      </c>
      <c r="M14" s="14">
        <v>0</v>
      </c>
      <c r="N14" s="12"/>
      <c r="O14" s="12"/>
      <c r="P14" s="12"/>
      <c r="Q14" s="12"/>
      <c r="R14" s="12"/>
      <c r="S14" s="26"/>
      <c r="T14" s="26"/>
      <c r="U14" s="26"/>
      <c r="V14" s="26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2:37" x14ac:dyDescent="0.25">
      <c r="B15" s="29" t="s">
        <v>23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>
        <v>36802838.680000007</v>
      </c>
      <c r="N15" s="12"/>
      <c r="O15" s="12"/>
      <c r="P15" s="12"/>
      <c r="Q15" s="12"/>
      <c r="R15" s="12"/>
      <c r="S15" s="26"/>
      <c r="T15" s="26"/>
      <c r="U15" s="26"/>
      <c r="V15" s="26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2:37" x14ac:dyDescent="0.25">
      <c r="B16" s="29" t="s">
        <v>24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>
        <v>1000000000</v>
      </c>
      <c r="N16" s="12"/>
      <c r="O16" s="12"/>
      <c r="P16" s="12"/>
      <c r="Q16" s="12"/>
      <c r="R16" s="12"/>
      <c r="S16" s="26"/>
      <c r="T16" s="26"/>
      <c r="U16" s="26"/>
      <c r="V16" s="26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2:37" x14ac:dyDescent="0.25">
      <c r="B17" s="17" t="s">
        <v>11</v>
      </c>
      <c r="C17" s="33">
        <f>SUM(C18:C22)</f>
        <v>43361977.399999999</v>
      </c>
      <c r="D17" s="33">
        <f t="shared" ref="D17:I17" si="1">SUM(D18:D22)</f>
        <v>52201705.32</v>
      </c>
      <c r="E17" s="33">
        <f t="shared" si="1"/>
        <v>57158385.520000003</v>
      </c>
      <c r="F17" s="33">
        <f t="shared" si="1"/>
        <v>104232236.33000001</v>
      </c>
      <c r="G17" s="33">
        <f t="shared" si="1"/>
        <v>114447012.89</v>
      </c>
      <c r="H17" s="33">
        <f t="shared" si="1"/>
        <v>435486748.10000002</v>
      </c>
      <c r="I17" s="33">
        <f t="shared" si="1"/>
        <v>259775975.70999995</v>
      </c>
      <c r="J17" s="33">
        <v>1150243764.0599999</v>
      </c>
      <c r="K17" s="33">
        <v>1548033320.2999997</v>
      </c>
      <c r="L17" s="33">
        <v>2015342134.1199999</v>
      </c>
      <c r="M17" s="33">
        <v>2446340107.71</v>
      </c>
      <c r="N17" s="12"/>
      <c r="O17" s="12"/>
      <c r="P17" s="12"/>
      <c r="Q17" s="12"/>
      <c r="R17" s="12"/>
      <c r="S17" s="26"/>
      <c r="T17" s="26"/>
      <c r="U17" s="26"/>
      <c r="V17" s="26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2:37" x14ac:dyDescent="0.25">
      <c r="B18" s="29" t="s">
        <v>8</v>
      </c>
      <c r="C18" s="15">
        <v>43361977.399999999</v>
      </c>
      <c r="D18" s="15">
        <v>52094505.32</v>
      </c>
      <c r="E18" s="15">
        <v>43348061.120000005</v>
      </c>
      <c r="F18" s="15">
        <v>86234671.700000003</v>
      </c>
      <c r="G18" s="15">
        <v>73574174.5</v>
      </c>
      <c r="H18" s="15">
        <v>388912349.92000002</v>
      </c>
      <c r="I18" s="16">
        <v>251947919.78999996</v>
      </c>
      <c r="J18" s="14">
        <v>1054269073.9000001</v>
      </c>
      <c r="K18" s="14">
        <v>1338197830.3299999</v>
      </c>
      <c r="L18" s="14">
        <v>1890712036.04</v>
      </c>
      <c r="M18" s="14">
        <v>2155389069.3699999</v>
      </c>
      <c r="N18" s="12"/>
      <c r="O18" s="12"/>
      <c r="P18" s="12"/>
      <c r="Q18" s="12"/>
      <c r="R18" s="12"/>
      <c r="S18" s="26"/>
      <c r="T18" s="26"/>
      <c r="U18" s="26"/>
      <c r="V18" s="26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2:37" x14ac:dyDescent="0.25">
      <c r="B19" s="29" t="s">
        <v>9</v>
      </c>
      <c r="C19" s="14">
        <v>0</v>
      </c>
      <c r="D19" s="14">
        <v>107200</v>
      </c>
      <c r="E19" s="14">
        <v>13810324.399999999</v>
      </c>
      <c r="F19" s="14">
        <v>17997564.630000003</v>
      </c>
      <c r="G19" s="14">
        <v>40872838.390000001</v>
      </c>
      <c r="H19" s="14">
        <v>46574398.179999992</v>
      </c>
      <c r="I19" s="14">
        <v>7828055.9199999999</v>
      </c>
      <c r="J19" s="14">
        <v>95974690.160000011</v>
      </c>
      <c r="K19" s="14">
        <v>209835489.97</v>
      </c>
      <c r="L19" s="14">
        <v>124630098.07999998</v>
      </c>
      <c r="M19" s="14">
        <v>290951038.33999997</v>
      </c>
      <c r="N19" s="12"/>
      <c r="O19" s="12"/>
      <c r="P19" s="12"/>
      <c r="Q19" s="12"/>
      <c r="R19" s="12"/>
      <c r="S19" s="26"/>
      <c r="T19" s="26"/>
      <c r="U19" s="26"/>
      <c r="V19" s="26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2:37" x14ac:dyDescent="0.25">
      <c r="B20" s="29" t="s">
        <v>12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2"/>
      <c r="O20" s="12"/>
      <c r="P20" s="12"/>
      <c r="Q20" s="12"/>
      <c r="R20" s="12"/>
      <c r="S20" s="26"/>
      <c r="T20" s="26"/>
      <c r="U20" s="26"/>
      <c r="V20" s="26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2:37" x14ac:dyDescent="0.25">
      <c r="B21" s="29" t="s">
        <v>13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2"/>
      <c r="O21" s="12"/>
      <c r="P21" s="12"/>
      <c r="Q21" s="12"/>
      <c r="R21" s="12"/>
      <c r="S21" s="26"/>
      <c r="T21" s="26"/>
      <c r="U21" s="26"/>
      <c r="V21" s="26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2:37" x14ac:dyDescent="0.25">
      <c r="B22" s="29" t="s">
        <v>14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2"/>
      <c r="O22" s="12"/>
      <c r="P22" s="12"/>
      <c r="Q22" s="12"/>
      <c r="R22" s="12"/>
      <c r="S22" s="26"/>
      <c r="T22" s="26"/>
      <c r="U22" s="26"/>
      <c r="V22" s="26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2:37" x14ac:dyDescent="0.25">
      <c r="B23" s="17" t="s">
        <v>15</v>
      </c>
      <c r="C23" s="33">
        <f t="shared" ref="C23:I23" si="2">+C24+C25</f>
        <v>9075069299.3600006</v>
      </c>
      <c r="D23" s="33">
        <f t="shared" si="2"/>
        <v>10850980109.559999</v>
      </c>
      <c r="E23" s="33">
        <f t="shared" si="2"/>
        <v>7225160.2199999997</v>
      </c>
      <c r="F23" s="34">
        <f t="shared" si="2"/>
        <v>0</v>
      </c>
      <c r="G23" s="34">
        <f t="shared" si="2"/>
        <v>0</v>
      </c>
      <c r="H23" s="34">
        <f t="shared" si="2"/>
        <v>0</v>
      </c>
      <c r="I23" s="34">
        <f t="shared" si="2"/>
        <v>0</v>
      </c>
      <c r="J23" s="34">
        <f t="shared" ref="J23:L23" si="3">+J24+J25</f>
        <v>0</v>
      </c>
      <c r="K23" s="34">
        <f t="shared" ref="K23" si="4">+K24+K25</f>
        <v>0</v>
      </c>
      <c r="L23" s="34">
        <f t="shared" si="3"/>
        <v>0</v>
      </c>
      <c r="M23" s="34">
        <v>0</v>
      </c>
      <c r="N23" s="12"/>
      <c r="O23" s="12"/>
      <c r="P23" s="12"/>
      <c r="Q23" s="12"/>
      <c r="R23" s="12"/>
      <c r="S23" s="26"/>
      <c r="T23" s="26"/>
      <c r="U23" s="26"/>
      <c r="V23" s="26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2:37" x14ac:dyDescent="0.25">
      <c r="B24" s="28" t="s">
        <v>9</v>
      </c>
      <c r="C24" s="14">
        <v>0</v>
      </c>
      <c r="D24" s="14">
        <v>4666512.82</v>
      </c>
      <c r="E24" s="14">
        <v>7225160.2199999997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2"/>
      <c r="O24" s="12"/>
      <c r="P24" s="12"/>
      <c r="Q24" s="12"/>
      <c r="R24" s="12"/>
      <c r="S24" s="26"/>
      <c r="T24" s="26"/>
      <c r="U24" s="26"/>
      <c r="V24" s="26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2:37" x14ac:dyDescent="0.25">
      <c r="B25" s="28" t="s">
        <v>16</v>
      </c>
      <c r="C25" s="14">
        <v>9075069299.3600006</v>
      </c>
      <c r="D25" s="14">
        <v>10846313596.74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2"/>
      <c r="O25" s="12"/>
      <c r="P25" s="12"/>
      <c r="Q25" s="12"/>
      <c r="R25" s="12"/>
      <c r="S25" s="26"/>
      <c r="T25" s="26"/>
      <c r="U25" s="26"/>
      <c r="V25" s="26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2:37" x14ac:dyDescent="0.25">
      <c r="B26" s="37" t="s">
        <v>17</v>
      </c>
      <c r="C26" s="18">
        <f t="shared" ref="C26:I26" si="5">+C17+C10+C23</f>
        <v>10743783970.360001</v>
      </c>
      <c r="D26" s="18">
        <f t="shared" si="5"/>
        <v>11824290019.17</v>
      </c>
      <c r="E26" s="18">
        <f t="shared" si="5"/>
        <v>12870311522.620001</v>
      </c>
      <c r="F26" s="18">
        <f t="shared" si="5"/>
        <v>10669669156.310001</v>
      </c>
      <c r="G26" s="18">
        <f t="shared" si="5"/>
        <v>11046119615.650002</v>
      </c>
      <c r="H26" s="18">
        <f t="shared" si="5"/>
        <v>12170120098.9</v>
      </c>
      <c r="I26" s="18">
        <f t="shared" si="5"/>
        <v>12324752032.309999</v>
      </c>
      <c r="J26" s="18">
        <v>18946928923.459999</v>
      </c>
      <c r="K26" s="18">
        <v>20950118147.93</v>
      </c>
      <c r="L26" s="18">
        <v>21430223577.940002</v>
      </c>
      <c r="M26" s="18">
        <v>22806265430.349998</v>
      </c>
      <c r="N26" s="12"/>
      <c r="O26" s="12"/>
      <c r="P26" s="12"/>
      <c r="Q26" s="12"/>
      <c r="R26" s="12"/>
      <c r="S26" s="12"/>
      <c r="T26" s="26"/>
      <c r="U26" s="26"/>
      <c r="V26" s="26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2:37" x14ac:dyDescent="0.25">
      <c r="B27" s="20"/>
      <c r="C27" s="6"/>
      <c r="D27" s="6"/>
      <c r="E27" s="6"/>
      <c r="F27" s="6"/>
      <c r="G27" s="6"/>
      <c r="H27" s="6"/>
      <c r="I27" s="7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2:37" ht="15" customHeight="1" x14ac:dyDescent="0.25">
      <c r="B28" s="37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12"/>
      <c r="O28" s="12"/>
      <c r="P28" s="12"/>
      <c r="Q28" s="12"/>
      <c r="R28" s="12"/>
      <c r="S28" s="26"/>
      <c r="T28" s="26"/>
      <c r="U28" s="26"/>
      <c r="V28" s="26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2:37" ht="15" customHeight="1" x14ac:dyDescent="0.25">
      <c r="B29" s="17" t="s">
        <v>6</v>
      </c>
      <c r="C29" s="33">
        <f t="shared" ref="C29:I29" si="6">+C30+C31</f>
        <v>0</v>
      </c>
      <c r="D29" s="33">
        <f t="shared" si="6"/>
        <v>0</v>
      </c>
      <c r="E29" s="33">
        <f t="shared" si="6"/>
        <v>34698917.659999996</v>
      </c>
      <c r="F29" s="33">
        <f t="shared" si="6"/>
        <v>9871143.5600000005</v>
      </c>
      <c r="G29" s="33">
        <f t="shared" si="6"/>
        <v>9843371.0500000007</v>
      </c>
      <c r="H29" s="33">
        <f t="shared" si="6"/>
        <v>0</v>
      </c>
      <c r="I29" s="33">
        <f t="shared" si="6"/>
        <v>0</v>
      </c>
      <c r="J29" s="33">
        <f t="shared" ref="J29:L29" si="7">+J30+J31</f>
        <v>0</v>
      </c>
      <c r="K29" s="33">
        <f t="shared" ref="K29" si="8">+K30+K31</f>
        <v>0</v>
      </c>
      <c r="L29" s="33">
        <f t="shared" si="7"/>
        <v>0</v>
      </c>
      <c r="M29" s="33">
        <v>0</v>
      </c>
      <c r="N29" s="12"/>
      <c r="O29" s="12"/>
      <c r="P29" s="12"/>
      <c r="Q29" s="12"/>
      <c r="R29" s="12"/>
      <c r="S29" s="26"/>
      <c r="T29" s="26"/>
      <c r="U29" s="26"/>
      <c r="V29" s="26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2:37" ht="15" customHeight="1" x14ac:dyDescent="0.25">
      <c r="B30" s="28" t="s">
        <v>7</v>
      </c>
      <c r="C30" s="15">
        <v>0</v>
      </c>
      <c r="D30" s="15">
        <v>0</v>
      </c>
      <c r="E30" s="15">
        <v>34698917.659999996</v>
      </c>
      <c r="F30" s="15">
        <v>2908474.6</v>
      </c>
      <c r="G30" s="15">
        <v>2950000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2"/>
      <c r="O30" s="12"/>
      <c r="P30" s="12"/>
      <c r="Q30" s="12"/>
      <c r="R30" s="12"/>
      <c r="S30" s="26"/>
      <c r="T30" s="26"/>
      <c r="U30" s="26"/>
      <c r="V30" s="26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2:37" ht="15" customHeight="1" x14ac:dyDescent="0.25">
      <c r="B31" s="28" t="s">
        <v>9</v>
      </c>
      <c r="C31" s="15">
        <v>0</v>
      </c>
      <c r="D31" s="15">
        <v>0</v>
      </c>
      <c r="E31" s="15">
        <v>0</v>
      </c>
      <c r="F31" s="15">
        <v>6962668.9600000009</v>
      </c>
      <c r="G31" s="15">
        <v>6893371.0499999998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2"/>
      <c r="O31" s="12"/>
      <c r="P31" s="12"/>
      <c r="Q31" s="12"/>
      <c r="R31" s="12"/>
      <c r="S31" s="26"/>
      <c r="T31" s="26"/>
      <c r="U31" s="26"/>
      <c r="V31" s="26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2:37" x14ac:dyDescent="0.25">
      <c r="B32" s="17" t="s">
        <v>11</v>
      </c>
      <c r="C32" s="33">
        <f>+C33+C34</f>
        <v>0</v>
      </c>
      <c r="D32" s="33">
        <f>(+D33+D34)</f>
        <v>0</v>
      </c>
      <c r="E32" s="33">
        <f t="shared" ref="E32:L32" si="9">+E33+E34</f>
        <v>6022925.1099999994</v>
      </c>
      <c r="F32" s="33">
        <f t="shared" si="9"/>
        <v>0</v>
      </c>
      <c r="G32" s="33">
        <f t="shared" si="9"/>
        <v>0</v>
      </c>
      <c r="H32" s="33">
        <f t="shared" si="9"/>
        <v>0</v>
      </c>
      <c r="I32" s="33">
        <f t="shared" si="9"/>
        <v>0</v>
      </c>
      <c r="J32" s="33">
        <f t="shared" ref="J32:K32" si="10">+J33+J34</f>
        <v>0</v>
      </c>
      <c r="K32" s="33">
        <f t="shared" si="10"/>
        <v>0</v>
      </c>
      <c r="L32" s="33">
        <f t="shared" si="9"/>
        <v>0</v>
      </c>
      <c r="M32" s="33">
        <v>0</v>
      </c>
      <c r="N32" s="12"/>
      <c r="O32" s="12"/>
      <c r="P32" s="12"/>
      <c r="Q32" s="12"/>
      <c r="R32" s="12"/>
      <c r="S32" s="26"/>
      <c r="T32" s="26"/>
      <c r="U32" s="26"/>
      <c r="V32" s="26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2:37" x14ac:dyDescent="0.25">
      <c r="B33" s="28" t="s">
        <v>8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2"/>
      <c r="O33" s="12"/>
      <c r="P33" s="12"/>
      <c r="Q33" s="12"/>
      <c r="R33" s="12"/>
      <c r="S33" s="26"/>
      <c r="T33" s="26"/>
      <c r="U33" s="26"/>
      <c r="V33" s="26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2:37" x14ac:dyDescent="0.25">
      <c r="B34" t="s">
        <v>9</v>
      </c>
      <c r="C34" s="5">
        <v>0</v>
      </c>
      <c r="D34" s="5">
        <v>0</v>
      </c>
      <c r="E34" s="15">
        <v>6022925.1099999994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12"/>
      <c r="O34" s="12"/>
      <c r="P34" s="12"/>
      <c r="Q34" s="12"/>
      <c r="R34" s="12"/>
      <c r="S34" s="26"/>
      <c r="T34" s="26"/>
      <c r="U34" s="26"/>
      <c r="V34" s="26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2:37" s="27" customFormat="1" x14ac:dyDescent="0.25">
      <c r="B35" s="37" t="s">
        <v>18</v>
      </c>
      <c r="C35" s="18">
        <f t="shared" ref="C35:I35" si="11">+C32+C29</f>
        <v>0</v>
      </c>
      <c r="D35" s="18">
        <f t="shared" si="11"/>
        <v>0</v>
      </c>
      <c r="E35" s="18">
        <f t="shared" si="11"/>
        <v>40721842.769999996</v>
      </c>
      <c r="F35" s="18">
        <f t="shared" si="11"/>
        <v>9871143.5600000005</v>
      </c>
      <c r="G35" s="18">
        <f t="shared" si="11"/>
        <v>9843371.0500000007</v>
      </c>
      <c r="H35" s="18">
        <f t="shared" si="11"/>
        <v>0</v>
      </c>
      <c r="I35" s="18">
        <f t="shared" si="11"/>
        <v>0</v>
      </c>
      <c r="J35" s="18">
        <f t="shared" ref="J35:L35" si="12">+J32+J29</f>
        <v>0</v>
      </c>
      <c r="K35" s="18">
        <f t="shared" ref="K35" si="13">+K32+K29</f>
        <v>0</v>
      </c>
      <c r="L35" s="18">
        <f t="shared" si="12"/>
        <v>0</v>
      </c>
      <c r="M35" s="18">
        <v>0</v>
      </c>
      <c r="N35" s="26"/>
      <c r="O35" s="26"/>
      <c r="P35" s="26"/>
      <c r="Q35" s="26"/>
      <c r="R35" s="26"/>
      <c r="S35" s="26"/>
      <c r="T35" s="26"/>
      <c r="U35" s="26"/>
      <c r="V35" s="26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2:37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26"/>
      <c r="O36" s="26"/>
      <c r="P36" s="26"/>
      <c r="Q36" s="26"/>
      <c r="R36" s="26"/>
      <c r="S36" s="26"/>
      <c r="T36" s="26"/>
      <c r="U36" s="26"/>
      <c r="V36" s="26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2:37" s="23" customFormat="1" x14ac:dyDescent="0.25">
      <c r="B37" s="37" t="s">
        <v>19</v>
      </c>
      <c r="C37" s="18">
        <f t="shared" ref="C37:I37" si="14">+C35+C26</f>
        <v>10743783970.360001</v>
      </c>
      <c r="D37" s="18">
        <f t="shared" si="14"/>
        <v>11824290019.17</v>
      </c>
      <c r="E37" s="18">
        <f t="shared" si="14"/>
        <v>12911033365.390001</v>
      </c>
      <c r="F37" s="18">
        <f t="shared" si="14"/>
        <v>10679540299.870001</v>
      </c>
      <c r="G37" s="18">
        <f t="shared" si="14"/>
        <v>11055962986.700001</v>
      </c>
      <c r="H37" s="18">
        <f t="shared" si="14"/>
        <v>12170120098.9</v>
      </c>
      <c r="I37" s="18">
        <f t="shared" si="14"/>
        <v>12324752032.309999</v>
      </c>
      <c r="J37" s="18">
        <f t="shared" ref="J37" si="15">+J35+J26</f>
        <v>18946928923.459999</v>
      </c>
      <c r="K37" s="18">
        <f t="shared" ref="K37" si="16">+K35+K26</f>
        <v>20950118147.93</v>
      </c>
      <c r="L37" s="18">
        <v>21430223577.940002</v>
      </c>
      <c r="M37" s="18">
        <v>22806265430.349998</v>
      </c>
      <c r="N37" s="13"/>
      <c r="O37" s="12"/>
      <c r="P37" s="13"/>
      <c r="Q37" s="13"/>
      <c r="R37" s="13"/>
      <c r="S37" s="25"/>
      <c r="T37" s="25"/>
      <c r="U37" s="25"/>
      <c r="V37" s="25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2:37" x14ac:dyDescent="0.25">
      <c r="B38" s="22" t="s">
        <v>20</v>
      </c>
      <c r="C38" s="21"/>
      <c r="D38" s="21"/>
      <c r="E38" s="21"/>
      <c r="F38" s="21"/>
      <c r="G38" s="21"/>
      <c r="H38" s="21"/>
      <c r="I38" s="2"/>
    </row>
    <row r="39" spans="2:37" x14ac:dyDescent="0.25">
      <c r="B39" s="31"/>
      <c r="C39" s="9"/>
      <c r="D39" s="9"/>
      <c r="E39" s="9"/>
      <c r="F39" s="9"/>
      <c r="G39" s="9"/>
      <c r="H39" s="9"/>
      <c r="I39" s="9"/>
    </row>
    <row r="40" spans="2:37" x14ac:dyDescent="0.25">
      <c r="B40" s="32"/>
      <c r="C40" s="10"/>
      <c r="D40" s="10"/>
      <c r="E40" s="10"/>
      <c r="F40" s="10"/>
      <c r="G40" s="10"/>
      <c r="H40" s="10"/>
      <c r="I40" s="10"/>
    </row>
    <row r="41" spans="2:37" x14ac:dyDescent="0.25">
      <c r="J41" s="4"/>
      <c r="K41" s="4"/>
      <c r="L41" s="4"/>
    </row>
    <row r="42" spans="2:37" x14ac:dyDescent="0.25">
      <c r="C42" s="11"/>
      <c r="D42" s="11"/>
      <c r="E42" s="11"/>
      <c r="F42" s="11"/>
      <c r="G42" s="11"/>
      <c r="H42" s="11"/>
      <c r="I42" s="11"/>
      <c r="J42" s="4"/>
      <c r="K42" s="4"/>
      <c r="L42" s="4"/>
    </row>
    <row r="43" spans="2:37" s="20" customFormat="1" x14ac:dyDescent="0.25">
      <c r="B43"/>
      <c r="C43" s="11"/>
      <c r="D43" s="11"/>
      <c r="E43" s="11"/>
      <c r="F43" s="11"/>
      <c r="G43" s="11"/>
      <c r="H43" s="11"/>
      <c r="I43" s="11"/>
      <c r="J43" s="4"/>
      <c r="K43" s="4"/>
      <c r="L43" s="4"/>
    </row>
    <row r="46" spans="2:37" s="20" customFormat="1" x14ac:dyDescent="0.25">
      <c r="B46"/>
      <c r="C46" s="5"/>
      <c r="D46" s="5"/>
      <c r="E46" s="5"/>
      <c r="F46" s="5"/>
      <c r="G46" s="5"/>
      <c r="H46" s="5"/>
      <c r="I46" s="5"/>
      <c r="J46" s="4"/>
      <c r="K46" s="4"/>
      <c r="L46" s="4"/>
      <c r="M46" s="4"/>
    </row>
    <row r="47" spans="2:37" s="20" customFormat="1" x14ac:dyDescent="0.25">
      <c r="B47"/>
      <c r="C47" s="5"/>
      <c r="D47" s="5"/>
      <c r="E47" s="5"/>
      <c r="F47" s="5"/>
      <c r="G47" s="5"/>
      <c r="H47" s="5"/>
      <c r="I47" s="5"/>
      <c r="J47" s="4"/>
      <c r="K47" s="4"/>
      <c r="L47" s="4"/>
    </row>
  </sheetData>
  <mergeCells count="8">
    <mergeCell ref="C28:M28"/>
    <mergeCell ref="C8:M8"/>
    <mergeCell ref="B8:B9"/>
    <mergeCell ref="B2:I2"/>
    <mergeCell ref="B3:I3"/>
    <mergeCell ref="B4:I4"/>
    <mergeCell ref="B5:I5"/>
    <mergeCell ref="B6:I6"/>
  </mergeCells>
  <pageMargins left="0.7" right="0.7" top="0.75" bottom="0.75" header="0.3" footer="0.3"/>
  <pageSetup orientation="portrait" horizontalDpi="4294967295" verticalDpi="4294967295" r:id="rId1"/>
  <ignoredErrors>
    <ignoredError sqref="D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31FAA6-D6F9-40C9-9607-A72A7C90145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09100588-ee89-45b2-81d6-a67d223ce91b"/>
    <ds:schemaRef ds:uri="f7c7372e-77c9-4c4a-9e9a-3e04be05905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8AA155-D330-4301-936B-736BF9C84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669DEF-AEF6-4EDC-8D05-71054890BB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Fuente y Org. Financ 2014-2024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2018-02-19T19:32:39Z</dcterms:created>
  <dcterms:modified xsi:type="dcterms:W3CDTF">2025-04-08T13:57:24Z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2022-04-04T18:03:54Z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e212e64b-24af-493a-85e1-97da06f69407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