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Febrero/Reporte 28 de febrero/"/>
    </mc:Choice>
  </mc:AlternateContent>
  <xr:revisionPtr revIDLastSave="2" documentId="13_ncr:1_{A1BAE7F4-F833-4DF1-A30D-8A24040F87F0}" xr6:coauthVersionLast="47" xr6:coauthVersionMax="47" xr10:uidLastSave="{E278D083-0B64-4EA2-A450-4A9383E27701}"/>
  <bookViews>
    <workbookView xWindow="-120" yWindow="-120" windowWidth="29040" windowHeight="15720" tabRatio="875"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Mes'!$C$31:$D$35</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56"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1" i="141" l="1"/>
  <c r="F31" i="141"/>
  <c r="G29" i="141"/>
  <c r="F29" i="141"/>
  <c r="G27" i="141"/>
  <c r="D27" i="141"/>
  <c r="F27" i="141" s="1"/>
  <c r="E24" i="141"/>
  <c r="G24" i="141" s="1"/>
  <c r="D24" i="141"/>
  <c r="E23" i="141"/>
  <c r="G23" i="141" s="1"/>
  <c r="D23" i="141"/>
  <c r="G21" i="141"/>
  <c r="F21" i="141"/>
  <c r="G20" i="141"/>
  <c r="F20" i="141"/>
  <c r="G19" i="141"/>
  <c r="F19" i="141"/>
  <c r="E18" i="141"/>
  <c r="G18" i="141" s="1"/>
  <c r="D18" i="141"/>
  <c r="G17" i="141"/>
  <c r="F17" i="141"/>
  <c r="G16" i="141"/>
  <c r="F16" i="141"/>
  <c r="G15" i="141"/>
  <c r="F15" i="141"/>
  <c r="G14" i="141"/>
  <c r="F14" i="141"/>
  <c r="E13" i="141"/>
  <c r="F13" i="141" s="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G43" i="139"/>
  <c r="E43" i="139"/>
  <c r="G42" i="139"/>
  <c r="E42" i="139"/>
  <c r="G41" i="139"/>
  <c r="E41" i="139"/>
  <c r="G40" i="139"/>
  <c r="E40" i="139"/>
  <c r="G39" i="139"/>
  <c r="E39" i="139"/>
  <c r="G38" i="139"/>
  <c r="E38" i="139"/>
  <c r="E36" i="139" s="1"/>
  <c r="G37" i="139"/>
  <c r="E37" i="139"/>
  <c r="F36" i="139"/>
  <c r="D36" i="139"/>
  <c r="G36" i="139" s="1"/>
  <c r="C36" i="139"/>
  <c r="G35" i="139"/>
  <c r="E35" i="139"/>
  <c r="G34" i="139"/>
  <c r="E34" i="139"/>
  <c r="F33" i="139"/>
  <c r="F32" i="139" s="1"/>
  <c r="D33" i="139"/>
  <c r="G33" i="139" s="1"/>
  <c r="C33" i="139"/>
  <c r="C32" i="139"/>
  <c r="G31" i="139"/>
  <c r="E31" i="139"/>
  <c r="E30" i="139" s="1"/>
  <c r="F30" i="139"/>
  <c r="D30" i="139"/>
  <c r="G30" i="139" s="1"/>
  <c r="C30" i="139"/>
  <c r="G29" i="139"/>
  <c r="F29" i="139"/>
  <c r="F28" i="139" s="1"/>
  <c r="G28" i="139"/>
  <c r="E28" i="139"/>
  <c r="D28" i="139"/>
  <c r="C28" i="139"/>
  <c r="G27" i="139"/>
  <c r="E27" i="139"/>
  <c r="G26" i="139"/>
  <c r="E26" i="139"/>
  <c r="E23" i="139" s="1"/>
  <c r="G25" i="139"/>
  <c r="F25" i="139"/>
  <c r="G24" i="139"/>
  <c r="F24" i="139"/>
  <c r="F23" i="139" s="1"/>
  <c r="D23" i="139"/>
  <c r="G23" i="139" s="1"/>
  <c r="C23" i="139"/>
  <c r="G22" i="139"/>
  <c r="E22" i="139"/>
  <c r="E20" i="139" s="1"/>
  <c r="G21" i="139"/>
  <c r="E21" i="139"/>
  <c r="G20" i="139"/>
  <c r="F20" i="139"/>
  <c r="D20" i="139"/>
  <c r="C20" i="139"/>
  <c r="C19" i="139" s="1"/>
  <c r="G18" i="139"/>
  <c r="E18" i="139"/>
  <c r="E17" i="139" s="1"/>
  <c r="E16" i="139" s="1"/>
  <c r="D17" i="139"/>
  <c r="D16" i="139" s="1"/>
  <c r="C17" i="139"/>
  <c r="F16" i="139"/>
  <c r="C16" i="139"/>
  <c r="C56" i="139" s="1"/>
  <c r="E28" i="138"/>
  <c r="D28" i="138"/>
  <c r="E26" i="138"/>
  <c r="D26" i="138"/>
  <c r="E24" i="138"/>
  <c r="D24" i="138"/>
  <c r="D23" i="138" s="1"/>
  <c r="E21" i="138"/>
  <c r="E20" i="138" s="1"/>
  <c r="D21" i="138"/>
  <c r="D20" i="138" s="1"/>
  <c r="E18" i="138"/>
  <c r="D18" i="138"/>
  <c r="E16" i="138"/>
  <c r="D16" i="138"/>
  <c r="D15" i="138" s="1"/>
  <c r="E47" i="139" l="1"/>
  <c r="E33" i="139"/>
  <c r="E32" i="139" s="1"/>
  <c r="D19" i="139"/>
  <c r="G19" i="139" s="1"/>
  <c r="F19" i="139"/>
  <c r="F56" i="139" s="1"/>
  <c r="E19" i="139"/>
  <c r="G17" i="139"/>
  <c r="E23" i="138"/>
  <c r="E15" i="138"/>
  <c r="E33" i="138" s="1"/>
  <c r="G13" i="141"/>
  <c r="D26" i="141"/>
  <c r="E26" i="141"/>
  <c r="G26" i="141" s="1"/>
  <c r="F23" i="141"/>
  <c r="F24" i="141"/>
  <c r="F18" i="141"/>
  <c r="D25" i="141"/>
  <c r="E25" i="141"/>
  <c r="D33" i="138"/>
  <c r="G16" i="139"/>
  <c r="D32" i="139"/>
  <c r="G32" i="139" s="1"/>
  <c r="E56" i="139" l="1"/>
  <c r="F26" i="141"/>
  <c r="F25" i="141"/>
  <c r="G25" i="141"/>
  <c r="D56" i="139"/>
  <c r="G56" i="139" s="1"/>
  <c r="D70" i="131" l="1"/>
  <c r="D66" i="131"/>
  <c r="D56" i="131"/>
  <c r="D49" i="131"/>
  <c r="D40" i="131"/>
  <c r="D30" i="131"/>
  <c r="D20" i="131"/>
  <c r="D14" i="131"/>
  <c r="D38" i="130"/>
  <c r="D13" i="131" l="1"/>
  <c r="C14" i="130"/>
  <c r="D14" i="130"/>
  <c r="C15" i="130"/>
  <c r="E70" i="131"/>
  <c r="C51" i="130"/>
  <c r="E14" i="131" l="1"/>
  <c r="E20" i="131" l="1"/>
  <c r="D155" i="130" l="1"/>
  <c r="D154" i="130" s="1"/>
  <c r="D153" i="130" s="1"/>
  <c r="D14" i="3"/>
  <c r="D21" i="3"/>
  <c r="D29" i="3"/>
  <c r="D28" i="3" l="1"/>
  <c r="D13" i="3"/>
  <c r="E78" i="131" l="1"/>
  <c r="E76" i="131"/>
  <c r="E66" i="131"/>
  <c r="E56" i="131"/>
  <c r="E49" i="131"/>
  <c r="E40" i="131"/>
  <c r="E30" i="131"/>
  <c r="D151" i="130"/>
  <c r="D150" i="130" s="1"/>
  <c r="D58" i="4"/>
  <c r="D17" i="4"/>
  <c r="D14" i="4"/>
  <c r="E75" i="131" l="1"/>
  <c r="D104" i="130"/>
  <c r="D74" i="130"/>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<sst xmlns="http://schemas.openxmlformats.org/spreadsheetml/2006/main" count="3570" uniqueCount="3159">
  <si>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</si>
  <si>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</si>
  <si>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</si>
  <si>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</si>
  <si>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</si>
  <si>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</si>
  <si>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</si>
  <si>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</si>
  <si>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</si>
  <si>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</si>
  <si>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</si>
  <si>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</si>
  <si>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</si>
  <si>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</si>
  <si>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</si>
  <si>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</si>
  <si>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</si>
  <si>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</si>
  <si>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</si>
  <si>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</si>
  <si>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</si>
  <si>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</si>
  <si>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</si>
  <si>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</si>
  <si>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</si>
  <si>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</si>
  <si>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</si>
  <si>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</si>
  <si>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</si>
  <si>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</si>
  <si>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</si>
  <si>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</si>
  <si>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</si>
  <si>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</si>
  <si>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</si>
  <si>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</si>
  <si>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</si>
  <si>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</si>
  <si>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</si>
  <si>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</si>
  <si>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</si>
  <si>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</si>
  <si>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</si>
  <si>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</si>
  <si>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</si>
  <si>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</si>
  <si>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</si>
  <si>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</si>
  <si>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</si>
  <si>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</si>
  <si>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</si>
  <si>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</si>
  <si>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</si>
  <si>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</si>
  <si>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</si>
  <si>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</si>
  <si>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</si>
  <si>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</si>
  <si>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</si>
  <si>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</si>
  <si>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</si>
  <si>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</si>
  <si>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</si>
  <si>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</si>
  <si>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</si>
  <si>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</si>
  <si>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</si>
  <si>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</si>
  <si>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</si>
  <si>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</si>
  <si>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</si>
  <si>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</si>
  <si>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</si>
  <si>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</si>
  <si>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</si>
  <si>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</si>
  <si>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</si>
  <si>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</si>
  <si>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</si>
  <si>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</si>
  <si>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</si>
  <si>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</si>
  <si>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</si>
  <si>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</si>
  <si>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</si>
  <si>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</si>
  <si>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</si>
  <si>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</si>
  <si>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</si>
  <si>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</si>
  <si>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</si>
  <si>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</si>
  <si>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</si>
  <si>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</si>
  <si>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</si>
  <si>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</si>
  <si>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</si>
  <si>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</si>
  <si>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</si>
  <si>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</si>
  <si>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</si>
  <si>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</si>
  <si>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</si>
  <si>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</si>
  <si>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</si>
  <si>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</si>
  <si>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</si>
  <si>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</si>
  <si>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</si>
  <si>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</si>
  <si>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</si>
  <si>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</si>
  <si>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</si>
  <si>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</si>
  <si>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</si>
  <si>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</si>
  <si>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</si>
  <si>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</si>
  <si>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</si>
  <si>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</si>
  <si>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</si>
  <si>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</si>
  <si>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</si>
  <si>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</si>
  <si>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</si>
  <si>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</si>
  <si>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</si>
  <si>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</si>
  <si>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</si>
  <si>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</si>
  <si>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</si>
  <si>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</si>
  <si>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</si>
  <si>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</si>
  <si>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</si>
  <si>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</si>
  <si>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</si>
  <si>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</si>
  <si>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</si>
  <si>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</si>
  <si>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</si>
  <si>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</si>
  <si>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</si>
  <si>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</si>
  <si>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</si>
  <si>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</si>
  <si>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</si>
  <si>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</si>
  <si>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</si>
  <si>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</si>
  <si>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</si>
  <si>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</si>
  <si>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</si>
  <si>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</si>
  <si>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</si>
  <si>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</si>
  <si>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</si>
  <si>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</si>
  <si>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</si>
  <si>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</si>
  <si>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</si>
  <si>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</si>
  <si>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</si>
  <si>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</si>
  <si>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</si>
  <si>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</si>
  <si>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</si>
  <si>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</si>
  <si>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</si>
  <si>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</si>
  <si>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</si>
  <si>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</si>
  <si>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</si>
  <si>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</si>
  <si>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</si>
  <si>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</si>
  <si>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</si>
  <si>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</si>
  <si>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</si>
  <si>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</si>
  <si>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</si>
  <si>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</si>
  <si>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</si>
  <si>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</si>
  <si>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</si>
  <si>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</si>
  <si>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</si>
  <si>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</si>
  <si>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</si>
  <si>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</si>
  <si>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</si>
  <si>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</si>
  <si>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</si>
  <si>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</si>
  <si>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</si>
  <si>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</si>
  <si>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</si>
  <si>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</si>
  <si>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</si>
  <si>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</si>
  <si>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</si>
  <si>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</si>
  <si>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</si>
  <si>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</si>
  <si>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</si>
  <si>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</si>
  <si>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</si>
  <si>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</si>
  <si>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</si>
  <si>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</si>
  <si>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</si>
  <si>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</si>
  <si>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</si>
  <si>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</si>
  <si>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</si>
  <si>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</si>
  <si>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</si>
  <si>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</si>
  <si>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</si>
  <si>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</si>
  <si>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</si>
  <si>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</si>
  <si>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</si>
  <si>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</si>
  <si>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</si>
  <si>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</si>
  <si>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</si>
  <si>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</si>
  <si>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</si>
  <si>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</si>
  <si>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</si>
  <si>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</si>
  <si>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</si>
  <si>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</si>
  <si>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</si>
  <si>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</si>
  <si>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</si>
  <si>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</si>
  <si>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</si>
  <si>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</si>
  <si>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</si>
  <si>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</si>
  <si>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</si>
  <si>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</si>
  <si>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</si>
  <si>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</si>
  <si>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</si>
  <si>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</si>
  <si>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</si>
  <si>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</si>
  <si>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</si>
  <si>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</si>
  <si>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</si>
  <si>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</si>
  <si>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</si>
  <si>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</si>
  <si>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</si>
  <si>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</si>
  <si>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</si>
  <si>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</si>
  <si>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</si>
  <si>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</si>
  <si>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</si>
  <si>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</si>
  <si>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</si>
  <si>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</si>
  <si>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</si>
  <si>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</si>
  <si>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</si>
  <si>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</si>
  <si>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</si>
  <si>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</si>
  <si>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</si>
  <si>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</si>
  <si>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</si>
  <si>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</si>
  <si>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</si>
  <si>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</si>
  <si>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</si>
  <si>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</si>
  <si>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</si>
  <si>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</si>
  <si>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</si>
  <si>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</si>
  <si>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</si>
  <si>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</si>
  <si>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</si>
  <si>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</si>
  <si>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</si>
  <si>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</si>
  <si>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</si>
  <si>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</si>
  <si>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</si>
  <si>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</si>
  <si>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</si>
  <si>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</si>
  <si>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</si>
  <si>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</si>
  <si>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</si>
  <si>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</si>
  <si>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</si>
  <si>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</si>
  <si>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</si>
  <si>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</si>
  <si>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</si>
  <si>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</si>
  <si>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</si>
  <si>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</si>
  <si>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</si>
  <si>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</si>
  <si>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</si>
  <si>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</si>
  <si>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</si>
  <si>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</si>
  <si>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</si>
  <si>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</si>
  <si>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</si>
  <si>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</si>
  <si>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</si>
  <si>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</si>
  <si>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</si>
  <si>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</si>
  <si>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</si>
  <si>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</si>
  <si>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</si>
  <si>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</si>
  <si>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</si>
  <si>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</si>
  <si>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</si>
  <si>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</si>
  <si>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</si>
  <si>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</si>
  <si>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</si>
  <si>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</si>
  <si>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</si>
  <si>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</si>
  <si>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</si>
  <si>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</si>
  <si>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</si>
  <si>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</si>
  <si>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</si>
  <si>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</si>
  <si>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</si>
  <si>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</si>
  <si>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</si>
  <si>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</si>
  <si>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</si>
  <si>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</si>
  <si>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</si>
  <si>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</si>
  <si>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</si>
  <si>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</si>
  <si>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</si>
  <si>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</si>
  <si>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</si>
  <si>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</si>
  <si>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</si>
  <si>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</si>
  <si>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</si>
  <si>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</si>
  <si>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</si>
  <si>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</si>
  <si>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</si>
  <si>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</si>
  <si>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</si>
  <si>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</si>
  <si>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</si>
  <si>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</si>
  <si>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</si>
  <si>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</si>
  <si>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</si>
  <si>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</si>
  <si>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</si>
  <si>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</si>
  <si>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</si>
  <si>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</si>
  <si>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</si>
  <si>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</si>
  <si>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</si>
  <si>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</si>
  <si>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</si>
  <si>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</si>
  <si>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</si>
  <si>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</si>
  <si>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</si>
  <si>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</si>
  <si>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</si>
  <si>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</si>
  <si>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</si>
  <si>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</si>
  <si>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</si>
  <si>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</si>
  <si>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</si>
  <si>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</si>
  <si>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</si>
  <si>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</si>
  <si>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</si>
  <si>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</si>
  <si>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</si>
  <si>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</si>
  <si>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</si>
  <si>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</si>
  <si>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</si>
  <si>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</si>
  <si>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</si>
  <si>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</si>
  <si>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</si>
  <si>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</si>
  <si>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</si>
  <si>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</si>
  <si>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</si>
  <si>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</si>
  <si>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</si>
  <si>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</si>
  <si>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</si>
  <si>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</si>
  <si>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</si>
  <si>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</si>
  <si>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</si>
  <si>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</si>
  <si>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</si>
  <si>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</si>
  <si>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</si>
  <si>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</si>
  <si>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</si>
  <si>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</si>
  <si>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</si>
  <si>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</si>
  <si>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</si>
  <si>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</si>
  <si>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</si>
  <si>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</si>
  <si>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</si>
  <si>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</si>
  <si>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</si>
  <si>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</si>
  <si>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</si>
  <si>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</si>
  <si>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</si>
  <si>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</si>
  <si>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</si>
  <si>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</si>
  <si>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</si>
  <si>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</si>
  <si>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</si>
  <si>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</si>
  <si>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</si>
  <si>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</si>
  <si>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</si>
  <si>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</si>
  <si>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</si>
  <si>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</si>
  <si>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</si>
  <si>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</si>
  <si>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</si>
  <si>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</si>
  <si>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</si>
  <si>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</si>
  <si>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</si>
  <si>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</si>
  <si>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</si>
  <si>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</si>
  <si>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</si>
  <si>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</si>
  <si>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</si>
  <si>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</si>
  <si>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</si>
  <si>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</si>
  <si>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</si>
  <si>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</si>
  <si>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</si>
  <si>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</si>
  <si>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</si>
  <si>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</si>
  <si>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</si>
  <si>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</si>
  <si>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</si>
  <si>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</si>
  <si>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</si>
  <si>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</si>
  <si>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</si>
  <si>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</si>
  <si>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</si>
  <si>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</si>
  <si>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</si>
  <si>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</si>
  <si>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</si>
  <si>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</si>
  <si>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</si>
  <si>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</si>
  <si>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</si>
  <si>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</si>
  <si>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</si>
  <si>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</si>
  <si>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</si>
  <si>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</si>
  <si>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</si>
  <si>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</si>
  <si>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</si>
  <si>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</si>
  <si>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</si>
  <si>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</si>
  <si>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</si>
  <si>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</si>
  <si>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</si>
  <si>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</si>
  <si>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</si>
  <si>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</si>
  <si>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</si>
  <si>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</si>
  <si>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</si>
  <si>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</si>
  <si>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</si>
  <si>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</si>
  <si>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</si>
  <si>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</si>
  <si>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</si>
  <si>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</si>
  <si>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</si>
  <si>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</si>
  <si>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</si>
  <si>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</si>
  <si>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</si>
  <si>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</si>
  <si>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</si>
  <si>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</si>
  <si>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</si>
  <si>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</si>
  <si>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</si>
  <si>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</si>
  <si>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</si>
  <si>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</si>
  <si>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</si>
  <si>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</si>
  <si>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</si>
  <si>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</si>
  <si>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</si>
  <si>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</si>
  <si>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</si>
  <si>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</si>
  <si>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</si>
  <si>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</si>
  <si>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</si>
  <si>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</si>
  <si>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</si>
  <si>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</si>
  <si>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</si>
  <si>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</si>
  <si>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</si>
  <si>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</si>
  <si>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</si>
  <si>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</si>
  <si>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</si>
  <si>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</si>
  <si>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</si>
  <si>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</si>
  <si>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</si>
  <si>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</si>
  <si>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</si>
  <si>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</si>
  <si>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</si>
  <si>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</si>
  <si>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</si>
  <si>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</si>
  <si>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</si>
  <si>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</si>
  <si>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</si>
  <si>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</si>
  <si>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</si>
  <si>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</si>
  <si>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</si>
  <si>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</si>
  <si>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</si>
  <si>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</si>
  <si>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</si>
  <si>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</si>
  <si>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</si>
  <si>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</si>
  <si>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</si>
  <si>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</si>
  <si>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</si>
  <si>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</si>
  <si>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</si>
  <si>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</si>
  <si>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</si>
  <si>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</si>
  <si>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</si>
  <si>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</si>
  <si>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</si>
  <si>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</si>
  <si>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</si>
  <si>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</si>
  <si>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</si>
  <si>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</si>
  <si>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</si>
  <si>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</si>
  <si>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</si>
  <si>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</si>
  <si>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</si>
  <si>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</si>
  <si>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</si>
  <si>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</si>
  <si>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</si>
  <si>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</si>
  <si>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</si>
  <si>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</si>
  <si>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</si>
  <si>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</si>
  <si>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</si>
  <si>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</si>
  <si>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</si>
  <si>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</si>
  <si>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</si>
  <si>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</si>
  <si>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</si>
  <si>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</si>
  <si>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</si>
  <si>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</si>
  <si>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</si>
  <si>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</si>
  <si>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</si>
  <si>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</si>
  <si>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</si>
  <si>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</si>
  <si>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</si>
  <si>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</si>
  <si>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</si>
  <si>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</si>
  <si>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</si>
  <si>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</si>
  <si>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</si>
  <si>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</si>
  <si>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</si>
  <si>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</si>
  <si>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</si>
  <si>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</si>
  <si>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</si>
  <si>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</si>
  <si>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</si>
  <si>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</si>
  <si>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</si>
  <si>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</si>
  <si>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</si>
  <si>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</si>
  <si>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</si>
  <si>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</si>
  <si>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</si>
  <si>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</si>
  <si>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</si>
  <si>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</si>
  <si>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</si>
  <si>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</si>
  <si>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</si>
  <si>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</si>
  <si>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</si>
  <si>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</si>
  <si>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</si>
  <si>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</si>
  <si>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</si>
  <si>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</si>
  <si>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</si>
  <si>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</si>
  <si>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</si>
  <si>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</si>
  <si>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</si>
  <si>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</si>
  <si>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</si>
  <si>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</si>
  <si>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15015-REHABILITACIÓN  Y MANTENIMIENTO DE CARRETERAS  (117 KM) Y CAMINOS VECINALES (884 KM) A NIVEL NACIONAL</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</si>
  <si>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</si>
  <si>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</si>
  <si>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</si>
  <si>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</si>
  <si>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</si>
  <si>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</si>
  <si>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</si>
  <si>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</si>
  <si>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</si>
  <si>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</si>
  <si>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</si>
  <si>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</si>
  <si>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</si>
  <si>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</si>
  <si>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</si>
  <si>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</si>
  <si>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</si>
  <si>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</si>
  <si>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</si>
  <si>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</si>
  <si>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</si>
  <si>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</si>
  <si>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</si>
  <si>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</si>
  <si>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</si>
  <si>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</si>
  <si>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</si>
  <si>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</si>
  <si>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</si>
  <si>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</si>
  <si>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</si>
  <si>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</si>
  <si>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</si>
  <si>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</si>
  <si>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</si>
  <si>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</si>
  <si>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</si>
  <si>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</si>
  <si>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</si>
  <si>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</si>
  <si>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</si>
  <si>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</si>
  <si>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</si>
  <si>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</si>
  <si>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</si>
  <si>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</si>
  <si>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</si>
  <si>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</si>
  <si>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</si>
  <si>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</si>
  <si>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</si>
  <si>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</si>
  <si>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</si>
  <si>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</si>
  <si>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</si>
  <si>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</si>
  <si>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</si>
  <si>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</si>
  <si>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</si>
  <si>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</si>
  <si>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</si>
  <si>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</si>
  <si>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</si>
  <si>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</si>
  <si>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</si>
  <si>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</si>
  <si>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</si>
  <si>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</si>
  <si>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</si>
  <si>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</si>
  <si>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</si>
  <si>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</si>
  <si>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</si>
  <si>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</si>
  <si>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</si>
  <si>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</si>
  <si>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</si>
  <si>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</si>
  <si>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</si>
  <si>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</si>
  <si>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</si>
  <si>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</si>
  <si>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</si>
  <si>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</si>
  <si>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</si>
  <si>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</si>
  <si>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</si>
  <si>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</si>
  <si>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</si>
  <si>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</si>
  <si>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</si>
  <si>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</si>
  <si>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</si>
  <si>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</si>
  <si>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</si>
  <si>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</si>
  <si>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</si>
  <si>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</si>
  <si>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</si>
  <si>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</si>
  <si>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</si>
  <si>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</si>
  <si>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</si>
  <si>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</si>
  <si>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</si>
  <si>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</si>
  <si>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</si>
  <si>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</si>
  <si>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</si>
  <si>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</si>
  <si>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</si>
  <si>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</si>
  <si>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</si>
  <si>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</si>
  <si>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</si>
  <si>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</si>
  <si>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</si>
  <si>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</si>
  <si>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</si>
  <si>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</si>
  <si>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</si>
  <si>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</si>
  <si>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</si>
  <si>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</si>
  <si>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</si>
  <si>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</si>
  <si>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</si>
  <si>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</si>
  <si>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</si>
  <si>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</si>
  <si>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</si>
  <si>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</si>
  <si>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</si>
  <si>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</si>
  <si>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</si>
  <si>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</si>
  <si>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</si>
  <si>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</si>
  <si>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</si>
  <si>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</si>
  <si>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</si>
  <si>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</si>
  <si>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</si>
  <si>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</si>
  <si>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</si>
  <si>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</si>
  <si>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</si>
  <si>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</si>
  <si>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</si>
  <si>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</si>
  <si>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</si>
  <si>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</si>
  <si>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</si>
  <si>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</si>
  <si>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</si>
  <si>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</si>
  <si>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</si>
  <si>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</si>
  <si>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</si>
  <si>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</si>
  <si>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</si>
  <si>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</si>
  <si>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</si>
  <si>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</si>
  <si>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</si>
  <si>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</si>
  <si>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</si>
  <si>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</si>
  <si>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</si>
  <si>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</si>
  <si>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</si>
  <si>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</si>
  <si>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</si>
  <si>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</si>
  <si>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</si>
  <si>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</si>
  <si>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</si>
  <si>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</si>
  <si>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</si>
  <si>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</si>
  <si>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</si>
  <si>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</si>
  <si>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</si>
  <si>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</si>
  <si>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</si>
  <si>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</si>
  <si>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</si>
  <si>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</si>
  <si>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</si>
  <si>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</si>
  <si>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</si>
  <si>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</si>
  <si>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</si>
  <si>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</si>
  <si>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</si>
  <si>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</si>
  <si>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</si>
  <si>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</si>
  <si>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</si>
  <si>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</si>
  <si>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</si>
  <si>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</si>
  <si>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</si>
  <si>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</si>
  <si>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</si>
  <si>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</si>
  <si>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</si>
  <si>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</si>
  <si>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</si>
  <si>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</si>
  <si>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</si>
  <si>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</si>
  <si>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</si>
  <si>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</si>
  <si>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</si>
  <si>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</si>
  <si>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</si>
  <si>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</si>
  <si>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</si>
  <si>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</si>
  <si>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</si>
  <si>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</si>
  <si>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</si>
  <si>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</si>
  <si>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</si>
  <si>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</si>
  <si>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</si>
  <si>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</si>
  <si>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</si>
  <si>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</si>
  <si>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</si>
  <si>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</si>
  <si>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</si>
  <si>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</si>
  <si>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</si>
  <si>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</si>
  <si>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</si>
  <si>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</si>
  <si>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</si>
  <si>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</si>
  <si>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</si>
  <si>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</si>
  <si>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</si>
  <si>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</si>
  <si>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</si>
  <si>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</si>
  <si>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</si>
  <si>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</si>
  <si>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</si>
  <si>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</si>
  <si>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</si>
  <si>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</si>
  <si>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</si>
  <si>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</si>
  <si>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</si>
  <si>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</si>
  <si>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</si>
  <si>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</si>
  <si>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</si>
  <si>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</si>
  <si>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</si>
  <si>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</si>
  <si>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</si>
  <si>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</si>
  <si>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</si>
  <si>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</si>
  <si>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</si>
  <si>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</si>
  <si>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</si>
  <si>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</si>
  <si>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</si>
  <si>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</si>
  <si>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</si>
  <si>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</si>
  <si>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</si>
  <si>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</si>
  <si>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</si>
  <si>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</si>
  <si>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</si>
  <si>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</si>
  <si>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</si>
  <si>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</si>
  <si>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</si>
  <si>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</si>
  <si>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</si>
  <si>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</si>
  <si>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</si>
  <si>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</si>
  <si>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</si>
  <si>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</si>
  <si>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</si>
  <si>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</si>
  <si>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</si>
  <si>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</si>
  <si>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</si>
  <si>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</si>
  <si>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</si>
  <si>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</si>
  <si>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</si>
  <si>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</si>
  <si>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</si>
  <si>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</si>
  <si>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</si>
  <si>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</si>
  <si>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</si>
  <si>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</si>
  <si>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</si>
  <si>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</si>
  <si>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</si>
  <si>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</si>
  <si>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</si>
  <si>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</si>
  <si>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</si>
  <si>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</si>
  <si>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</si>
  <si>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</si>
  <si>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</si>
  <si>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</si>
  <si>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</si>
  <si>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</si>
  <si>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</si>
  <si>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</si>
  <si>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</si>
  <si>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</si>
  <si>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</si>
  <si>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</si>
  <si>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</si>
  <si>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</si>
  <si>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</si>
  <si>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</si>
  <si>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</si>
  <si>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</si>
  <si>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</si>
  <si>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</si>
  <si>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</si>
  <si>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</si>
  <si>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</si>
  <si>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</si>
  <si>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</si>
  <si>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</si>
  <si>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</si>
  <si>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</si>
  <si>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</si>
  <si>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</si>
  <si>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</si>
  <si>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</si>
  <si>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</si>
  <si>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</si>
  <si>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</si>
  <si>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</si>
  <si>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</si>
  <si>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</si>
  <si>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</si>
  <si>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</si>
  <si>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</si>
  <si>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</si>
  <si>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</si>
  <si>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</si>
  <si>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</si>
  <si>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</si>
  <si>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</si>
  <si>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</si>
  <si>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</si>
  <si>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</si>
  <si>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</si>
  <si>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</si>
  <si>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</si>
  <si>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</si>
  <si>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</si>
  <si>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</si>
  <si>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</si>
  <si>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</si>
  <si>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</si>
  <si>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</si>
  <si>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</si>
  <si>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</si>
  <si>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</si>
  <si>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</si>
  <si>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</si>
  <si>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</si>
  <si>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</si>
  <si>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</si>
  <si>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</si>
  <si>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</si>
  <si>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</si>
  <si>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</si>
  <si>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</si>
  <si>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</si>
  <si>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</si>
  <si>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</si>
  <si>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</si>
  <si>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</si>
  <si>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</si>
  <si>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</si>
  <si>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</si>
  <si>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</si>
  <si>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</si>
  <si>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</si>
  <si>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</si>
  <si>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</si>
  <si>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</si>
  <si>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</si>
  <si>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</si>
  <si>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</si>
  <si>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</si>
  <si>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</si>
  <si>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</si>
  <si>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</si>
  <si>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</si>
  <si>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</si>
  <si>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</si>
  <si>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</si>
  <si>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</si>
  <si>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</si>
  <si>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</si>
  <si>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</si>
  <si>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</si>
  <si>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</si>
  <si>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</si>
  <si>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</si>
  <si>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</si>
  <si>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</si>
  <si>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</si>
  <si>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</si>
  <si>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</si>
  <si>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</si>
  <si>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</si>
  <si>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</si>
  <si>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</si>
  <si>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</si>
  <si>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</si>
  <si>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</si>
  <si>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</si>
  <si>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</si>
  <si>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</si>
  <si>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</si>
  <si>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</si>
  <si>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</si>
  <si>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</si>
  <si>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</si>
  <si>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</si>
  <si>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</si>
  <si>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</si>
  <si>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</si>
  <si>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</si>
  <si>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</si>
  <si>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</si>
  <si>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</si>
  <si>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</si>
  <si>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</si>
  <si>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</si>
  <si>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</si>
  <si>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</si>
  <si>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</si>
  <si>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</si>
  <si>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</si>
  <si>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</si>
  <si>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</si>
  <si>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</si>
  <si>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</si>
  <si>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</si>
  <si>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</si>
  <si>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</si>
  <si>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</si>
  <si>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</si>
  <si>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</si>
  <si>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</si>
  <si>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</si>
  <si>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</si>
  <si>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</si>
  <si>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</si>
  <si>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</si>
  <si>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</si>
  <si>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</si>
  <si>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</si>
  <si>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</si>
  <si>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</si>
  <si>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</si>
  <si>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</si>
  <si>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</si>
  <si>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</si>
  <si>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</si>
  <si>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</si>
  <si>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</si>
  <si>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</si>
  <si>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</si>
  <si>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</si>
  <si>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</si>
  <si>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</si>
  <si>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</si>
  <si>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</si>
  <si>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</si>
  <si>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</si>
  <si>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</si>
  <si>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</si>
  <si>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</si>
  <si>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</si>
  <si>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</si>
  <si>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</si>
  <si>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</si>
  <si>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</si>
  <si>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</si>
  <si>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</si>
  <si>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</si>
  <si>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</si>
  <si>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</si>
  <si>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</si>
  <si>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</si>
  <si>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</si>
  <si>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</si>
  <si>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</si>
  <si>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</si>
  <si>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</si>
  <si>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</si>
  <si>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</si>
  <si>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</si>
  <si>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</si>
  <si>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</si>
  <si>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</si>
  <si>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</si>
  <si>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</si>
  <si>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</si>
  <si>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</si>
  <si>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</si>
  <si>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</si>
  <si>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</si>
  <si>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</si>
  <si>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</si>
  <si>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</si>
  <si>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</si>
  <si>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</si>
  <si>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</si>
  <si>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</si>
  <si>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</si>
  <si>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</si>
  <si>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</si>
  <si>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</si>
  <si>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</si>
  <si>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</si>
  <si>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</si>
  <si>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</si>
  <si>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</si>
  <si>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</si>
  <si>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</si>
  <si>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</si>
  <si>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</si>
  <si>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</si>
  <si>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</si>
  <si>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</si>
  <si>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</si>
  <si>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</si>
  <si>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</si>
  <si>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</si>
  <si>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</si>
  <si>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</si>
  <si>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</si>
  <si>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</si>
  <si>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</si>
  <si>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</si>
  <si>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</si>
  <si>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</si>
  <si>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</si>
  <si>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</si>
  <si>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</si>
  <si>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</si>
  <si>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</si>
  <si>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</si>
  <si>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</si>
  <si>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</si>
  <si>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</si>
  <si>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</si>
  <si>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</si>
  <si>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</si>
  <si>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</si>
  <si>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</si>
  <si>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</si>
  <si>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</si>
  <si>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</si>
  <si>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</si>
  <si>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</si>
  <si>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</si>
  <si>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</si>
  <si>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</si>
  <si>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</si>
  <si>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</si>
  <si>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</si>
  <si>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</si>
  <si>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</si>
  <si>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</si>
  <si>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</si>
  <si>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</si>
  <si>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</si>
  <si>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</si>
  <si>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</si>
  <si>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</si>
  <si>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</si>
  <si>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</si>
  <si>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</si>
  <si>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</si>
  <si>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</si>
  <si>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</si>
  <si>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</si>
  <si>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</si>
  <si>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</si>
  <si>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</si>
  <si>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</si>
  <si>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</si>
  <si>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</si>
  <si>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</si>
  <si>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</si>
  <si>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</si>
  <si>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</si>
  <si>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</si>
  <si>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</si>
  <si>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</si>
  <si>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</si>
  <si>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</si>
  <si>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</si>
  <si>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</si>
  <si>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</si>
  <si>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</si>
  <si>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</si>
  <si>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</si>
  <si>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</si>
  <si>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</si>
  <si>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</si>
  <si>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</si>
  <si>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</si>
  <si>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</si>
  <si>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</si>
  <si>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</si>
  <si>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</si>
  <si>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</si>
  <si>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</si>
  <si>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</si>
  <si>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</si>
  <si>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</si>
  <si>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</si>
  <si>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</si>
  <si>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</si>
  <si>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</si>
  <si>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</si>
  <si>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</si>
  <si>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</si>
  <si>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</si>
  <si>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</si>
  <si>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</si>
  <si>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</si>
  <si>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</si>
  <si>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</si>
  <si>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</si>
  <si>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</si>
  <si>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</si>
  <si>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</si>
  <si>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</si>
  <si>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</si>
  <si>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</si>
  <si>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</si>
  <si>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</si>
  <si>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</si>
  <si>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</si>
  <si>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</si>
  <si>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</si>
  <si>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</si>
  <si>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</si>
  <si>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</si>
  <si>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</si>
  <si>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</si>
  <si>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</si>
  <si>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</si>
  <si>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</si>
  <si>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</si>
  <si>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</si>
  <si>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</si>
  <si>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</si>
  <si>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</si>
  <si>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</si>
  <si>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</si>
  <si>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</si>
  <si>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</si>
  <si>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</si>
  <si>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</si>
  <si>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</si>
  <si>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</si>
  <si>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</si>
  <si>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</si>
  <si>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</si>
  <si>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</si>
  <si>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</si>
  <si>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</si>
  <si>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</si>
  <si>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</si>
  <si>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</si>
  <si>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</si>
  <si>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</si>
  <si>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</si>
  <si>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</si>
  <si>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</si>
  <si>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</si>
  <si>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</si>
  <si>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</si>
  <si>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</si>
  <si>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</si>
  <si>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</si>
  <si>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</si>
  <si>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</si>
  <si>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</si>
  <si>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</si>
  <si>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</si>
  <si>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</si>
  <si>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</si>
  <si>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</si>
  <si>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</si>
  <si>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</si>
  <si>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</si>
  <si>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</si>
  <si>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</si>
  <si>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</si>
  <si>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</si>
  <si>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</si>
  <si>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</si>
  <si>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</si>
  <si>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</si>
  <si>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</si>
  <si>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</si>
  <si>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</si>
  <si>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</si>
  <si>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</si>
  <si>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</si>
  <si>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</si>
  <si>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</si>
  <si>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</si>
  <si>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</si>
  <si>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</si>
  <si>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</si>
  <si>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</si>
  <si>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</si>
  <si>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</si>
  <si>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</si>
  <si>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</si>
  <si>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</si>
  <si>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</si>
  <si>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</si>
  <si>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</si>
  <si>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</si>
  <si>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</si>
  <si>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</si>
  <si>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</si>
  <si>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</si>
  <si>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</si>
  <si>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</si>
  <si>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</si>
  <si>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</si>
  <si>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</si>
  <si>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</si>
  <si>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</si>
  <si>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</si>
  <si>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</si>
  <si>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</si>
  <si>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</si>
  <si>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</si>
  <si>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</si>
  <si>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</si>
  <si>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</si>
  <si>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</si>
  <si>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</si>
  <si>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</si>
  <si>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</si>
  <si>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</si>
  <si>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</si>
  <si>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</si>
  <si>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</si>
  <si>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</si>
  <si>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</si>
  <si>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</si>
  <si>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</si>
  <si>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</si>
  <si>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</si>
  <si>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</si>
  <si>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</si>
  <si>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</si>
  <si>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</si>
  <si>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</si>
  <si>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</si>
  <si>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</si>
  <si>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</si>
  <si>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</si>
  <si>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</si>
  <si>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</si>
  <si>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</si>
  <si>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</si>
  <si>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</si>
  <si>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</si>
  <si>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</si>
  <si>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</si>
  <si>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</si>
  <si>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</si>
  <si>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</si>
  <si>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</si>
  <si>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</si>
  <si>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</si>
  <si>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</si>
  <si>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</si>
  <si>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</si>
  <si>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</si>
  <si>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</si>
  <si>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</si>
  <si>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</si>
  <si>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</si>
  <si>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</si>
  <si>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</si>
  <si>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</si>
  <si>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</si>
  <si>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</si>
  <si>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</si>
  <si>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</si>
  <si>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</si>
  <si>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</si>
  <si>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</si>
  <si>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</si>
  <si>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</si>
  <si>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</si>
  <si>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</si>
  <si>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</si>
  <si>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</si>
  <si>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</si>
  <si>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</si>
  <si>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</si>
  <si>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</si>
  <si>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</si>
  <si>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</si>
  <si>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</si>
  <si>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</si>
  <si>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</si>
  <si>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</si>
  <si>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</si>
  <si>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</si>
  <si>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</si>
  <si>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</si>
  <si>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</si>
  <si>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</si>
  <si>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</si>
  <si>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</si>
  <si>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</si>
  <si>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</si>
  <si>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</si>
  <si>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</si>
  <si>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</si>
  <si>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</si>
  <si>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</si>
  <si>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</si>
  <si>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</si>
  <si>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</si>
  <si>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</si>
  <si>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</si>
  <si>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</si>
  <si>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</si>
  <si>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</si>
  <si>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</si>
  <si>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</si>
  <si>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</si>
  <si>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</si>
  <si>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</si>
  <si>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</si>
  <si>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</si>
  <si>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</si>
  <si>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</si>
  <si>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</si>
  <si>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</si>
  <si>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</si>
  <si>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</si>
  <si>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</si>
  <si>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</si>
  <si>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</si>
  <si>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</si>
  <si>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</si>
  <si>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</si>
  <si>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</si>
  <si>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</si>
  <si>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</si>
  <si>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</si>
  <si>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</si>
  <si>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</si>
  <si>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</si>
  <si>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</si>
  <si>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</si>
  <si>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</si>
  <si>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</si>
  <si>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</si>
  <si>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</si>
  <si>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</si>
  <si>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</si>
  <si>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</si>
  <si>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</si>
  <si>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</si>
  <si>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</si>
  <si>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</si>
  <si>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</si>
  <si>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</si>
  <si>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</si>
  <si>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</si>
  <si>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</si>
  <si>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</si>
  <si>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</si>
  <si>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</si>
  <si>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</si>
  <si>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</si>
  <si>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</si>
  <si>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</si>
  <si>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</si>
  <si>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</si>
  <si>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</si>
  <si>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</si>
  <si>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</si>
  <si>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</si>
  <si>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</si>
  <si>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</si>
  <si>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</si>
  <si>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</si>
  <si>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</si>
  <si>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</si>
  <si>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</si>
  <si>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</si>
  <si>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</si>
  <si>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</si>
  <si>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</si>
  <si>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</si>
  <si>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</si>
  <si>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</si>
  <si>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</si>
  <si>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</si>
  <si>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</si>
  <si>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</si>
  <si>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</si>
  <si>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</si>
  <si>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</si>
  <si>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</si>
  <si>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</si>
  <si>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</si>
  <si>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</si>
  <si>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</si>
  <si>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</si>
  <si>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</si>
  <si>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</si>
  <si>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</si>
  <si>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</si>
  <si>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</si>
  <si>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</si>
  <si>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</si>
  <si>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</si>
  <si>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</si>
  <si>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</si>
  <si>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</si>
  <si>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</si>
  <si>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</si>
  <si>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</si>
  <si>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</si>
  <si>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</si>
  <si>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</si>
  <si>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</si>
  <si>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</si>
  <si>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</si>
  <si>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</si>
  <si>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</si>
  <si>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</si>
  <si>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</si>
  <si>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</si>
  <si>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</si>
  <si>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</si>
  <si>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</si>
  <si>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</si>
  <si>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</si>
  <si>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</si>
  <si>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</si>
  <si>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</si>
  <si>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</si>
  <si>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</si>
  <si>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</si>
  <si>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</si>
  <si>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</si>
  <si>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</si>
  <si>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</si>
  <si>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</si>
  <si>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</si>
  <si>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</si>
  <si>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</si>
  <si>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</si>
  <si>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</si>
  <si>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</si>
  <si>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</si>
  <si>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</si>
  <si>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</si>
  <si>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</si>
  <si>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</si>
  <si>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</si>
  <si>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</si>
  <si>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</si>
  <si>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</si>
  <si>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</si>
  <si>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</si>
  <si>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</si>
  <si>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</si>
  <si>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</si>
  <si>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</si>
  <si>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</si>
  <si>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</si>
  <si>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</si>
  <si>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</si>
  <si>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</si>
  <si>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</si>
  <si>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</si>
  <si>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</si>
  <si>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</si>
  <si>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</si>
  <si>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</si>
  <si>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</si>
  <si>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</si>
  <si>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</si>
  <si>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</si>
  <si>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</si>
  <si>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</si>
  <si>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</si>
  <si>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</si>
  <si>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</si>
  <si>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</si>
  <si>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</si>
  <si>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</si>
  <si>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</si>
  <si>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</si>
  <si>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</si>
  <si>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</si>
  <si>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</si>
  <si>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</si>
  <si>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</si>
  <si>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</si>
  <si>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</si>
  <si>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</si>
  <si>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</si>
  <si>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</si>
  <si>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</si>
  <si>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</si>
  <si>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</si>
  <si>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</si>
  <si>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</si>
  <si>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</si>
  <si>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</si>
  <si>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</si>
  <si>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</si>
  <si>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</si>
  <si>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</si>
  <si>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</si>
  <si>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</si>
  <si>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</si>
  <si>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</si>
  <si>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</si>
  <si>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</si>
  <si>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</si>
  <si>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</si>
  <si>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</si>
  <si>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</si>
  <si>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</si>
  <si>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</si>
  <si>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</si>
  <si>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</si>
  <si>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</si>
  <si>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</si>
  <si>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</si>
  <si>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</si>
  <si>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</si>
  <si>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</si>
  <si>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</si>
  <si>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</si>
  <si>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</si>
  <si>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</si>
  <si>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</si>
  <si>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</si>
  <si>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</si>
  <si>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</si>
  <si>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</si>
  <si>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</si>
  <si>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</si>
  <si>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</si>
  <si>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</si>
  <si>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</si>
  <si>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</si>
  <si>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</si>
  <si>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</si>
  <si>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</si>
  <si>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</si>
  <si>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</si>
  <si>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</si>
  <si>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</si>
  <si>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</si>
  <si>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</si>
  <si>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</si>
  <si>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</si>
  <si>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</si>
  <si>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</si>
  <si>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</si>
  <si>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</si>
  <si>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</si>
  <si>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</si>
  <si>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</si>
  <si>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</si>
  <si>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</si>
  <si>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</si>
  <si>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</si>
  <si>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</si>
  <si>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</si>
  <si>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</si>
  <si>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</si>
  <si>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</si>
  <si>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</si>
  <si>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</si>
  <si>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</si>
  <si>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</si>
  <si>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</si>
  <si>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</si>
  <si>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</si>
  <si>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</si>
  <si>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</si>
  <si>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</si>
  <si>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</si>
  <si>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</si>
  <si>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</si>
  <si>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</si>
  <si>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</si>
  <si>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</si>
  <si>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</si>
  <si>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</si>
  <si>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</si>
  <si>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</si>
  <si>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</si>
  <si>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</si>
  <si>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</si>
  <si>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</si>
  <si>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</si>
  <si>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</si>
  <si>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</si>
  <si>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</si>
  <si>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</si>
  <si>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</si>
  <si>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</si>
  <si>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</si>
  <si>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</si>
  <si>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</si>
  <si>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</si>
  <si>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</si>
  <si>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</si>
  <si>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</si>
  <si>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</si>
  <si>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</si>
  <si>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</si>
  <si>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</si>
  <si>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</si>
  <si>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</si>
  <si>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</si>
  <si>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</si>
  <si>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</si>
  <si>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</si>
  <si>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</si>
  <si>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</si>
  <si>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</si>
  <si>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</si>
  <si>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</si>
  <si>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</si>
  <si>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</si>
  <si>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</si>
  <si>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</si>
  <si>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</si>
  <si>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</si>
  <si>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</si>
  <si>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</si>
  <si>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</si>
  <si>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</si>
  <si>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</si>
  <si>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</si>
  <si>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</si>
  <si>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</si>
  <si>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</si>
  <si>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</si>
  <si>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</si>
  <si>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</si>
  <si>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</si>
  <si>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</si>
  <si>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</si>
  <si>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</si>
  <si>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</si>
  <si>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</si>
  <si>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</si>
  <si>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</si>
  <si>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</si>
  <si>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</si>
  <si>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</si>
  <si>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</si>
  <si>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</si>
  <si>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</si>
  <si>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</si>
  <si>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</si>
  <si>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</si>
  <si>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</si>
  <si>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</si>
  <si>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</si>
  <si>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</si>
  <si>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</si>
  <si>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</si>
  <si>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</si>
  <si>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</si>
  <si>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</si>
  <si>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</si>
  <si>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</si>
  <si>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</si>
  <si>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</si>
  <si>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</si>
  <si>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</si>
  <si>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</si>
  <si>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</si>
  <si>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</si>
  <si>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</si>
  <si>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</si>
  <si>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</si>
  <si>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</si>
  <si>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</si>
  <si>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</si>
  <si>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</si>
  <si>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</si>
  <si>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</si>
  <si>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</si>
  <si>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</si>
  <si>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</si>
  <si>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</si>
  <si>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</si>
  <si>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</si>
  <si>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</si>
  <si>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</si>
  <si>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</si>
  <si>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</si>
  <si>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</si>
  <si>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</si>
  <si>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</si>
  <si>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</si>
  <si>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</si>
  <si>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</si>
  <si>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</si>
  <si>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</si>
  <si>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</si>
  <si>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</si>
  <si>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</si>
  <si>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</si>
  <si>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</si>
  <si>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</si>
  <si>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</si>
  <si>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</si>
  <si>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</si>
  <si>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</si>
  <si>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</si>
  <si>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</si>
  <si>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</si>
  <si>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</si>
  <si>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</si>
  <si>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</si>
  <si>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</si>
  <si>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</si>
  <si>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</si>
  <si>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</si>
  <si>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</si>
  <si>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</si>
  <si>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</si>
  <si>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</si>
  <si>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</si>
  <si>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</si>
  <si>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</si>
  <si>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</si>
  <si>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</si>
  <si>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</si>
  <si>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</si>
  <si>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</si>
  <si>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</si>
  <si>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</si>
  <si>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</si>
  <si>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</si>
  <si>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</si>
  <si>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</si>
  <si>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</si>
  <si>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</si>
  <si>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</si>
  <si>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</si>
  <si>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</si>
  <si>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</si>
  <si>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</si>
  <si>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</si>
  <si>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</si>
  <si>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</si>
  <si>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</si>
  <si>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</si>
  <si>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</si>
  <si>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</si>
  <si>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</si>
  <si>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</si>
  <si>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</si>
  <si>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</si>
  <si>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</si>
  <si>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</si>
  <si>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</si>
  <si>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</si>
  <si>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</si>
  <si>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</si>
  <si>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</si>
  <si>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</si>
  <si>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</si>
  <si>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</si>
  <si>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</si>
  <si>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</si>
  <si>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</si>
  <si>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</si>
  <si>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</si>
  <si>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</si>
  <si>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</si>
  <si>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</si>
  <si>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</si>
  <si>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</si>
  <si>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</si>
  <si>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</si>
  <si>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</si>
  <si>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</si>
  <si>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</si>
  <si>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</si>
  <si>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</si>
  <si>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</si>
  <si>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</si>
  <si>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</si>
  <si>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</si>
  <si>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</si>
  <si>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</si>
  <si>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</si>
  <si>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</si>
  <si>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</si>
  <si>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</si>
  <si>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</si>
  <si>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</si>
  <si>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</si>
  <si>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</si>
  <si>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</si>
  <si>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</si>
  <si>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</si>
  <si>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</si>
  <si>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</si>
  <si>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</si>
  <si>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</si>
  <si>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</si>
  <si>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</si>
  <si>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</si>
  <si>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</si>
  <si>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</si>
  <si>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</si>
  <si>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</si>
  <si>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</si>
  <si>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</si>
  <si>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</si>
  <si>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</si>
  <si>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</si>
  <si>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</si>
  <si>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</si>
  <si>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</si>
  <si>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</si>
  <si>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</si>
  <si>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</si>
  <si>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</si>
  <si>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</si>
  <si>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</si>
  <si>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</si>
  <si>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</si>
  <si>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</si>
  <si>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</si>
  <si>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</si>
  <si>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</si>
  <si>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</si>
  <si>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</si>
  <si>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</si>
  <si>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</si>
  <si>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</si>
  <si>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</si>
  <si>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</si>
  <si>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</si>
  <si>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</si>
  <si>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</si>
  <si>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</si>
  <si>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</si>
  <si>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</si>
  <si>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</si>
  <si>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</si>
  <si>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</si>
  <si>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</si>
  <si>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</si>
  <si>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</si>
  <si>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</si>
  <si>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</si>
  <si>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</si>
  <si>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</si>
  <si>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</si>
  <si>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</si>
  <si>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</si>
  <si>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</si>
  <si>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</si>
  <si>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</si>
  <si>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</si>
  <si>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</si>
  <si>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</si>
  <si>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</si>
  <si>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</si>
  <si>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</si>
  <si>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</si>
  <si>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</si>
  <si>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</si>
  <si>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</si>
  <si>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</si>
  <si>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</si>
  <si>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</si>
  <si>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</si>
  <si>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</si>
  <si>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</si>
  <si>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</si>
  <si>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</si>
  <si>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</si>
  <si>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</si>
  <si>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</si>
  <si>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</si>
  <si>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</si>
  <si>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</si>
  <si>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</si>
  <si>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</si>
  <si>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</si>
  <si>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</si>
  <si>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</si>
  <si>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</si>
  <si>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</si>
  <si>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</si>
  <si>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</si>
  <si>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</si>
  <si>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</si>
  <si>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</si>
  <si>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</si>
  <si>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</si>
  <si>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</si>
  <si>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</si>
  <si>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</si>
  <si>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</si>
  <si>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</si>
  <si>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</si>
  <si>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</si>
  <si>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</si>
  <si>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</si>
  <si>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</si>
  <si>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</si>
  <si>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</si>
  <si>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</si>
  <si>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</si>
  <si>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</si>
  <si>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</si>
  <si>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</si>
  <si>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</si>
  <si>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</si>
  <si>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</si>
  <si>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</si>
  <si>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</si>
  <si>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</si>
  <si>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</si>
  <si>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</si>
  <si>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</si>
  <si>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</si>
  <si>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</si>
  <si>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</si>
  <si>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</si>
  <si>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</si>
  <si>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</si>
  <si>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</si>
  <si>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</si>
  <si>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</si>
  <si>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</si>
  <si>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</si>
  <si>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</si>
  <si>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</si>
  <si>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</si>
  <si>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</si>
  <si>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</si>
  <si>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</si>
  <si>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</si>
  <si>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</si>
  <si>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</si>
  <si>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</si>
  <si>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</si>
  <si>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</si>
  <si>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</si>
  <si>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</si>
  <si>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</si>
  <si>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</si>
  <si>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</si>
  <si>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</si>
  <si>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</si>
  <si>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</si>
  <si>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</si>
  <si>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</si>
  <si>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</si>
  <si>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</si>
  <si>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</si>
  <si>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</si>
  <si>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</si>
  <si>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</si>
  <si>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</si>
  <si>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</si>
  <si>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</si>
  <si>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</si>
  <si>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</si>
  <si>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</si>
  <si>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</si>
  <si>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</si>
  <si>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</si>
  <si>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</si>
  <si>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</si>
  <si>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</si>
  <si>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</si>
  <si>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</si>
  <si>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</si>
  <si>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</si>
  <si>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</si>
  <si>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</si>
  <si>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</si>
  <si>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</si>
  <si>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</si>
  <si>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</si>
  <si>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</si>
  <si>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</si>
  <si>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</si>
  <si>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</si>
  <si>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</si>
  <si>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</si>
  <si>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</si>
  <si>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</si>
  <si>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</si>
  <si>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</si>
  <si>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</si>
  <si>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</si>
  <si>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</si>
  <si>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</si>
  <si>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</si>
  <si>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</si>
  <si>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</si>
  <si>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</si>
  <si>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</si>
  <si>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</si>
  <si>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</si>
  <si>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</si>
  <si>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</si>
  <si>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</si>
  <si>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</si>
  <si>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</si>
  <si>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</si>
  <si>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</si>
  <si>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</si>
  <si>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</si>
  <si>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</si>
  <si>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</si>
  <si>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</si>
  <si>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</si>
  <si>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</si>
  <si>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</si>
  <si>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</si>
  <si>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</si>
  <si>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</si>
  <si>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</si>
  <si>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</si>
  <si>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</si>
  <si>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</si>
  <si>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</si>
  <si>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</si>
  <si>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</si>
  <si>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</si>
  <si>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</si>
  <si>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</si>
  <si>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</si>
  <si>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</si>
  <si>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</si>
  <si>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</si>
  <si>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</si>
  <si>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</si>
  <si>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</si>
  <si>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</si>
  <si>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</si>
  <si>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</si>
  <si>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</si>
  <si>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</si>
  <si>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</si>
  <si>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</si>
  <si>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</si>
  <si>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</si>
  <si>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</si>
  <si>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</si>
  <si>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</si>
  <si>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</si>
  <si>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</si>
  <si>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</si>
  <si>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</si>
  <si>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</si>
  <si>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</si>
  <si>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</si>
  <si>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</si>
  <si>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</si>
  <si>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</si>
  <si>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</si>
  <si>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</si>
  <si>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</si>
  <si>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</si>
  <si>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</si>
  <si>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</si>
  <si>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</si>
  <si>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</si>
  <si>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</si>
  <si>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</si>
  <si>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</si>
  <si>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</si>
  <si>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</si>
  <si>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</si>
  <si>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</si>
  <si>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</si>
  <si>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</si>
  <si>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</si>
  <si>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</si>
  <si>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</si>
  <si>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</si>
  <si>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</si>
  <si>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</si>
  <si>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</si>
  <si>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</si>
  <si>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</si>
  <si>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</si>
  <si>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</si>
  <si>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</si>
  <si>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</si>
  <si>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</si>
  <si>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</si>
  <si>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</si>
  <si>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</si>
  <si>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</si>
  <si>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</si>
  <si>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</si>
  <si>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</si>
  <si>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</si>
  <si>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</si>
  <si>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</si>
  <si>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</si>
  <si>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</si>
  <si>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</si>
  <si>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</si>
  <si>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</si>
  <si>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</si>
  <si>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</si>
  <si>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</si>
  <si>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</si>
  <si>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</si>
  <si>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</si>
  <si>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</si>
  <si>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</si>
  <si>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</si>
  <si>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</si>
  <si>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</si>
  <si>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</si>
  <si>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</si>
  <si>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</si>
  <si>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</si>
  <si>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</si>
  <si>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</si>
  <si>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</si>
  <si>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</si>
  <si>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</si>
  <si>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</si>
  <si>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</si>
  <si>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</si>
  <si>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</si>
  <si>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</si>
  <si>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</si>
  <si>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</si>
  <si>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</si>
  <si>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</si>
  <si>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</si>
  <si>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</si>
  <si>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</si>
  <si>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</si>
  <si>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</si>
  <si>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</si>
  <si>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</si>
  <si>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</si>
  <si>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</si>
  <si>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</si>
  <si>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</si>
  <si>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</si>
  <si>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</si>
  <si>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</si>
  <si>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</si>
  <si>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</si>
  <si>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</si>
  <si>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</si>
  <si>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</si>
  <si>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</si>
  <si>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</si>
  <si>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</si>
  <si>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</si>
  <si>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</si>
  <si>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</si>
  <si>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</si>
  <si>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</si>
  <si>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</si>
  <si>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</si>
  <si>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</si>
  <si>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</si>
  <si>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</si>
  <si>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</si>
  <si>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</si>
  <si>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</si>
  <si>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</si>
  <si>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</si>
  <si>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</si>
  <si>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</si>
  <si>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</si>
  <si>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</si>
  <si>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</si>
  <si>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</si>
  <si>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</si>
  <si>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</si>
  <si>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</si>
  <si>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</si>
  <si>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</si>
  <si>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</si>
  <si>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</si>
  <si>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</si>
  <si>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</si>
  <si>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</si>
  <si>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</si>
  <si>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</si>
  <si>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</si>
  <si>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</si>
  <si>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</si>
  <si>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</si>
  <si>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</si>
  <si>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</si>
  <si>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</si>
  <si>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</si>
  <si>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</si>
  <si>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</si>
  <si>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</si>
  <si>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</si>
  <si>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</si>
  <si>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</si>
  <si>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</si>
  <si>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</si>
  <si>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</si>
  <si>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</si>
  <si>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</si>
  <si>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</si>
  <si>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</si>
  <si>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</si>
  <si>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</si>
  <si>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</si>
  <si>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</si>
  <si>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</si>
  <si>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</si>
  <si>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</si>
  <si>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</si>
  <si>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</si>
  <si>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</si>
  <si>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</si>
  <si>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</si>
  <si>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</si>
  <si>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</si>
  <si>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</si>
  <si>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</si>
  <si>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</si>
  <si>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</si>
  <si>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</si>
  <si>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</si>
  <si>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</si>
  <si>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</si>
  <si>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</si>
  <si>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</si>
  <si>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</si>
  <si>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</si>
  <si>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</si>
  <si>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</si>
  <si>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</si>
  <si>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</si>
  <si>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</si>
  <si>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</si>
  <si>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</si>
  <si>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</si>
  <si>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</si>
  <si>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</si>
  <si>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</si>
  <si>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</si>
  <si>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</si>
  <si>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</si>
  <si>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</si>
  <si>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</si>
  <si>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</si>
  <si>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</si>
  <si>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</si>
  <si>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</si>
  <si>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</si>
  <si>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</si>
  <si>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</si>
  <si>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</si>
  <si>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</si>
  <si>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</si>
  <si>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</si>
  <si>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</si>
  <si>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</si>
  <si>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</si>
  <si>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</si>
  <si>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</si>
  <si>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</si>
  <si>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</si>
  <si>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</si>
  <si>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</si>
  <si>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</si>
  <si>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</si>
  <si>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</si>
  <si>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</si>
  <si>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</si>
  <si>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</si>
  <si>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</si>
  <si>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</si>
  <si>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</si>
  <si>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</si>
  <si>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</si>
  <si>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</si>
  <si>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</si>
  <si>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</si>
  <si>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</si>
  <si>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</si>
  <si>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</si>
  <si>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</si>
  <si>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</si>
  <si>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</si>
  <si>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</si>
  <si>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</si>
  <si>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</si>
  <si>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</si>
  <si>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</si>
  <si>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</si>
  <si>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</si>
  <si>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</si>
  <si>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</si>
  <si>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</si>
  <si>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</si>
  <si>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</si>
  <si>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</si>
  <si>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</si>
  <si>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</si>
  <si>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</si>
  <si>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</si>
  <si>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</si>
  <si>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</si>
  <si>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</si>
  <si>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</si>
  <si>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</si>
  <si>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</si>
  <si>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</si>
  <si>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</si>
  <si>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</si>
  <si>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</si>
  <si>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</si>
  <si>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</si>
  <si>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</si>
  <si>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</si>
  <si>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</si>
  <si>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</si>
  <si>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</si>
  <si>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</si>
  <si>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</si>
  <si>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</si>
  <si>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</si>
  <si>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</si>
  <si>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</si>
  <si>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</si>
  <si>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</si>
  <si>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</si>
  <si>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</si>
  <si>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</si>
  <si>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</si>
  <si>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</si>
  <si>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</si>
  <si>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</si>
  <si>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</si>
  <si>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</si>
  <si>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</si>
  <si>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</si>
  <si>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</si>
  <si>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</si>
  <si>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</si>
  <si>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</si>
  <si>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</si>
  <si>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</si>
  <si>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</si>
  <si>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</si>
  <si>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</si>
  <si>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</si>
  <si>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</si>
  <si>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</si>
  <si>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</si>
  <si>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</si>
  <si>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</si>
  <si>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</si>
  <si>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</si>
  <si>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</si>
  <si>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</si>
  <si>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</si>
  <si>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</si>
  <si>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</si>
  <si>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</si>
  <si>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</si>
  <si>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</si>
  <si>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</si>
  <si>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</si>
  <si>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</si>
  <si>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</si>
  <si>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</si>
  <si>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</si>
  <si>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</si>
  <si>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</si>
  <si>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</si>
  <si>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</si>
  <si>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</si>
  <si>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</si>
  <si>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</si>
  <si>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</si>
  <si>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</si>
  <si>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</si>
  <si>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</si>
  <si>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</si>
  <si>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</si>
  <si>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</si>
  <si>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</si>
  <si>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</si>
  <si>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</si>
  <si>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</si>
  <si>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</si>
  <si>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</si>
  <si>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</si>
  <si>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</si>
  <si>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</si>
  <si>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</si>
  <si>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</si>
  <si>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</si>
  <si>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</si>
  <si>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</si>
  <si>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</si>
  <si>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</si>
  <si>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</si>
  <si>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</si>
  <si>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</si>
  <si>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</si>
  <si>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</si>
  <si>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</si>
  <si>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</si>
  <si>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</si>
  <si>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</si>
  <si>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</si>
  <si>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</si>
  <si>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</si>
  <si>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</si>
  <si>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</si>
  <si>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</si>
  <si>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</si>
  <si>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</si>
  <si>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</si>
  <si>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</si>
  <si>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</si>
  <si>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</si>
  <si>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</si>
  <si>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</si>
  <si>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</si>
  <si>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</si>
  <si>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</si>
  <si>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</si>
  <si>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</si>
  <si>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</si>
  <si>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</si>
  <si>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</si>
  <si>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</si>
  <si>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</si>
  <si>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</si>
  <si>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</si>
  <si>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</si>
  <si>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</si>
  <si>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</si>
  <si>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</si>
  <si>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</si>
  <si>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</si>
  <si>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</si>
  <si>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</si>
  <si>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</si>
  <si>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</si>
  <si>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</si>
  <si>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</si>
  <si>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</si>
  <si>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</si>
  <si>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</si>
  <si>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</si>
  <si>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</si>
  <si>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</si>
  <si>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</si>
  <si>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</si>
  <si>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</si>
  <si>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</si>
  <si>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</si>
  <si>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</si>
  <si>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</si>
  <si>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</si>
  <si>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</si>
  <si>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</si>
  <si>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</si>
  <si>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</si>
  <si>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</si>
  <si>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</si>
  <si>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</si>
  <si>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</si>
  <si>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</si>
  <si>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</si>
  <si>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</si>
  <si>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</si>
  <si>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</si>
  <si>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</si>
  <si>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</si>
  <si>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</si>
  <si>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</si>
  <si>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</si>
  <si>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</si>
  <si>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</si>
  <si>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</si>
  <si>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</si>
  <si>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</si>
  <si>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</si>
  <si>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</si>
  <si>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</si>
  <si>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</si>
  <si>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</si>
  <si>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</si>
  <si>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</si>
  <si>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</si>
  <si>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</si>
  <si>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</si>
  <si>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</si>
  <si>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</si>
  <si>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</si>
  <si>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</si>
  <si>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</si>
  <si>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</si>
  <si>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</si>
  <si>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</si>
  <si>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</si>
  <si>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</si>
  <si>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</si>
  <si>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</si>
  <si>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</si>
  <si>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</si>
  <si>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</si>
  <si>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</si>
  <si>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</si>
  <si>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</si>
  <si>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</si>
  <si>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</si>
  <si>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</si>
  <si>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</si>
  <si>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</si>
  <si>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</si>
  <si>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</si>
  <si>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</si>
  <si>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</si>
  <si>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</si>
  <si>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</si>
  <si>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</si>
  <si>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</si>
  <si>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</si>
  <si>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</si>
  <si>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</si>
  <si>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</si>
  <si>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</si>
  <si>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</si>
  <si>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</si>
  <si>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</si>
  <si>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</si>
  <si>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</si>
  <si>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</si>
  <si>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</si>
  <si>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</si>
  <si>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</si>
  <si>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</si>
  <si>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</si>
  <si>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</si>
  <si>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</si>
  <si>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</si>
  <si>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</si>
  <si>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</si>
  <si>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</si>
  <si>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</si>
  <si>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</si>
  <si>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</si>
  <si>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</si>
  <si>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</si>
  <si>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</si>
  <si>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</si>
  <si>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</si>
  <si>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</si>
  <si>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</si>
  <si>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</si>
  <si>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</si>
  <si>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</si>
  <si>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</si>
  <si>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</si>
  <si>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</si>
  <si>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</si>
  <si>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</si>
  <si>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</si>
  <si>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</si>
  <si>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</si>
  <si>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</si>
  <si>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</si>
  <si>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</si>
  <si>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</si>
  <si>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</si>
  <si>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</si>
  <si>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</si>
  <si>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</si>
  <si>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</si>
  <si>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</si>
  <si>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</si>
  <si>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</si>
  <si>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</si>
  <si>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</si>
  <si>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</si>
  <si>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</si>
  <si>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</si>
  <si>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</si>
  <si>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</si>
  <si>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</si>
  <si>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</si>
  <si>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</si>
  <si>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</si>
  <si>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</si>
  <si>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</si>
  <si>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</si>
  <si>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</si>
  <si>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</si>
  <si>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</si>
  <si>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</si>
  <si>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</si>
  <si>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</si>
  <si>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</si>
  <si>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</si>
  <si>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</si>
  <si>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</si>
  <si>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</si>
  <si>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</si>
  <si>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</si>
  <si>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</si>
  <si>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</si>
  <si>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</si>
  <si>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</si>
  <si>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</si>
  <si>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</si>
  <si>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</si>
  <si>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</si>
  <si>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</si>
  <si>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</si>
  <si>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</si>
  <si>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</si>
  <si>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</si>
  <si>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</si>
  <si>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</si>
  <si>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</si>
  <si>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</si>
  <si>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</si>
  <si>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</si>
  <si>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</si>
  <si>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</si>
  <si>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</si>
  <si>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</si>
  <si>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</si>
  <si>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</si>
  <si>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</si>
  <si>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</si>
  <si>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</si>
  <si>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</si>
  <si>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</si>
  <si>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</si>
  <si>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</si>
  <si>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</si>
  <si>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</si>
  <si>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</si>
  <si>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</si>
  <si>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</si>
  <si>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</si>
  <si>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</si>
  <si>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</si>
  <si>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</si>
  <si>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</si>
  <si>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</si>
  <si>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</si>
  <si>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</si>
  <si>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</si>
  <si>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</si>
  <si>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</si>
  <si>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</si>
  <si>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</si>
  <si>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</si>
  <si>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</si>
  <si>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</si>
  <si>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</si>
  <si>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</si>
  <si>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</si>
  <si>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</si>
  <si>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</si>
  <si>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</si>
  <si>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</si>
  <si>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</si>
  <si>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</si>
  <si>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</si>
  <si>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</si>
  <si>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</si>
  <si>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</si>
  <si>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</si>
  <si>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</si>
  <si>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</si>
  <si>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</si>
  <si>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</si>
  <si>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</si>
  <si>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</si>
  <si>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</si>
  <si>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</si>
  <si>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</si>
  <si>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</si>
  <si>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</si>
  <si>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</si>
  <si>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</si>
  <si>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</si>
  <si>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</si>
  <si>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</si>
  <si>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</si>
  <si>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</si>
  <si>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</si>
  <si>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</si>
  <si>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</si>
  <si>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</si>
  <si>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</si>
  <si>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</si>
  <si>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</si>
  <si>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</si>
  <si>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</si>
  <si>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</si>
  <si>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</si>
  <si>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</si>
  <si>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</si>
  <si>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</si>
  <si>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</si>
  <si>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</si>
  <si>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</si>
  <si>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</si>
  <si>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</si>
  <si>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</si>
  <si>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</si>
  <si>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</si>
  <si>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</si>
  <si>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</si>
  <si>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</si>
  <si>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</si>
  <si>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</si>
  <si>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</si>
  <si>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</si>
  <si>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</si>
  <si>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</si>
  <si>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</si>
  <si>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</si>
  <si>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</si>
  <si>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</si>
  <si>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</si>
  <si>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</si>
  <si>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</si>
  <si>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</si>
  <si>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</si>
  <si>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</si>
  <si>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</si>
  <si>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</si>
  <si>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</si>
  <si>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</si>
  <si>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</si>
  <si>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</si>
  <si>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</si>
  <si>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</si>
  <si>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</si>
  <si>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</si>
  <si>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</si>
  <si>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</si>
  <si>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</si>
  <si>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</si>
  <si>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</si>
  <si>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</si>
  <si>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</si>
  <si>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</si>
  <si>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</si>
  <si>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</si>
  <si>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</si>
  <si>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</si>
  <si>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</si>
  <si>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</si>
  <si>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</si>
  <si>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</si>
  <si>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</si>
  <si>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</si>
  <si>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</si>
  <si>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</si>
  <si>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</si>
  <si>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</si>
  <si>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</si>
  <si>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</si>
  <si>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</si>
  <si>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</si>
  <si>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</si>
  <si>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</si>
  <si>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</si>
  <si>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</si>
  <si>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</si>
  <si>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</si>
  <si>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</si>
  <si>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</si>
  <si>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</si>
  <si>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</si>
  <si>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</si>
  <si>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</si>
  <si>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</si>
  <si>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</si>
  <si>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</si>
  <si>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</si>
  <si>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</si>
  <si>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</si>
  <si>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</si>
  <si>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</si>
  <si>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</si>
  <si>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</si>
  <si>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</si>
  <si>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</si>
  <si>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</si>
  <si>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</si>
  <si>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</si>
  <si>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</si>
  <si>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</si>
  <si>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</si>
  <si>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</si>
  <si>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</si>
  <si>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</si>
  <si>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</si>
  <si>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</si>
  <si>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</si>
  <si>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</si>
  <si>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</si>
  <si>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</si>
  <si>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</si>
  <si>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</si>
  <si>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</si>
  <si>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</si>
  <si>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</si>
  <si>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</si>
  <si>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</si>
  <si>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</si>
  <si>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</si>
  <si>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</si>
  <si>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</si>
  <si>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</si>
  <si>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</si>
  <si>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</si>
  <si>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</si>
  <si>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</si>
  <si>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</si>
  <si>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</si>
  <si>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</si>
  <si>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</si>
  <si>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</si>
  <si>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</si>
  <si>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</si>
  <si>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</si>
  <si>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</si>
  <si>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</si>
  <si>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</si>
  <si>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</si>
  <si>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</si>
  <si>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</si>
  <si>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</si>
  <si>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</si>
  <si>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</si>
  <si>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</si>
  <si>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</si>
  <si>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</si>
  <si>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</si>
  <si>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</si>
  <si>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</si>
  <si>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</si>
  <si>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</si>
  <si>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</si>
  <si>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</si>
  <si>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</si>
  <si>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</si>
  <si>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</si>
  <si>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</si>
  <si>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</si>
  <si>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</si>
  <si>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</si>
  <si>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</si>
  <si>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</si>
  <si>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</si>
  <si>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</si>
  <si>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</si>
  <si>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</si>
  <si>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</si>
  <si>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</si>
  <si>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</si>
  <si>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</si>
  <si>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</si>
  <si>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</si>
  <si>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</si>
  <si>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</si>
  <si>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</si>
  <si>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</si>
  <si>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</si>
  <si>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</si>
  <si>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</si>
  <si>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</si>
  <si>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</si>
  <si>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</si>
  <si>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No Informado-</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</si>
  <si>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</si>
  <si>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</si>
  <si>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Etiquetas de fila</t>
  </si>
  <si>
    <t xml:space="preserve">      Ejecución 1ro de enero - 28 de febrero  2025 (fecha de imputación)</t>
  </si>
  <si>
    <t>Ejecución 1ro de enero - 28 de febrero de 2025*</t>
  </si>
  <si>
    <t>* Fecha de imputación al 28 de febrero de 2025 y fecha de registro al 03 de marzo de 2025. La fecha de imputación representa los gastos o ingresos en el momento de su ejecución, mientras que la fecha de registro representa el momento de su registro en el sistema, en la medida que se van regularizando los pagos.</t>
  </si>
  <si>
    <t>Ejecución 1ro de enero - 03 de marzo 2025 (fecha de registro)</t>
  </si>
  <si>
    <t>40-TRANSFERENCIAS</t>
  </si>
  <si>
    <t>Sí es inversión pública</t>
  </si>
  <si>
    <t>52-RECONSTRUCCIÓN CALLES COLÓN, EUGENIO MARÍA DE HOSTOS Y CALLEJÓN DE REGINA, CIUDAD COLONIAL, DISTRITO NACIONAL.</t>
  </si>
  <si>
    <t>16325-RECONSTRUCCIÓN CALLES COLÓN, EUGENIO MARÍA DE HOSTOS Y CALLEJÓN DE REGINA, CIUDAD COLONIAL, DISTRITO NACIONAL.</t>
  </si>
  <si>
    <t>67-RESTAURACIÓN EDIFICIO DE LA DIRECCIÓN NACIONAL DE PATRIMONIO MONUMENTAL (DNPM), CIUDAD COLONIAL, DISTRITO NACIONAL</t>
  </si>
  <si>
    <t>16841-RESTAURACIÓN EDIFICIO DE LA DIRECCIÓN NACIONAL DE PATRIMONIO MONUMENTAL (DNPM), CIUDAD COLONIAL, DISTRITO NACIONAL</t>
  </si>
  <si>
    <t>55-MEJORAMIENTO DEL BALNEARIO BOCA DE CACHON Y SU ENTORNO, MUNICIPIO JIMANI, PROVINCIA INDEPENDENCIA.</t>
  </si>
  <si>
    <t>16342-MEJORAMIENTO DEL BALNEARIO BOCA DE CACHON Y SU ENTORNO, MUNICIPIO JIMANI, PROVINCIA INDEPENDENCIA.</t>
  </si>
  <si>
    <t>38-RECONSTRUCCIÓN DE CALLES DE LA ZONA URBANA DE BAYAHIBE, PROVINCIA LA ALTAGRACIA</t>
  </si>
  <si>
    <t>16141-RECONSTRUCCIÓN DE CALLES DE LA ZONA URBANA DE BAYAHIBE, PROVINCIA LA ALTAGRACIA</t>
  </si>
  <si>
    <t>70-RECONSTRUCCIÓN VIA DE ACCESO A JUMUNUCO TRAMO CALLE SABINA-ESCUELA COMPADRE PASCUAL, MUNICIPIO JARABACOA, PROVINCIA LA VEGA.</t>
  </si>
  <si>
    <t>16881-RECONSTRUCCIÓN VIA DE ACCESO A JUMUNUCO TRAMO CALLE SABINA-ESCUELA COMPADRE PASCUAL, MUNICIPIO JARABACOA,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</si>
  <si>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</si>
  <si>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</si>
  <si>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69-RECONSTRUCCIÓN PLAZA DE VENDEDORES PLAYA MINO, MUNICIPIO RIO SAN JUAN, PROVINCIA MARIA TRINIDAD SANCHEZ</t>
  </si>
  <si>
    <t>16845-RECONSTRUCCIÓN PLAZA DE VENDEDORES PLAYA MINO, MUNICIPIO RIO SAN JUAN, PROVINCIA MARIA TRINIDAD SANCHEZ</t>
  </si>
  <si>
    <t>68-CONSTRUCCIÓN DE INFRAESTRUCTURAS RECREATIVAS EN FRENTE MARÍTIMO DE PLAYA LINDA, MUNICIPIO NIZAO, PROVINCIA PERAVIA.</t>
  </si>
  <si>
    <t>16852-CONSTRUCCIÓN DE INFRAESTRUCTURAS RECREATIVAS EN FRENTE MARÍTIMO DE PLAYA LINDA, MUNICIPIO NIZAO, PROVINCIA PERAVIA.</t>
  </si>
  <si>
    <t>82-RECONSTRUCCIÓN DE LA INFRAESTRUCTURA VIAL URBANA DEL MUNICIPIO LUPERÓN, PROVINCIA PUERTO PLATA</t>
  </si>
  <si>
    <t>08-RECONSTRUCCIÓN DEL FRENTE COSTERO DE LA PLAYA SOSUA, MUNICIPIO SOSUA, PROVINCIA PUERTO PLATA</t>
  </si>
  <si>
    <t>15345-RECONSTRUCCIÓN DEL FRENTE COSTERO DE LA PLAYA SOSUA, MUNICIPIO SOSUA, PROVINCIA PUERTO PLATA</t>
  </si>
  <si>
    <t>45-RECONSTRUCCIÓN DE LAS CALLES DEL MUNICIPIO SOSUA, PROVINCIA  PUERTO PLATA.</t>
  </si>
  <si>
    <t>16158-RECONSTRUCCIÓN DE LAS CALLES DEL MUNICIPIO SOSUA, PROVINCIA  PUERTO PLATA.</t>
  </si>
  <si>
    <t>31-RECONSTRUCCIÓN PASARELA PEATONAL EN LA ZONA COSTERA DEL MUNICIPIO LAS TERRENAS, PROVINCIA SAMANA</t>
  </si>
  <si>
    <t>16076-RECONSTRUCCIÓN PASARELA PEATONAL EN LA ZONA COSTERA DEL MUNICIPIO LAS TERRENAS, PROVINCIA SAMANA</t>
  </si>
  <si>
    <t>32-REPARACIÓN EN LA CALLE FRANCISCO ALBERTO CAAMAÑO DEÑÓ, MUNICIPIO LAS TERRENAS, PROVINCIA SAMANÁ</t>
  </si>
  <si>
    <t>16077-REPARACIÓN EN LA CALLE FRANCISCO ALBERTO CAAMAÑO DEÑÓ, MUNICIPIO LAS TERRENAS, PROVINCIA SAMANÁ</t>
  </si>
  <si>
    <t>59-RECONSTRUCCIÓN DEL PARQUE CENTRAL JUAN PABLO DUARTE Y SU ENTORNO, MUNICIPIO SANTA BÁRBARA DE SAMANÁ, PROVINCIA SAMANÁ</t>
  </si>
  <si>
    <t>16410-RECONSTRUCCIÓN DEL PARQUE CENTRAL JUAN PABLO DUARTE Y SU ENTORNO, MUNICIPIO SANTA BÁRBARA DE SAMANÁ, PROVINCIA SAMANÁ</t>
  </si>
  <si>
    <t>62-RECONSTRUCCIÓN DEL PARQUE GLORIETA A SANTA BÁRBARA Y SU ENTORNO, MUNICIPIO SANTA BÁRBARA DE SAMANÁ, PROVINCIA SAMANÁ.</t>
  </si>
  <si>
    <t>16539-RECONSTRUCCIÓN DEL PARQUE GLORIETA A SANTA BÁRBARA Y SU ENTORNO, MUNICIPIO SANTA BÁRBARA DE SAMANÁ, PROVINCIA SAMANÁ.</t>
  </si>
  <si>
    <t>70-CONSTRUCCIÓN DE PUENTE PEATONAL Y MOTORIZADO EN EL KM 20 DE LA AUTOPISTA 6 DE NOVIEMBRE, BARRIO EL CAJUILITO, PROVINCIA SAN CRISTOBAL</t>
  </si>
  <si>
    <t>13-CONSTRUCCIÓN PLAZA DE VENDEDORES PLAYA PALENQUE, MUNICIPIO SABANA GRANDE DE PALENQUE, PROVINCIA SAN CRISTOBAL.</t>
  </si>
  <si>
    <t>15452-CONSTRUCCIÓN PLAZA DE VENDEDORES PLAYA PALENQUE, MUNICIPIO SABANA GRANDE DE PALENQUE, PROVINCIA SAN CRISTOBAL.</t>
  </si>
  <si>
    <t>39-RECONSTRUCCIÓN MALECON PLAYA GRINGO,MUNICIPIO HAINA, PROVINCIA SAN CRISTOBAL</t>
  </si>
  <si>
    <t>16135-RECONSTRUCCIÓN MALECON PLAYA GRINGO,MUNICIPIO HAINA, PROVINCIA SAN CRISTOBAL</t>
  </si>
  <si>
    <t>54-CONSTRUCCIÓN  PARQUE URBANO EN EL MUNICIPIO  BAJOS DE HAINA, PROVINCIA SAN CRISTOBAL</t>
  </si>
  <si>
    <t>16327-CONSTRUCCIÓN  PARQUE URBANO EN EL MUNICIPIO  BAJOS DE HAINA, PROVINCIA SAN CRISTOBAL</t>
  </si>
  <si>
    <t>60-RECONSTRUCCIÓN DE LA PLAZA MARCELINO MARTE (CANITO) Y SU ENTORNO, MUNICIPIO GUAYACANES, PROVINCIA SAN PEDRO DE MACORÍS.</t>
  </si>
  <si>
    <t>16415-RECONSTRUCCIÓN DE LA PLAZA MARCELINO MARTE (CANITO) Y SU ENTORNO, MUNICIPIO GUAYACANES, PROVINCIA SAN PEDRO DE MACORÍS.</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</si>
  <si>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</si>
  <si>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</si>
  <si>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15-RECONSTRUCCIÓN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</si>
  <si>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</si>
  <si>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01-MEJORAMIENTO DE LA SANIDAD E INOCUIDAD AGRO-ALIMENTARIA EN LA REPÚBLICA DOMINICANA</t>
  </si>
  <si>
    <t>01-NORMALIZACIÓN DE LOS PROCESADORES LÁCTEOS DE LA REPÚBLICA DOMINICANA</t>
  </si>
  <si>
    <t>01-FORTALECIMIENTO DEL SISTEMA NACIONAL DE SALUD DE LA REPUBLICA DOMINICANA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</si>
</sst>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8"/>
      <name val="Avenir Next LT Pro"/>
      <family val="2"/>
    </font>
    <font>
      <b/>
      <sz val="11"/>
      <color theme="1"/>
      <name val="Calibri"/>
      <family val="2"/>
      <scheme val="minor"/>
    </font>
    <font>
      <sz val="22"/>
      <color rgb="FF000000"/>
      <name val="Calibri"/>
      <family val="2"/>
      <scheme val="minor"/>
    </font>
    <font>
      <sz val="16"/>
      <color rgb="FF000000"/>
      <name val="Calibri"/>
      <family val="2"/>
      <scheme val="minor"/>
    </font>
    <font>
      <sz val="10"/>
      <color rgb="FF000000"/>
      <name val="Calibri"/>
      <family val="2"/>
      <scheme val="minor"/>
    </font>
    <font>
      <b/>
      <sz val="14"/>
      <color theme="1"/>
      <name val="Calibri"/>
      <family val="2"/>
      <scheme val="minor"/>
    </font>
    <font>
      <sz val="10"/>
      <color theme="1"/>
      <name val="Calibri"/>
      <family val="2"/>
      <scheme val="minor"/>
    </font>
    <font>
      <sz val="12"/>
      <color theme="1"/>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0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166" fontId="56" fillId="2" borderId="0" xfId="1" applyNumberFormat="1" applyFont="1" applyFill="1" applyBorder="1" applyAlignment="1">
      <alignment horizontal="center" vertical="center" wrapText="1"/>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9" fillId="2" borderId="0" xfId="1" applyNumberFormat="1" applyFont="1" applyFill="1" applyBorder="1" applyAlignment="1">
      <alignment horizontal="right" vertical="center" indent="2"/>
    </xf>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165" fontId="59" fillId="2" borderId="0" xfId="1" applyNumberFormat="1" applyFont="1" applyFill="1" applyBorder="1" applyAlignment="1">
      <alignment horizontal="left" vertical="center" indent="3"/>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0" fontId="0" fillId="0" borderId="0" xfId="0" applyAlignment="1">
      <alignment horizontal="left"/>
    </xf>
    <xf numFmtId="17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76" fontId="62" fillId="0" borderId="0" xfId="0" applyNumberFormat="1" applyFont="1"/>
    <xf numFmtId="165" fontId="51" fillId="0" borderId="0" xfId="1" applyNumberFormat="1" applyFont="1" applyFill="1" applyBorder="1" applyAlignment="1">
      <alignment vertical="center" wrapText="1"/>
    </xf>
    <xf numFmtId="165" fontId="51" fillId="0" borderId="0" xfId="1" applyNumberFormat="1" applyFont="1" applyAlignment="1"/>
    <xf numFmtId="165" fontId="51" fillId="0" borderId="0" xfId="1" applyNumberFormat="1" applyFont="1" applyFill="1" applyBorder="1" applyAlignment="1">
      <alignment vertical="center"/>
    </xf>
    <xf numFmtId="0" fontId="62"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49" fontId="67" fillId="2" borderId="0" xfId="0" applyNumberFormat="1" applyFont="1" applyFill="1" applyAlignment="1">
      <alignment horizontal="center" vertical="center"/>
    </xf>
    <xf numFmtId="0" fontId="68" fillId="2" borderId="0" xfId="0" applyFont="1" applyFill="1" applyAlignment="1">
      <alignment horizontal="center"/>
    </xf>
    <xf numFmtId="0" fontId="63" fillId="0" borderId="0" xfId="0" applyFont="1" applyAlignment="1">
      <alignment horizontal="center" vertical="center" wrapText="1" readingOrder="1"/>
    </xf>
    <xf numFmtId="0" fontId="64" fillId="0" borderId="0" xfId="0" applyFont="1" applyAlignment="1">
      <alignment horizontal="center" vertical="top" wrapText="1" readingOrder="1"/>
    </xf>
    <xf numFmtId="0" fontId="65" fillId="0" borderId="0" xfId="0" applyFont="1" applyAlignment="1">
      <alignment horizontal="center" vertical="top" wrapText="1" readingOrder="1"/>
    </xf>
    <xf numFmtId="0" fontId="66" fillId="2" borderId="0" xfId="0" applyFont="1" applyFill="1" applyAlignment="1">
      <alignment horizontal="center" wrapText="1"/>
    </xf>
    <xf numFmtId="49" fontId="47"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horizontal="left" vertical="top"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19"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58" fillId="3" borderId="0" xfId="0" applyFont="1" applyFill="1" applyAlignment="1">
      <alignment horizontal="center" vertical="center"/>
    </xf>
    <xf numFmtId="0" fontId="48" fillId="2" borderId="0" xfId="0" applyFont="1" applyFill="1" applyAlignment="1">
      <alignment horizont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5" fillId="0" borderId="0" xfId="0" applyFont="1" applyAlignment="1">
      <alignment horizontal="center" vertical="top" wrapText="1" readingOrder="1"/>
    </xf>
    <xf numFmtId="0" fontId="46" fillId="2" borderId="0" xfId="0" applyFont="1" applyFill="1" applyAlignment="1">
      <alignment horizontal="center"/>
    </xf>
    <xf numFmtId="0" fontId="46" fillId="2" borderId="0" xfId="0" applyFont="1" applyFill="1" applyAlignment="1">
      <alignment horizont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1"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3804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7412" y="37359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41105" y="855255"/>
          <a:ext cx="1558875" cy="86142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3569" y="876074"/>
          <a:ext cx="1587355"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1237502</xdr:colOff>
      <xdr:row>7</xdr:row>
      <xdr:rowOff>2752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1468935</xdr:colOff>
      <xdr:row>7</xdr:row>
      <xdr:rowOff>20532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1161514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272665"/>
        </a:xfrm>
        <a:prstGeom prst="rect">
          <a:avLst/>
        </a:prstGeom>
      </xdr:spPr>
    </xdr:pic>
    <xdr:clientData/>
  </xdr:twoCellAnchor>
  <xdr:twoCellAnchor editAs="oneCell">
    <xdr:from>
      <xdr:col>1</xdr:col>
      <xdr:colOff>0</xdr:colOff>
      <xdr:row>2</xdr:row>
      <xdr:rowOff>171450</xdr:rowOff>
    </xdr:from>
    <xdr:to>
      <xdr:col>1</xdr:col>
      <xdr:colOff>1878330</xdr:colOff>
      <xdr:row>7</xdr:row>
      <xdr:rowOff>55171</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71525" y="781050"/>
          <a:ext cx="1878330" cy="979096"/>
        </a:xfrm>
        <a:prstGeom prst="rect">
          <a:avLst/>
        </a:prstGeom>
      </xdr:spPr>
    </xdr:pic>
    <xdr:clientData/>
  </xdr:twoCellAnchor>
  <xdr:twoCellAnchor editAs="oneCell">
    <xdr:from>
      <xdr:col>1</xdr:col>
      <xdr:colOff>8420100</xdr:colOff>
      <xdr:row>2</xdr:row>
      <xdr:rowOff>85727</xdr:rowOff>
    </xdr:from>
    <xdr:to>
      <xdr:col>2</xdr:col>
      <xdr:colOff>932208</xdr:colOff>
      <xdr:row>7</xdr:row>
      <xdr:rowOff>20955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9191625" y="695327"/>
          <a:ext cx="1570383" cy="10306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720.609912962966" createdVersion="8" refreshedVersion="8" minRefreshableVersion="3" recordCount="13296" xr:uid="{0E99587A-BB41-4D8E-B7DB-9F35C010566C}">
  <cacheSource type="worksheet">
    <worksheetSource ref="A1:T13297"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2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40307366077.02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96">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22218475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2036666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52043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684909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628166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8833334"/>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5679334"/>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1116666"/>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5881226"/>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794166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7483334"/>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560001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6512498"/>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433334"/>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416666"/>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1500002"/>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1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64166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50416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6799238"/>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211667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354379300.910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8725004"/>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4062716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36703401.829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98500411.120000005"/>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14361420.419999998"/>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37556435.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40288260.46999999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876403.32"/>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7027849.259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60057657.48999999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967304.849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95888047.049999997"/>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12186286.219999999"/>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76478.78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131144.57"/>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83333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976045.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239311.8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9163876.480000004"/>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658171.8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84644447.7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3466957.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27136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4227107.5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12733508.43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1524194.4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8000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194274.3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5779582.72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853632.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1710214.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1035048.08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450553.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24222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49248.480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481282.6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066675.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248049410.57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5328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37556839.3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3377517.48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582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24021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608623.800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3817956.3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361024.6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1871358.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4611174.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12846.1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605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10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317877.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53230943.46999999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4958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8114852.4199999981"/>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2484496.7000000002"/>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7500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3055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0"/>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67803.83999999999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11563.18"/>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93989.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78126.210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60074.99"/>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75197418.71000000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9096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11350938.439999999"/>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12075163.469999999"/>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20352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13511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4282233.9800000004"/>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780776.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49433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8132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3924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464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58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65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597824.69999999995"/>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701482.65999999992"/>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4489680.71"/>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900745.1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2966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44489210.06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203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4788339.350000000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6124962.329999997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262598.959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3018494.2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423066.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2372262.76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9506593.3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868785.659999999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1255510.64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1434410.35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11223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3065919.559999999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12354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96864268.08000001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4340685.599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14238480.07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6590923.49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3049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160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9475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6798666.220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16695043.41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4579193.1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55239007.84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9163943.960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11993114.1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827675.91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2022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250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4065555.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5278477.6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9007112.3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44416360.89000000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4474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665836.0599999999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1291565.1900000002"/>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17300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43016651.279999994"/>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2641001.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5963087.3699999982"/>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3799217.5799999996"/>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337623.29000000004"/>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9198754.8099999987"/>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912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3095191.55"/>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9259500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39738183.49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15026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6007124.93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464387.80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0"/>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2919494.1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0"/>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6267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6438"/>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947288.8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129091276.39000002"/>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51031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19416700.840000004"/>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33826842.30999999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88000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728706.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31008.32"/>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5880602.920000000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4277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8195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2453779.9900000002"/>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5116380.1899999995"/>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23364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4286623.3599999994"/>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5021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656290.2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387394"/>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6194414.330000000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96996"/>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2656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7238552.90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42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1105453.4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385227.7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1602644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425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2409293.5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1286509.4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4095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1192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17063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4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522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1585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369800.4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531.1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7054821.740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153044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1066248.3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850980.8500000000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1269995.3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596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0"/>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337582624.99000001"/>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13118285.040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47905226.170000002"/>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25897043.050000004"/>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0000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4878898.97"/>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206485.85"/>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3268148.199999999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3262012.9899999998"/>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4928653.3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2349232.6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60937"/>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117774.74"/>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0"/>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1354979.2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10757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5826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605027.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883629.55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235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15744.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154101.98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4058418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2882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6151283.5599999996"/>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8065095.4699999997"/>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84148"/>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436422.5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53523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1838049.56"/>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4281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590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123535.75"/>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4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644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25363590.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37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3798565.85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101183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29973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586565.300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83264.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19811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122384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750232.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8691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455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15942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521698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59771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7964667.9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1173653.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1335220.1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1923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2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177634.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107002797.6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6582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16274882.31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498718.499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4987932.01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2879031.90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1823863.0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648919.1999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10890023.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3271200.71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908988.17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6136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2313382.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3783181.28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2460344.5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1677946.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2011441.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2648555.34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1764742.7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1613508.72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9485691.50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69811675.11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221029.9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48578.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26007.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78022.1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1876878.6"/>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566806.4600000000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376186.7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256558.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307492.379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399143.2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269829.210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245308.5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1446128.9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10546946.419999998"/>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2404304.9000000008"/>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696189.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1725744.13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730430.4"/>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46020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66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99757.02"/>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54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82566"/>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66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99288.53000000001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7976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78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1189495.5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592995.2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448070.2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1112632.89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311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610386.2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1994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18459.01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40074685.7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1178666.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6028109.799999998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2496245.889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67695.600000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701772.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612492.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111982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9604191.58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378361.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193593.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205153.6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16332.2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992815.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228326.9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17726643.8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3604990.6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2617160.88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328133.7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21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996578.3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33474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51181.74"/>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94205704.65999998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497010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14172272.760000005"/>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6929788.7299999995"/>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678612.8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13887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77590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12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2404582"/>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683725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5147023.76"/>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18977076.68"/>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1768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2665617.7100000004"/>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1289331.27"/>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89299.99"/>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268209.2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303407"/>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90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810588.6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9778265.159999996"/>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41747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3014574.04"/>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1501760.97"/>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2235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69791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35611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18166.0999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2684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237117.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325018.5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74495.08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2147826.90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121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264119.0399999999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452639.2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242518.2800000000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111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3810.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471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761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699888.2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344513.1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50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1255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2786799.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750603.590000000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41418.1999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696407.7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165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843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2449522.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888191.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2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0266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1056401.84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1264790.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27348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1518795.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127216"/>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174173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4997062.1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832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2259844.74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1152908.40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8466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308560.66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755666.5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129714.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88611.200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62910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5299.8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422062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3436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6328073.76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63578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563802.2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2505936.8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1155194.5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3726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158172.51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111732.5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81270.080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123049.2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1073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96129.29"/>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3491384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487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3757475.6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2176823.090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1461862.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5926778.659999999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3246023.8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1075762.640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20948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192800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30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429839.0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19082172.36000000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55383.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1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108423381.42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192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18453093.42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15291255.90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290783.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20736843.33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7032249.2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362437.8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7111143.36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49440820.7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22740918.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520674.3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51785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77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695241.1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1797992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18141.1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41069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003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7876342.08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886073.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123877487.8499999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1295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18883634.6699999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577710.76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3540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738442.5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98836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222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05070.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373676.2599999999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40000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211602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315668.4800000000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58747299.8400000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3084404661.59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28885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10206671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7849995.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448316509.62"/>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50929830.080000006"/>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5907044.25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99250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333149.42000000004"/>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365303.06"/>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155035850.65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25229213.53999999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5101423.2"/>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4029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45388788.4599999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20836827.1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115907030.54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1136865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180705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247893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15861548.84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14300779.38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2217105.17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149574.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237521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3306306.80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11686654.0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252857.1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6307317.729999999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25883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27156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82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2652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404774.0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1724041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1276965.1399999999"/>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25933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0"/>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37335.19999999999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7018533.3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424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1050385.8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687838.4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21975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1761620.1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1117733.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244453.7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146449.599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14797987.28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2289752.59999999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335330.3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264180.14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7400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352081.7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59151509"/>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44778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3618989.51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2500345.2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83929.8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1860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1191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7894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3174209.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5502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3119951.0500000003"/>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467688.8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61100.380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271907.9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139817786.36000001"/>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10384052.2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7461787.72999999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969418.0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3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204435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5203051.9000000004"/>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805343.4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73442.0400000000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23175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30048.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635976.079999999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328481.2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149449.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2066190.5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320053.0799999999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62617.6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9001852.599999999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258844.4000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204350.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416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20839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290576.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14617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299995.0399999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4498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31428.77"/>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111846700.01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10034982.4100000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249670.6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204021.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11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46515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12336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635396"/>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6168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1273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43792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297042.17"/>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44215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223389.0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922416.2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554733.3100000000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629561.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2568513.52"/>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397476.7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244215.8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436557.839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57963.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0"/>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907981414.07999992"/>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16207029"/>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71319224.159999996"/>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14967731.799999999"/>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0"/>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3867434"/>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236409.5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3797736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507215.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7989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40352676.630000003"/>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8821886.6799999997"/>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307889.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58165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351279.9"/>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4936122.9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6802013.21"/>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56348864.490000002"/>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792475.7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1089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49750705.540000007"/>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2039578.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662452063.43000007"/>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707819771.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30257993.69999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95812331.28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4939668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122433526.959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26721961.709999997"/>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100493.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74549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36923"/>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422222.88"/>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75481158.980000004"/>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3986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555958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3044298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32549792.539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18163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222909.3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1585755.0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24396453.50000000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232745.5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15460799.77999999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1247758479.180000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66579373"/>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87631114.569999978"/>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29210452.2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9234616.59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938005.3"/>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190176171.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4060000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1982.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225566.66999999998"/>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1353468.9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1495059.9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96640974.0399999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24549911.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2474658.429999999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23681806.619999997"/>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88464.6"/>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25477997.64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0"/>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3425571.2900000005"/>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46165204.49999999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8447647.070000002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6000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9734095.34"/>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1932014"/>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100890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565333.63"/>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38752587.340000004"/>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1969495.09"/>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5812664.08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82189.71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34618"/>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927767.8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389.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586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14649.7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45125.46"/>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237361.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5176478.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45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89217.46"/>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308053.3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595376.0800000000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248036"/>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0"/>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332300.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1103.1600000000001"/>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207191.47999999998"/>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4003813.2199999997"/>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398112.83"/>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54745503.840000011"/>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1099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2783068.14"/>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4003764.5900000003"/>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6203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14278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61078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25252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1402578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425550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379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3931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312460.7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1324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99674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1446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135442489.1099999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698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4911167.9899999993"/>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0"/>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79895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2428945"/>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16560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716963.87"/>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2465722.9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40091.27999999999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6507.84"/>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1472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3618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131165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27468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44124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79927.99999999998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838448"/>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8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476870.339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17359102.91999999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17444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1214360.7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13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5355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323774.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475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1035448.0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656635"/>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321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4451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42279"/>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86622.37"/>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4935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1661132.0699999998"/>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94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121736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366434.5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848460.65999999992"/>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22937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151740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46150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361168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6734317.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161331.84000000003"/>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127139.2900000000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2359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254296.20999999996"/>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583970.1999999999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45720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30001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786202.1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23180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316960.65000000002"/>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6518.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706475.7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125514173.46000001"/>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3292306.0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5545900.8199999994"/>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368596.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634533.2000000000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42654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30147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36776.7699999999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97291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4782227.93"/>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51553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426422.58"/>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98492.24"/>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3941988.429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499728.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4736142.4799999995"/>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533511.8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4513748.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2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82540.64000000001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2307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29869.6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260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3267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40792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45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40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668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3501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1069775.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535781.18000000005"/>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4142348.9000000004"/>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6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96528.420000000013"/>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56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7135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110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58948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0"/>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50000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2193211.20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21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48400.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43747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366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3399070.360000000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6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70122.5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9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9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1809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229953.2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21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56803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4568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198039.64"/>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4180851"/>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1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96478.12"/>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23857.2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321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601545.37"/>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3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28976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22735.4399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1999.2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100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371719.1600000000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504529.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327989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11878050.86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237339.37999999998"/>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1110386.1300000001"/>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60055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218866.4"/>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658282.14"/>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291342"/>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8699999.030000001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411112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764.6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7293503.6499999994"/>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5546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6419432.6200000001"/>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420930.35"/>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415326.9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50048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97539.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4031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292984.86"/>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14405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770411"/>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22383"/>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455900.7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599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5928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15982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0"/>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0"/>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44166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50469.5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218972.9399999999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316791.5999999999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34170"/>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239894"/>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0"/>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60257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104115.29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2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26571.1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6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267333.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6011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75085.91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433653.8399999999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3745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2211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8820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642651.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81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434307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3934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789929.2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974926.54"/>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2997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107906.2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32461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7493039"/>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913915.9"/>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21889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48915.7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2186253.7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927747.0299999998"/>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604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13405204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881470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4102920.17000000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4329649.30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778369.7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10510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1131884.15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4635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16908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2257784.3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26655.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86666.659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14192870.35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704424.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19352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129786.4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444300.2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5511428.030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8416046.8399999999"/>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149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2657880"/>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217164.84"/>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5406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144979.51999999999"/>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13832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403529.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31122.6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100791.679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9849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114634.6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17416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11575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2271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486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76133.60000000000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9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56256.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591936.3800000001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800216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49343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326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886045.63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8657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2974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37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8874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618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77914.2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287055.59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6310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268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312367.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22203.8"/>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251132.7"/>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587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2791800.79"/>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28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8580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358047.8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17969.04"/>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300282.6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387273.019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1148151.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583104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5906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507049.5600000000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2138526.39"/>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42349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537684.30000000005"/>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97213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2999789.7300000004"/>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7594597.220000000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25500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37751.01"/>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112534275.5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8058000.799999999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15710154.70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11104079.31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1828100.4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2540657.4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8536022.66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4034429.520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2492537.8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70383.6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28441222.7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894260.6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21517.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170000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2973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237026.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1686035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995887.3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324164211.04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97732935.50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70437573.600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47101151.26000002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158076258.55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271377684.3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96363214.060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2685569.849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199206646.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76789562.39999999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2581642.1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7003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33612.80000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11677431.4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378886.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501237.2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2349490.939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1208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1366115.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929977.7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4056369.48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443515.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20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4031673.3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2205036.92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3971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4563773.609999999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13721808.33"/>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2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52682.39"/>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2062193.9900000005"/>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663493.320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78055.17"/>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536983.5"/>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77518.0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156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43868"/>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35148.660000000003"/>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46316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654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689741.5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321872.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613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87084"/>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431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359093.8999999999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66872.4099999999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2614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134531981.51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60110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8734821.099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20153872.14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31160799.30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793991.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328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232375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3534830.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9352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1434638.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1580395.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944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5738072.9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301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7954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41195.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65654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41125.1999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910826.0599999999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25865.8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27869160.39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437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4133267.330000000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1394102.5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1585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9534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18006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295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9270.4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1716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71339.9900000000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1699.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434194.170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83320613.01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19882581.21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12639160.63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3165493.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3184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1475776.08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840549.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41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1338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43592151.27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10158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6541592.459999998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2178775.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737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5553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959709.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218702.22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001037.4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1945165.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69684.4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326105.50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1196861.10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42083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5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81409.02"/>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1000516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1076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1484625.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44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177797.8400000000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38851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479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22715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00000002"/>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29766929.21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7009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4476935.570000001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166263.12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447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199833.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580730.2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689786.0700000000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73903.6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544392.3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81674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33473.98000000000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124999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4053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4892916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1462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7403961.14999999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834524.8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006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2637523.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761324.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14937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324113.30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1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21496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800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57451.8000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56802906.06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111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8406009.939999997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170834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1584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7056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094349.1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76543.1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2779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3828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8412.3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148658.3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6336202.69999999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838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969987.5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37872.9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12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4944625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4479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7479882.63000000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2045584.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22824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5895472.74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1009727.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93002.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1759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1718840.50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99773.29999999998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12185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133322468.63"/>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22685789.219999999"/>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5325877.5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0"/>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13708665795.190002"/>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2342757719.1999998"/>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64643689.200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3679290498.48"/>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628550372.55000007"/>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263418"/>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115000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295584965.10000002"/>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49877920.33000001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7410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1412693703.7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241157935.29999998"/>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55603477.959999993"/>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9384635.7200000007"/>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7878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244324.76"/>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2659475888.499999"/>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98853119.069999993"/>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432337608.8499998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1168565145.2400002"/>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24944741.700000003"/>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6249512.3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45871375.2900000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63938544.350000016"/>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92075012.209999993"/>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4835030.0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58126991.160000004"/>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13227459.5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2675990.66"/>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116791.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455365.20999999996"/>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88688.49"/>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5717794.459999997"/>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7324984.950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4417315.29"/>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724258.15"/>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678854"/>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498656.8199999999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1571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54691864.05999999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330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8460578.02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1258687.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43406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654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8193401.41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756953.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710481.299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31753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22400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850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400000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4131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4894262.400000000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6620876.160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20549940.55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14494180.6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1531512.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3090416.739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2167551.800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1292176.2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1467086.609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775497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3587323.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8544230.389999998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10198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22820712.08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321145.09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3278942.09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520388.79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376443.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86200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6282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82435.6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559893.82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386771.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1823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139539.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25946.08000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41686558.800000004"/>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455179.4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6374737.870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127678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9841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227180.03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10450.72000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6842277.2000000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1705651.4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4061661.2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801105.8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27022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17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616572.2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191140693.34000003"/>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3154772.96"/>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29783030.27000001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5497558.239999999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483704.0599999998"/>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39955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431959.49999999994"/>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17909486.880000003"/>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596991.27"/>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3568186.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4689782.4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2546155.6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091205"/>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5439636"/>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3975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256881.2800000000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0"/>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5189134.2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1297926.609999999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142696510.63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4152438.360000000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21751443.37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6998971.160000001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2859479.1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803318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329162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22478092.78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743594.5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6236307.990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12315295.36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6381113482.320007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30908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134306129.49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334891.0800000000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972606.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1303007.710000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108461412.789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8425495.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1290141.0799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42755162.01999999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2045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6480702.930000001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4876339.3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114156.8199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408772.6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1029676.94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378151.290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225984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20223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13404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114821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861324.6799999999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906212.26"/>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934230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1429234.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7502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9257874.6099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688461503.34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20559938.470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104793016.95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37291684.55999999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57795339.24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922273.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72898.2400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7050846.55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112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5461126.980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23759697.6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8835149.710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228527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5310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17077774.16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50388.6000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1201849.13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3333593.92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6823573.18"/>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68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2532702.239999999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504726.7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345433.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148250210.3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407664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22625895.39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17941487.6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14868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18842568.87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180884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802045.8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8349116.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16966462.440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3578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1894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250497592.94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31501867.76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34567783.7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100910361.6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36957618.19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1071815.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5647159.20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479530.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57698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5841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1923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676522.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37476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1469979.1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10250312.9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1563961.3"/>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721236.7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8466220.699999999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1288522.640000000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107388496.20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9033499.90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16346761.81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37867271.489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874028.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518894.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16294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420647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3323609.51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3792970.71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15071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282232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2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1432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1906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5509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9418761.5599999987"/>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986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1421261.500000000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598349.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8453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1278131.00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1913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512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78284.800000000003"/>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108206983.34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67601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4672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108759.25"/>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49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16393783.579999994"/>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5811299.88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705541.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469635.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4117574.640000001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1412618.44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1666966.9199999995"/>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767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2119298.8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34394"/>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34059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744599.41999999993"/>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44595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52018256.3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93207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10816540.4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71556"/>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7196102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13208515.73"/>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150068.9800000000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34992362.86999999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473555765.44000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42534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72642786.65999998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177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2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26816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27923.5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68816743.530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7380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630222.81000000006"/>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10194253.72999999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1135556.82"/>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2652262.5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34122.7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1382733.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647982.69999999995"/>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349681.87"/>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3834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31710"/>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1712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6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256548.72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58535.6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21033.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7186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2517.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27021.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2927.5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17348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687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2610401.06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622306.939999999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178238.5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415206.2999999999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9986.200000000000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56274.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27568.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8010.860000000000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583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242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880345.7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234559.0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4980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757335.59000000008"/>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397893840.2800000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37146116.510000005"/>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44236952.37000000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1431913.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258656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8305309.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11003880.0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78134442.43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41794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116580097.16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3322951.6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36100713.9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17351088.7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37000850.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09998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299993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99020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25809650.8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5064833.2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2273382.03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6698260.60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5544496.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62009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2009270.4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8741819.579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845234.30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32503994.31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14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4774120.7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119475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354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19031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848286.8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2641932.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4983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701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23482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291698.5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2935238.2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2572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153664578.3499999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638755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22752300.560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103826305.04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150379.200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97600500.67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13739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157604792.3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20846800.99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44691416.46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548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221916.7999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101952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1853434.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2467666.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2831970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7870485.100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27144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532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4119342.079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645707.2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1471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714407.820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81648.7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5003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11301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0"/>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0"/>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0"/>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0"/>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921769.77"/>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134803.20000000001"/>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1375794.44"/>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100187.4"/>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2117705.75"/>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1013259.42"/>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248000"/>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443359.28"/>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67378"/>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13269.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1287136.340000000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296871.98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39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2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59134.020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3669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115206050.13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102429526.5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7945959.7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9425850.66999999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34821.41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17076258.23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15463209.72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1803948.69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626248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2628873.54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4474959.279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1329932.24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114456.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36757451.46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6267416.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1087189.62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392996.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6200324.31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7938709.06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0350384.8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4910833.64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317925.16000000003"/>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2602498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6533459.169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5322587.3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821682.8900000002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990566.1600000002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859269.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131971.2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28122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636977.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9894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589302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222477.0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13668380.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447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2082748.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871638.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4800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775224.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68883.320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185772.37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992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127419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641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1920714.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734475.5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596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20774.7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636184.6999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4625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74977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54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1130607.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326531.3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12744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125592966.84"/>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1807847.5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11868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17864593.060000002"/>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12358998.53000000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24717875.9499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26632546.25"/>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5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6902711.43000000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1891809.0599999998"/>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133689.6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1398393.58"/>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3781664"/>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0"/>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6971058.120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48087684.92999999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501136.2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2835510.76"/>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382087.1799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579085.8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3580818.07"/>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920286.10999999987"/>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59803.200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58640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213583.4600000000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133959.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4366"/>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474311.6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7225399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116666.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193917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47563697.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62060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1417553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62149532.65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13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6246694.8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223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2223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4652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193062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252269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1636516.2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297804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1147789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2085113.16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00224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54260220.53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57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2887870.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0632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311454.0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226246.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1423814.61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18794163.47999999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24663735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169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19705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145234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1158069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4399206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50078802.190000005"/>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948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7459396.08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4173590.1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83776.20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134273.049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5648331.47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1433506.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26713.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280156.280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12225.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1711924.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0431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669430.55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355765.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13384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475986.3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318777"/>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3179373.1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177525.6"/>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531172.01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1045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3998258.4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6721781.619999999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270963.4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33217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819442.1900000000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43992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75700.53"/>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32921.019999999997"/>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114654302.84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5242600.6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16936904.92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14003961.61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85138.0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7368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425972.3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1048886.89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247825.350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287913.6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3865769.6799999997"/>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71079.100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18546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14715959.600000001"/>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1802750.0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7993660.40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6020323.679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487687.6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1212999.66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921269.58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2202609.6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57152.8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8934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3771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53305.6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75946009.99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788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11564022.64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506222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602478.3099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1266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36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47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635927.040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534624.1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9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5000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55607.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8834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31685033.859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10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4820474.100000000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7293295.59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38212880.140000001"/>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224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5770245.1899999995"/>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3169951.239999999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151718.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376233.6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166049.60000000001"/>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52502"/>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48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73572.4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666480.67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40584780.93999999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3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277380.1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53784.4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2178161.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3781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333725.3600000000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573003.6999999999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7665382.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2527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1162040.8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387062.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162331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35063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37993.92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4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68089.440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421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1067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642722.31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162583.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40424619.30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81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4655878.91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1036800.6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25273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297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1412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41505536.53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138555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6082441.45999999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2123011.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8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2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124859.76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429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112129101.56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51867766.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16008219.42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15115038.75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7854960.93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9520647.690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7939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054101.1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2887099.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1831244.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5089143.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563166.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2029224.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448766.3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2958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7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480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417885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1602076.56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6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90080.8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30208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1100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68552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165862.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1037312.7000000001"/>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2494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117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362360.0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177374.1"/>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5776666.650000000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859010.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38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104794621.2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3038745.6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15752961.91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4281780.5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3598112.30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48397.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372519.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95375501.92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4647030.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206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616877.2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14520940.35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16621427.2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55390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3538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5628133.86999999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654692.600000000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134392.2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93416.6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1793991.47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73088"/>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2094766.589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64583113.3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2650833.3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9293377.220000002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2801338.7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374952.5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11180814.72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10384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5795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13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13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19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1374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16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130910470.28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36523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41948.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207186.0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207186.0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290177.1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204519.6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241526.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19475488.8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146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6068737.5899999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95842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1335033.15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246795.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918301.640000000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1446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2094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20678.43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1235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648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3380945.080000001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756245.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890877.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5010365.18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7388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3119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1632069.92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304327.2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330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49740.020000000004"/>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6382.2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49853439.08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60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7368892.150000002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2868339.1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14528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896494.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2005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3299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462912.5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540528.5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2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271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69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98190.31"/>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15106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23188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231726.0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355585.420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59687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619526.55000000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50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60220.7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24491879.21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6190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3682350.5000000005"/>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5828310.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11900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84488"/>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2075429.13"/>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28443"/>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57216.05"/>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285232.69"/>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1536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4450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48025544.25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20211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4540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65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7167474.91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3024388.969999998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3904122.96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3162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880593.6000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3328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262255.900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5862635.950000001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111262.34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1460344.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6286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50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849857.7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97364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54041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71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1467284.73"/>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823688.03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789750.7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36721.5999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8469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21316.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77544.2400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14125.7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55605588.86999999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15893254.3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87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3081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8353626.270000001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2412990.209999999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825281.65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13441678.88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21915255.1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31642586.4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520436.6100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117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498715.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990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282026.28999999998"/>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107163833.34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80634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16057695.62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6992116.139999998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509090.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2662296.75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068105.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3857922.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109067.269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452902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36975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531956.2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130354.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233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40646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1090697.87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6379851.719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7652666.6699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1144634.58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17375926.7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304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2625473.259999998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661008.170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4703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1429630.5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192231.940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55907.990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343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194116389.67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27965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29663195.780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6964074.5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21134840.13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49663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251479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132416.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10277289.7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1849445.81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14407196.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7866126.42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281514.650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4104888.1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4621211.1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16290689.3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473025.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5691803.16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101744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2083780.8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280820.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1210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650803.1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427265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39741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9845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2911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904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13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6512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124886.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1300674.5"/>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0"/>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1198306222.32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263880851.01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4079965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71406981.650000006"/>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70744319.670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117911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12961138.68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6341022"/>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82145833.319999993"/>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81440138"/>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54489221.380000003"/>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45451112.230000004"/>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6848896.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2942650"/>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12256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10197328.27"/>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4547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614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7919807"/>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7251363.449999999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47762179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470738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668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7752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2579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700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99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3827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5213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33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22758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7577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787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44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70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310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445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2487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1192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109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6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7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115133977.48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15668214.17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10309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92166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15582213.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448665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429277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15130044.3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51651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46534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7160155.33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1087398.3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775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4175514.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35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2238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19031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24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2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9438825.01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507253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15319472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209000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1322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2319190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702687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44352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2648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91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458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37946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2936433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854833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654210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295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6592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224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644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483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61009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22399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88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30677276.289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029500.1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14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4300721.9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834681.24"/>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486175.2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88181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779294.05"/>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98371.799999999988"/>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249670.63"/>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750008"/>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64740.22"/>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2896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8523.1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783333.3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111666.769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725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74433.399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93364025.31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76916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2641666.67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7105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15290209.98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22078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998083.2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988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339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1336583.34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9151291.57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1160991.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4110547.6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1579714.2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4685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1166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3008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6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98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317333.30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31163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2496533.14"/>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125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1376295234.650000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3791775347.4499998"/>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7619948827.0100002"/>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63989392"/>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2316666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24204753212.22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40307366077.02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3258990989.67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12094398.5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562088033.2999999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1678447249.670000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699966443.0699999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2833334"/>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366666"/>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333334"/>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66750002"/>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8395802"/>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679160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49430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74353820.829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8152720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386759228.639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12226967"/>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89807015.520000011"/>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1405854"/>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7237689.5499999998"/>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254872805.34000003"/>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32759382.219999999"/>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2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0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8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33306337.03000000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6344467392.2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123124490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533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4100113.1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1402574.3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980595.2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1544304.8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3436116.2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74408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1539163.16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2861740.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420202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45245801.299999997"/>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0"/>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5000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1929171.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49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20832462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2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233957989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5850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74377933.34000000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33522666.060000002"/>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16911235.39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6916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4396463.0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8536747.5999999996"/>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1131962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8043608.629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571945.37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2389256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7770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220865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4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1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67529605.210000008"/>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510496.1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763566.5700000000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731401263.2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22138476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7809061.2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2475251.66"/>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4714488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15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27781.4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1461034952.81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24482538.169999998"/>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312391.0300000000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226737946"/>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3882297.5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10136927.810000002"/>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15055000"/>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457212923.01000005"/>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21802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53506.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99879054.079999983"/>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1389158831.7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138751101.46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36324164.039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827383730.79999995"/>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534326673.4700001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1018312659.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26954"/>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85515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146923536.74999997"/>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12229041449.6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666666666.66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131148271.37"/>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11473359.25"/>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0"/>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44545237"/>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117674747.47"/>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4893048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2161023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560488805.0199999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44893627.840000004"/>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177297091.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38461885.079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22917536.34"/>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2000000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12614510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341493050.990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59135498.259999998"/>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43899474"/>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3455647.5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238044701.65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13112995.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46014875.79000000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2256830.4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3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1549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12826313.870000001"/>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4091901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94170815.089999989"/>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26544521"/>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28471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23566620.109999999"/>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39906241.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41441733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16257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7269833.33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25328583.31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22211666.6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4263957.519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7010209.8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5704445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46500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28945209.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17240870.82999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2360532350.76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107422821.08"/>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368192.4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0"/>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11114010.3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4561685.1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8762528.37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22958425.78000000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169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69886"/>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2296124.2999999998"/>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999339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3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13513296885.81000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0"/>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798553"/>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250225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4782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6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750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573334"/>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983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1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466664"/>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566666.66"/>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15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034008"/>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216666.6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1895252.9"/>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10659282.6"/>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80387650.079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436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50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781302.1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12698080.16"/>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10915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3717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3094501.04"/>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359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3304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83141"/>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124371606.79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0"/>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62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4931.800000000003"/>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6742924.5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823846198.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7672495.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18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1685826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0944238.3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19884430.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4129849.8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5364993.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9968319.5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9919051.42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19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40110116.2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319334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39999999.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1519775.0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908627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4059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39655312.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39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55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41828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267568791.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215828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03063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5753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32782664.380000003"/>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989872.5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2348178.1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99999999.9999999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4753481.7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14853607.4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6182941.7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4310229.22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3616698.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0033404.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3867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27543399.96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06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4205389.650000001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193129.03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129130.7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137421.5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850982.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40846761.68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139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1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206732.9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6252.7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894824.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1706.96"/>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7412794.6600000001"/>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87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116508.25"/>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12775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648253.35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2480646.96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33471119.2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3093421.27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40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599025.4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216666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499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4166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23332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68333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2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1283334"/>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4987803.139999999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0796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8333.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41666.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508333.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62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25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8333333.33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73137.1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35740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585308.15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134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12921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235826.9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76896.980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74762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746012.7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2874470.91"/>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97284.64"/>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35487.7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8449013.06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24138794.00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8539716.3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10949565.46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29197406.87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2980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11882284.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272335.95"/>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38096.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75088.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30708.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341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391104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3282190.6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20461550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643955.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88500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5787611.3899999997"/>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5457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434661.2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863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259665.59999999998"/>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272084.40000000002"/>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79595.27999999997"/>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182015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64658.1"/>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66021"/>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4132046.8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65204.35999999999"/>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95127.3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489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5001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194487.59999999998"/>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83970.290000000008"/>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822982.7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658458.8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1621442.5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2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48739.99"/>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233626.05"/>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1699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50917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178901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7161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2124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4278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2960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121587.2"/>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29654337.940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12956102.449999999"/>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36677199.989999995"/>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32526192.06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4187692.109999999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593952.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175057321.95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4818139.7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276002"/>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298752.400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559390.8000000000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346046.639999999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112319.9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498337.910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2962578.3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0741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23940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1163325.35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1011935.2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9340004.1499999985"/>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38214103.6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869247.33"/>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149872"/>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31812.8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62540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11585.51999999999"/>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272797.1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22272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134177.73000000001"/>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764017.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952564.3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553251.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16666.66999999999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79166.6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173749.7"/>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5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06546.3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2984921.18"/>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41803.480000000003"/>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23296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4703540.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612606.9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608155.1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3785584.9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269035.7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236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8094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87047.7"/>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022232.8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6195.5"/>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103269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233172.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4741865.36000000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0236589.27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35970594.35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314862230.43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894074.95"/>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8608834.87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545937.98"/>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103622432.71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85952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10437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348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7570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9585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082889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40057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26003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19248623.3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138233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641816.6800000000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66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83366.6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1666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666716.66"/>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6666666"/>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8333333.3300000001"/>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13445045.57"/>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477750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47484733.060000002"/>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0"/>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45287331.31000000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3446783.24"/>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2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16542568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28144323.34"/>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665085402.1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333333333.32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151290660.920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7205930.160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791184.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91666.6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272345069.6600000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20555634.14000000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664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5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3333333.34"/>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386426666.69999999"/>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10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1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666666.6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31539794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24676283681.24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319913365.5500000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en blanco)"/>
    <s v="99 - MULTIPROVINCIAL"/>
    <n v="218611202"/>
    <n v="32037694.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en blanco)"/>
    <s v="99 - MULTIPROVINCIAL"/>
    <n v="38555254"/>
    <n v="3321918.1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9159169"/>
    <n v="7580361.40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en blanco)"/>
    <s v="99 - MULTIPROVINCIAL"/>
    <n v="20258564"/>
    <n v="3134592.17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en blanco)"/>
    <s v="99 - MULTIPROVINCIAL"/>
    <n v="6497943"/>
    <n v="1493771.7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en blanco)"/>
    <s v="99 - MULTIPROVINCIAL"/>
    <n v="2562092"/>
    <n v="394929.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en blanco)"/>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en blanco)"/>
    <s v="99 - MULTIPROVINCIAL"/>
    <n v="17276000"/>
    <n v="6602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en blanco)"/>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en blanco)"/>
    <s v="99 - MULTIPROVINCIAL"/>
    <n v="25476000"/>
    <n v="4121167.88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6552711"/>
    <n v="36211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363537"/>
    <n v="1526205.5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en blanco)"/>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en blanco)"/>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en blanco)"/>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en blanco)"/>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en blanco)"/>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1509847"/>
    <n v="1469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en blanco)"/>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en blanco)"/>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en blanco)"/>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en blanco)"/>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en blanco)"/>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en blanco)"/>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en blanco)"/>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en blanco)"/>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en blanco)"/>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en blanco)"/>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en blanco)"/>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en blanco)"/>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en blanco)"/>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en blanco)"/>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en blanco)"/>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en blanco)"/>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en blanco)"/>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en blanco)"/>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en blanco)"/>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en blanco)"/>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en blanco)"/>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en blanco)"/>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en blanco)"/>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en blanco)"/>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en blanco)"/>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en blanco)"/>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en blanco)"/>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en blanco)"/>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en blanco)"/>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en blanco)"/>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en blanco)"/>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en blanco)"/>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en blanco)"/>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en blanco)"/>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en blanco)"/>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en blanco)"/>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en blanco)"/>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en blanco)"/>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en blanco)"/>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en blanco)"/>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en blanco)"/>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en blanco)"/>
    <s v="99 - MULTIPROVINCIAL"/>
    <n v="120604074"/>
    <n v="17530073.0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en blanco)"/>
    <s v="99 - MULTIPROVINCIAL"/>
    <n v="30586041"/>
    <n v="1882318.3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en blanco)"/>
    <s v="99 - MULTIPROVINCIAL"/>
    <n v="16597617"/>
    <n v="2671930.5299999998"/>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en blanco)"/>
    <s v="99 - MULTIPROVINCIAL"/>
    <n v="15750000"/>
    <n v="2796740.68"/>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en blanco)"/>
    <s v="99 - MULTIPROVINCIAL"/>
    <n v="400000"/>
    <n v="7375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en blanco)"/>
    <s v="99 - MULTIPROVINCIAL"/>
    <n v="500000"/>
    <n v="285675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en blanco)"/>
    <s v="99 - MULTIPROVINCIAL"/>
    <n v="0"/>
    <n v="10912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en blanco)"/>
    <s v="99 - MULTIPROVINCIAL"/>
    <n v="30000"/>
    <n v="1652"/>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en blanco)"/>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en blanco)"/>
    <s v="99 - MULTIPROVINCIAL"/>
    <n v="60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en blanco)"/>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en blanco)"/>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en blanco)"/>
    <s v="99 - MULTIPROVINCIAL"/>
    <n v="7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en blanco)"/>
    <s v="99 - MULTIPROVINCIAL"/>
    <n v="6400000"/>
    <n v="856086"/>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en blanco)"/>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en blanco)"/>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en blanco)"/>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en blanco)"/>
    <s v="99 - MULTIPROVINCIAL"/>
    <n v="650000"/>
    <n v="199343.3"/>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en blanco)"/>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en blanco)"/>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en blanco)"/>
    <s v="99 - MULTIPROVINCIAL"/>
    <n v="619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en blanco)"/>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en blanco)"/>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en blanco)"/>
    <s v="99 - MULTIPROVINCIAL"/>
    <n v="1565000"/>
    <n v="260108.2"/>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en blanco)"/>
    <s v="99 - MULTIPROVINCIAL"/>
    <n v="0"/>
    <n v="39229.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en blanco)"/>
    <s v="99 - MULTIPROVINCIAL"/>
    <n v="3545750"/>
    <n v="536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en blanco)"/>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503715"/>
    <n v="82620.299999999988"/>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en blanco)"/>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en blanco)"/>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en blanco)"/>
    <s v="99 - MULTIPROVINCIAL"/>
    <n v="775668863"/>
    <n v="113859267.83999999"/>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en blanco)"/>
    <s v="99 - MULTIPROVINCIAL"/>
    <n v="107471897"/>
    <n v="17456846.11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en blanco)"/>
    <s v="99 - MULTIPROVINCIAL"/>
    <n v="87269146"/>
    <n v="2613565.5299999998"/>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en blanco)"/>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en blanco)"/>
    <s v="99 - MULTIPROVINCIAL"/>
    <n v="13987970"/>
    <n v="19165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en blanco)"/>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en blanco)"/>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en blanco)"/>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98152008"/>
    <n v="18390138.80000000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en blanco)"/>
    <s v="99 - MULTIPROVINCIAL"/>
    <n v="7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en blanco)"/>
    <s v="99 - MULTIPROVINCIAL"/>
    <n v="3112745"/>
    <n v="19977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en blanco)"/>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en blanco)"/>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en blanco)"/>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en blanco)"/>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en blanco)"/>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en blanco)"/>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en blanco)"/>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en blanco)"/>
    <s v="01 - DISTRITO NACIONAL"/>
    <n v="356769453"/>
    <n v="51431987.7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en blanco)"/>
    <s v="01 - DISTRITO NACIONAL"/>
    <n v="116506000"/>
    <n v="252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en blanco)"/>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01 - DISTRITO NACIONAL"/>
    <n v="46283764"/>
    <n v="7850290.3000000007"/>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en blanco)"/>
    <s v="01 - DISTRITO NACIONAL"/>
    <n v="17172500"/>
    <n v="11125464.58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en blanco)"/>
    <s v="01 - DISTRITO NACIONAL"/>
    <n v="2250000"/>
    <n v="93565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en blanco)"/>
    <s v="01 - DISTRITO NACIONAL"/>
    <n v="13150000"/>
    <n v="2520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en blanco)"/>
    <s v="01 - DISTRITO NACIONAL"/>
    <n v="14436800"/>
    <n v="6283720.9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01 - DISTRITO NACIONAL"/>
    <n v="3075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01 - DISTRITO NACIONAL"/>
    <n v="2356000"/>
    <n v="47684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01 - DISTRITO NACIONAL"/>
    <n v="1500000"/>
    <n v="13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en blanco)"/>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en blanco)"/>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en blanco)"/>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en blanco)"/>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en blanco)"/>
    <s v="99 - MULTIPROVINCIAL"/>
    <n v="35629000"/>
    <n v="53549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en blanco)"/>
    <s v="99 - MULTIPROVINCIAL"/>
    <n v="8282971"/>
    <n v="3712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en blanco)"/>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en blanco)"/>
    <s v="99 - MULTIPROVINCIAL"/>
    <n v="4978029"/>
    <n v="811560.2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en blanco)"/>
    <s v="99 - MULTIPROVINCIAL"/>
    <n v="3162120"/>
    <n v="400675.7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en blanco)"/>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en blanco)"/>
    <s v="99 - MULTIPROVINCIAL"/>
    <n v="5520000"/>
    <n v="885191.7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en blanco)"/>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en blanco)"/>
    <s v="99 - MULTIPROVINCIAL"/>
    <n v="2160000"/>
    <n v="179766.3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en blanco)"/>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en blanco)"/>
    <s v="99 - MULTIPROVINCIAL"/>
    <n v="2450000"/>
    <n v="200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en blanco)"/>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en blanco)"/>
    <s v="99 - MULTIPROVINCIAL"/>
    <n v="1292556106"/>
    <n v="194271261.83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en blanco)"/>
    <s v="99 - MULTIPROVINCIAL"/>
    <n v="168043546"/>
    <n v="3294833.7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en blanco)"/>
    <s v="99 - MULTIPROVINCIAL"/>
    <n v="166213531"/>
    <n v="25037526.67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en blanco)"/>
    <s v="99 - MULTIPROVINCIAL"/>
    <n v="641418325"/>
    <n v="81409580.489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en blanco)"/>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en blanco)"/>
    <s v="99 - MULTIPROVINCIAL"/>
    <n v="40030000"/>
    <n v="2300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en blanco)"/>
    <s v="99 - MULTIPROVINCIAL"/>
    <n v="60000000"/>
    <n v="2368650.45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en blanco)"/>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en blanco)"/>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en blanco)"/>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en blanco)"/>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en blanco)"/>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en blanco)"/>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en blanco)"/>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en blanco)"/>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en blanco)"/>
    <s v="99 - MULTIPROVINCIAL"/>
    <n v="122250000"/>
    <n v="795359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en blanco)"/>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en blanco)"/>
    <s v="02 - AZUA"/>
    <n v="81188400"/>
    <n v="112804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en blanco)"/>
    <s v="02 - AZUA"/>
    <n v="11356265"/>
    <n v="1732193.2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en blanco)"/>
    <s v="02 - AZUA"/>
    <n v="1665000"/>
    <n v="274137.52"/>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en blanco)"/>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en blanco)"/>
    <s v="02 - AZUA"/>
    <n v="700000"/>
    <n v="869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en blanco)"/>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en blanco)"/>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en blanco)"/>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en blanco)"/>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en blanco)"/>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en blanco)"/>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en blanco)"/>
    <s v="02 - AZUA"/>
    <n v="175000"/>
    <n v="11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en blanco)"/>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en blanco)"/>
    <s v="02 - AZUA"/>
    <n v="600000"/>
    <n v="22213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en blanco)"/>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en blanco)"/>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en blanco)"/>
    <s v="01 - DISTRITO NACIONAL"/>
    <n v="86469529"/>
    <n v="122859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en blanco)"/>
    <s v="01 - DISTRITO NACIONAL"/>
    <n v="19204000"/>
    <n v="130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en blanco)"/>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en blanco)"/>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en blanco)"/>
    <s v="01 - DISTRITO NACIONAL"/>
    <n v="8495761"/>
    <n v="187777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en blanco)"/>
    <s v="01 - DISTRITO NACIONAL"/>
    <n v="10675826"/>
    <n v="1564500.78000000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en blanco)"/>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en blanco)"/>
    <s v="01 - DISTRITO NACIONAL"/>
    <n v="1567856"/>
    <n v="481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en blanco)"/>
    <s v="01 - DISTRITO NACIONAL"/>
    <n v="24450"/>
    <n v="2441.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en blanco)"/>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en blanco)"/>
    <s v="01 - DISTRITO NACIONAL"/>
    <n v="1450000"/>
    <n v="40767.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en blanco)"/>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en blanco)"/>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en blanco)"/>
    <s v="01 - DISTRITO NACIONAL"/>
    <n v="6071990"/>
    <n v="16314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en blanco)"/>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en blanco)"/>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en blanco)"/>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en blanco)"/>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en blanco)"/>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en blanco)"/>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en blanco)"/>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en blanco)"/>
    <s v="01 - DISTRITO NACIONAL"/>
    <n v="7270700"/>
    <n v="15535.41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en blanco)"/>
    <s v="01 - DISTRITO NACIONAL"/>
    <n v="8144235"/>
    <n v="18854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en blanco)"/>
    <s v="01 - DISTRITO NACIONAL"/>
    <n v="20940000"/>
    <n v="358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01 - DISTRITO NACIONAL"/>
    <n v="3214000"/>
    <n v="550287.180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01 - DISTRITO NACIONAL"/>
    <n v="8148000"/>
    <n v="1358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01 - DISTRITO NACIONAL"/>
    <n v="1252884"/>
    <n v="208814.0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en blanco)"/>
    <s v="99 - MULTIPROVINCIAL"/>
    <n v="470150000"/>
    <n v="68913579.40000000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en blanco)"/>
    <s v="99 - MULTIPROVINCIAL"/>
    <n v="47050000"/>
    <n v="3318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en blanco)"/>
    <s v="99 - MULTIPROVINCIAL"/>
    <n v="23300000"/>
    <n v="168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en blanco)"/>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en blanco)"/>
    <s v="99 - MULTIPROVINCIAL"/>
    <n v="68350000"/>
    <n v="10052497.75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en blanco)"/>
    <s v="99 - MULTIPROVINCIAL"/>
    <n v="11490000"/>
    <n v="2521956.279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en blanco)"/>
    <s v="99 - MULTIPROVINCIAL"/>
    <n v="18700000"/>
    <n v="1663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en blanco)"/>
    <s v="99 - MULTIPROVINCIAL"/>
    <n v="8000000"/>
    <n v="121363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en blanco)"/>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en blanco)"/>
    <s v="99 - MULTIPROVINCIAL"/>
    <n v="264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en blanco)"/>
    <s v="99 - MULTIPROVINCIAL"/>
    <n v="5800000"/>
    <n v="473914.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en blanco)"/>
    <s v="99 - MULTIPROVINCIAL"/>
    <n v="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en blanco)"/>
    <s v="99 - MULTIPROVINCIAL"/>
    <n v="2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en blanco)"/>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en blanco)"/>
    <s v="99 - MULTIPROVINCIAL"/>
    <n v="1302388"/>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en blanco)"/>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en blanco)"/>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en blanco)"/>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en blanco)"/>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en blanco)"/>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en blanco)"/>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en blanco)"/>
    <s v="99 - MULTIPROVINCIAL"/>
    <n v="36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en blanco)"/>
    <s v="01 - DISTRITO NACIONAL"/>
    <n v="348813706"/>
    <n v="60223508.07000000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en blanco)"/>
    <s v="01 - DISTRITO NACIONAL"/>
    <n v="72946312"/>
    <n v="2460972.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en blanco)"/>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en blanco)"/>
    <s v="01 - DISTRITO NACIONAL"/>
    <n v="2160000"/>
    <n v="2353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en blanco)"/>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en blanco)"/>
    <s v="01 - DISTRITO NACIONAL"/>
    <n v="49080000"/>
    <n v="8200525.99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en blanco)"/>
    <s v="01 - DISTRITO NACIONAL"/>
    <n v="18400872"/>
    <n v="2113222.8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en blanco)"/>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en blanco)"/>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en blanco)"/>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en blanco)"/>
    <s v="01 - DISTRITO NACIONAL"/>
    <n v="2000000"/>
    <n v="35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en blanco)"/>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en blanco)"/>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en blanco)"/>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en blanco)"/>
    <s v="01 - DISTRITO NACIONAL"/>
    <n v="1110000"/>
    <n v="1858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en blanco)"/>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en blanco)"/>
    <s v="01 - DISTRITO NACIONAL"/>
    <n v="67157000"/>
    <n v="9367946.480000000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en blanco)"/>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en blanco)"/>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en blanco)"/>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en blanco)"/>
    <s v="01 - DISTRITO NACIONAL"/>
    <n v="6000000"/>
    <n v="462446.67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en blanco)"/>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en blanco)"/>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en blanco)"/>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en blanco)"/>
    <s v="01 - DISTRITO NACIONAL"/>
    <n v="1000000"/>
    <n v="600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en blanco)"/>
    <s v="01 - DISTRITO NACIONAL"/>
    <n v="1125000"/>
    <n v="1379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en blanco)"/>
    <s v="01 - DISTRITO NACIONAL"/>
    <n v="3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en blanco)"/>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en blanco)"/>
    <s v="01 - DISTRITO NACIONAL"/>
    <n v="1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en blanco)"/>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en blanco)"/>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en blanco)"/>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en blanco)"/>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en blanco)"/>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en blanco)"/>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en blanco)"/>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en blanco)"/>
    <s v="01 - DISTRITO NACIONAL"/>
    <n v="21600000"/>
    <n v="6821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en blanco)"/>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en blanco)"/>
    <s v="01 - DISTRITO NACIONAL"/>
    <n v="19255894"/>
    <n v="5782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en blanco)"/>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en blanco)"/>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en blanco)"/>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en blanco)"/>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en blanco)"/>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en blanco)"/>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en blanco)"/>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en blanco)"/>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en blanco)"/>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en blanco)"/>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en blanco)"/>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en blanco)"/>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en blanco)"/>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en blanco)"/>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en blanco)"/>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en blanco)"/>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en blanco)"/>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en blanco)"/>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en blanco)"/>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en blanco)"/>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en blanco)"/>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en blanco)"/>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01 - DISTRITO NACIONAL"/>
    <n v="69228000"/>
    <n v="106752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en blanco)"/>
    <s v="01 - DISTRITO NACIONAL"/>
    <n v="3500000"/>
    <n v="606029.07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01 - DISTRITO NACIONAL"/>
    <n v="4000000"/>
    <n v="68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en blanco)"/>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en blanco)"/>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01 - DISTRITO NACIONAL"/>
    <n v="9500000"/>
    <n v="1629532.31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en blanco)"/>
    <s v="01 - DISTRITO NACIONAL"/>
    <n v="5500200"/>
    <n v="776171.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en blanco)"/>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en blanco)"/>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en blanco)"/>
    <s v="01 - DISTRITO NACIONAL"/>
    <n v="3600000"/>
    <n v="588923.939999999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01 - DISTRITO NACIONAL"/>
    <n v="1656000"/>
    <n v="1560.7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01 - DISTRITO NACIONAL"/>
    <n v="2050000"/>
    <n v="279503.4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01 - DISTRITO NACIONAL"/>
    <n v="10715800"/>
    <n v="761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en blanco)"/>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01 - DISTRITO NACIONAL"/>
    <n v="5460000"/>
    <n v="1240.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01 - DISTRITO NACIONAL"/>
    <n v="7310000"/>
    <n v="50554.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en blanco)"/>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en blanco)"/>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en blanco)"/>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en blanco)"/>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en blanco)"/>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en blanco)"/>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en blanco)"/>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en blanco)"/>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en blanco)"/>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en blanco)"/>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en blanco)"/>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en blanco)"/>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en blanco)"/>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en blanco)"/>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en blanco)"/>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en blanco)"/>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en blanco)"/>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en blanco)"/>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en blanco)"/>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en blanco)"/>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en blanco)"/>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en blanco)"/>
    <s v="99 - MULTIPROVINCIAL"/>
    <n v="228598462"/>
    <n v="32934929.95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en blanco)"/>
    <s v="99 - MULTIPROVINCIAL"/>
    <n v="16169623"/>
    <n v="337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en blanco)"/>
    <s v="99 - MULTIPROVINCIAL"/>
    <n v="32062186"/>
    <n v="5031166.679999998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en blanco)"/>
    <s v="99 - MULTIPROVINCIAL"/>
    <n v="9260600"/>
    <n v="1082292.39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en blanco)"/>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en blanco)"/>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en blanco)"/>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en blanco)"/>
    <s v="99 - MULTIPROVINCIAL"/>
    <n v="4975970"/>
    <n v="792840.2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en blanco)"/>
    <s v="99 - MULTIPROVINCIAL"/>
    <n v="6600000"/>
    <n v="276131.5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en blanco)"/>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en blanco)"/>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en blanco)"/>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en blanco)"/>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en blanco)"/>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en blanco)"/>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en blanco)"/>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en blanco)"/>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en blanco)"/>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en blanco)"/>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38193500"/>
    <n v="5510796.00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6931700"/>
    <n v="83124.89999999999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99 - MULTIPROVINCIAL"/>
    <n v="5349811"/>
    <n v="830132.6600000003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10068000"/>
    <n v="1393233.5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99 - MULTIPROVINCIAL"/>
    <n v="700000"/>
    <n v="2124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en blanco)"/>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en blanco)"/>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en blanco)"/>
    <s v="99 - MULTIPROVINCIAL"/>
    <n v="8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en blanco)"/>
    <s v="99 - MULTIPROVINCIAL"/>
    <n v="1060000"/>
    <n v="167676.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2264660"/>
    <n v="30762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1298429"/>
    <n v="47609.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99 - MULTIPROVINCIAL"/>
    <n v="150000"/>
    <n v="2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99 - MULTIPROVINCIAL"/>
    <n v="500000"/>
    <n v="61095.6599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en blanco)"/>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en blanco)"/>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en blanco)"/>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13914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67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99 - MULTIPROVINCIAL"/>
    <n v="950000"/>
    <n v="18451.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32 - SANTO DOMINGO"/>
    <n v="4628001"/>
    <n v="692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en blanco)"/>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32 - SANTO DOMINGO"/>
    <n v="652044"/>
    <n v="105596.6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en blanco)"/>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en blanco)"/>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en blanco)"/>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en blanco)"/>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en blanco)"/>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en blanco)"/>
    <s v="32 - SANTO DOMINGO"/>
    <n v="18980001"/>
    <n v="2613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en blanco)"/>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en blanco)"/>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en blanco)"/>
    <s v="32 - SANTO DOMINGO"/>
    <n v="2663131"/>
    <n v="394570.2"/>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en blanco)"/>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en blanco)"/>
    <s v="32 - SANTO DOMINGO"/>
    <n v="2074570"/>
    <n v="91782"/>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en blanco)"/>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en blanco)"/>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en blanco)"/>
    <s v="32 - SANTO DOMINGO"/>
    <n v="106110"/>
    <n v="17792.599999999999"/>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en blanco)"/>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en blanco)"/>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en blanco)"/>
    <s v="32 - SANTO DOMINGO"/>
    <n v="715222"/>
    <n v="30405.7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32 - SANTO DOMINGO"/>
    <n v="44110401"/>
    <n v="521586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32 - SANTO DOMINGO"/>
    <n v="11827926"/>
    <n v="245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32 - SANTO DOMINGO"/>
    <n v="5802924"/>
    <n v="794531.649999999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32 - SANTO DOMINGO"/>
    <n v="6288000"/>
    <n v="1404263.9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32 - SANTO DOMINGO"/>
    <n v="776262"/>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32 - SANTO DOMINGO"/>
    <n v="1940000"/>
    <n v="73204.5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en blanco)"/>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32 - SANTO DOMINGO"/>
    <n v="70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32 - SANTO DOMINGO"/>
    <n v="916639"/>
    <n v="882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32 - SANTO DOMINGO"/>
    <n v="1259000"/>
    <n v="368596.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32 - SANTO DOMINGO"/>
    <n v="5547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en blanco)"/>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32 - SANTO DOMINGO"/>
    <n v="5641755"/>
    <n v="382957.35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en blanco)"/>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32 - SANTO DOMINGO"/>
    <n v="2011542"/>
    <n v="198631.3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en blanco)"/>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en blanco)"/>
    <s v="99 - MULTIPROVINCIAL"/>
    <n v="361600000"/>
    <n v="54746777.12000000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en blanco)"/>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en blanco)"/>
    <s v="99 - MULTIPROVINCIAL"/>
    <n v="37400000"/>
    <n v="1889519.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55000000"/>
    <n v="8290585.04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en blanco)"/>
    <s v="99 - MULTIPROVINCIAL"/>
    <n v="20450000"/>
    <n v="1853885.6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28000000"/>
    <n v="2524618.3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en blanco)"/>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en blanco)"/>
    <s v="99 - MULTIPROVINCIAL"/>
    <n v="2100000"/>
    <n v="35044.5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en blanco)"/>
    <s v="99 - MULTIPROVINCIAL"/>
    <n v="49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en blanco)"/>
    <s v="99 - MULTIPROVINCIAL"/>
    <n v="7500000"/>
    <n v="35497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6200000"/>
    <n v="437321.320000000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3970000"/>
    <n v="559184.7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2000000"/>
    <n v="1427360.35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2250000"/>
    <n v="8706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en blanco)"/>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170000"/>
    <n v="14241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en blanco)"/>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0670000"/>
    <n v="174968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7500000"/>
    <n v="911682.1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en blanco)"/>
    <s v="99 - MULTIPROVINCIAL"/>
    <n v="237648308"/>
    <n v="35470540.42999999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en blanco)"/>
    <s v="99 - MULTIPROVINCIAL"/>
    <n v="20014000"/>
    <n v="1372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en blanco)"/>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en blanco)"/>
    <s v="99 - MULTIPROVINCIAL"/>
    <n v="31518661"/>
    <n v="5252070.569999999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en blanco)"/>
    <s v="99 - MULTIPROVINCIAL"/>
    <n v="10378000"/>
    <n v="2470255.209999999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en blanco)"/>
    <s v="99 - MULTIPROVINCIAL"/>
    <n v="500000"/>
    <n v="1058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en blanco)"/>
    <s v="99 - MULTIPROVINCIAL"/>
    <n v="2048638"/>
    <n v="66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en blanco)"/>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en blanco)"/>
    <s v="99 - MULTIPROVINCIAL"/>
    <n v="20533043"/>
    <n v="1849528.6399999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en blanco)"/>
    <s v="99 - MULTIPROVINCIAL"/>
    <n v="2463220"/>
    <n v="48679.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4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en blanco)"/>
    <s v="99 - MULTIPROVINCIAL"/>
    <n v="2550000"/>
    <n v="947845.3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en blanco)"/>
    <s v="99 - MULTIPROVINCIAL"/>
    <n v="2750000"/>
    <n v="446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en blanco)"/>
    <s v="99 - MULTIPROVINCIAL"/>
    <n v="375000"/>
    <n v="720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en blanco)"/>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en blanco)"/>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en blanco)"/>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en blanco)"/>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en blanco)"/>
    <s v="99 - MULTIPROVINCIAL"/>
    <n v="19190000"/>
    <n v="180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en blanco)"/>
    <s v="99 - MULTIPROVINCIAL"/>
    <n v="970000"/>
    <n v="115771.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en blanco)"/>
    <s v="99 - MULTIPROVINCIAL"/>
    <n v="18535500"/>
    <n v="2748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en blanco)"/>
    <s v="99 - MULTIPROVINCIAL"/>
    <n v="1116000"/>
    <n v="171273.2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393000"/>
    <n v="419230.8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en blanco)"/>
    <s v="99 - MULTIPROVINCIAL"/>
    <n v="1599100"/>
    <n v="186303.4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600000"/>
    <n v="13325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en blanco)"/>
    <s v="99 - MULTIPROVINCIAL"/>
    <n v="600000"/>
    <n v="28275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en blanco)"/>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en blanco)"/>
    <s v="99 - MULTIPROVINCIAL"/>
    <n v="847000"/>
    <n v="76082.99000000000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en blanco)"/>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673300"/>
    <n v="804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en blanco)"/>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en blanco)"/>
    <s v="99 - MULTIPROVINCIAL"/>
    <n v="560000"/>
    <n v="1724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en blanco)"/>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en blanco)"/>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en blanco)"/>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90000"/>
    <n v="113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en blanco)"/>
    <s v="99 - MULTIPROVINCIAL"/>
    <n v="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en blanco)"/>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en blanco)"/>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en blanco)"/>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en blanco)"/>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en blanco)"/>
    <s v="99 - MULTIPROVINCIAL"/>
    <n v="15206630"/>
    <n v="941235.210000000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en blanco)"/>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en blanco)"/>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en blanco)"/>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en blanco)"/>
    <s v="99 - MULTIPROVINCIAL"/>
    <n v="35331476"/>
    <n v="193291.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en blanco)"/>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937500"/>
    <n v="263752.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en blanco)"/>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en blanco)"/>
    <s v="99 - MULTIPROVINCIAL"/>
    <n v="1859000"/>
    <n v="121747.5100000000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en blanco)"/>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en blanco)"/>
    <s v="99 - MULTIPROVINCIAL"/>
    <n v="1296000"/>
    <n v="16561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en blanco)"/>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en blanco)"/>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en blanco)"/>
    <s v="99 - MULTIPROVINCIAL"/>
    <n v="15598000"/>
    <n v="384021.8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en blanco)"/>
    <s v="99 - MULTIPROVINCIAL"/>
    <n v="690346672"/>
    <n v="90266955.90000000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en blanco)"/>
    <s v="99 - MULTIPROVINCIAL"/>
    <n v="53570810"/>
    <n v="6443542.650000000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en blanco)"/>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en blanco)"/>
    <s v="99 - MULTIPROVINCIAL"/>
    <n v="87125026"/>
    <n v="13126747.3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en blanco)"/>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en blanco)"/>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en blanco)"/>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en blanco)"/>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en blanco)"/>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en blanco)"/>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en blanco)"/>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en blanco)"/>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en blanco)"/>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en blanco)"/>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en blanco)"/>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en blanco)"/>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en blanco)"/>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en blanco)"/>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en blanco)"/>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en blanco)"/>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en blanco)"/>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en blanco)"/>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en blanco)"/>
    <s v="99 - MULTIPROVINCIAL"/>
    <n v="190837780"/>
    <n v="30702973.46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en blanco)"/>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en blanco)"/>
    <s v="99 - MULTIPROVINCIAL"/>
    <n v="15526500"/>
    <n v="2284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en blanco)"/>
    <s v="99 - MULTIPROVINCIAL"/>
    <n v="29269685"/>
    <n v="4689323.7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en blanco)"/>
    <s v="99 - MULTIPROVINCIAL"/>
    <n v="86000"/>
    <n v="117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en blanco)"/>
    <s v="99 - MULTIPROVINCIAL"/>
    <n v="10220000"/>
    <n v="154379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en blanco)"/>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en blanco)"/>
    <s v="99 - MULTIPROVINCIAL"/>
    <n v="4000000"/>
    <n v="10015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en blanco)"/>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en blanco)"/>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en blanco)"/>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en blanco)"/>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en blanco)"/>
    <s v="99 - MULTIPROVINCIAL"/>
    <n v="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en blanco)"/>
    <s v="99 - MULTIPROVINCIAL"/>
    <n v="75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en blanco)"/>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en blanco)"/>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11607705"/>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en blanco)"/>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en blanco)"/>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en blanco)"/>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en blanco)"/>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en blanco)"/>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en blanco)"/>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en blanco)"/>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en blanco)"/>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en blanco)"/>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en blanco)"/>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en blanco)"/>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en blanco)"/>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en blanco)"/>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en blanco)"/>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en blanco)"/>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en blanco)"/>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en blanco)"/>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en blanco)"/>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en blanco)"/>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en blanco)"/>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en blanco)"/>
    <s v="99 - MULTIPROVINCIAL"/>
    <n v="216206100"/>
    <n v="31276776.3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en blanco)"/>
    <s v="99 - MULTIPROVINCIAL"/>
    <n v="20710294"/>
    <n v="833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920000"/>
    <n v="4774606.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en blanco)"/>
    <s v="99 - MULTIPROVINCIAL"/>
    <n v="11075000"/>
    <n v="1631078.9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en blanco)"/>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en blanco)"/>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en blanco)"/>
    <s v="99 - MULTIPROVINCIAL"/>
    <n v="5725000"/>
    <n v="350268.0400000000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en blanco)"/>
    <s v="99 - MULTIPROVINCIAL"/>
    <n v="3700000"/>
    <n v="480332.1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1554783.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385000"/>
    <n v="4050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1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en blanco)"/>
    <s v="99 - MULTIPROVINCIAL"/>
    <n v="0"/>
    <n v="23364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en blanco)"/>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en blanco)"/>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550000"/>
    <n v="2034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en blanco)"/>
    <s v="99 - MULTIPROVINCIAL"/>
    <n v="1660000"/>
    <n v="726440.2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en blanco)"/>
    <s v="99 - MULTIPROVINCIAL"/>
    <n v="358250560"/>
    <n v="490147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en blanco)"/>
    <s v="99 - MULTIPROVINCIAL"/>
    <n v="8640000"/>
    <n v="1355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en blanco)"/>
    <s v="99 - MULTIPROVINCIAL"/>
    <n v="46152774"/>
    <n v="7461254.58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en blanco)"/>
    <s v="99 - MULTIPROVINCIAL"/>
    <n v="8765000"/>
    <n v="1338429.53"/>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en blanco)"/>
    <s v="99 - MULTIPROVINCIAL"/>
    <n v="8000000"/>
    <n v="11491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en blanco)"/>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en blanco)"/>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en blanco)"/>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en blanco)"/>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en blanco)"/>
    <s v="99 - MULTIPROVINCIAL"/>
    <n v="19100000"/>
    <n v="3527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en blanco)"/>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en blanco)"/>
    <s v="03 - BAHORUCO"/>
    <n v="19150000"/>
    <n v="23016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en blanco)"/>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en blanco)"/>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en blanco)"/>
    <s v="03 - BAHORUCO"/>
    <n v="1656000"/>
    <n v="353590.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en blanco)"/>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en blanco)"/>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en blanco)"/>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en blanco)"/>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en blanco)"/>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en blanco)"/>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en blanco)"/>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en blanco)"/>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en blanco)"/>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en blanco)"/>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en blanco)"/>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en blanco)"/>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en blanco)"/>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en blanco)"/>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en blanco)"/>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en blanco)"/>
    <s v="99 - MULTIPROVINCIAL"/>
    <n v="120129000"/>
    <n v="1635376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en blanco)"/>
    <s v="99 - MULTIPROVINCIAL"/>
    <n v="3242640"/>
    <n v="43654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en blanco)"/>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en blanco)"/>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16237000"/>
    <n v="2439091.7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en blanco)"/>
    <s v="99 - MULTIPROVINCIAL"/>
    <n v="11582013"/>
    <n v="960002.2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en blanco)"/>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231700"/>
    <n v="53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en blanco)"/>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en blanco)"/>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en blanco)"/>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en blanco)"/>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en blanco)"/>
    <s v="99 - MULTIPROVINCIAL"/>
    <n v="11062300"/>
    <n v="1347342.3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en blanco)"/>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112400"/>
    <n v="172256.8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598201"/>
    <n v="436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525000"/>
    <n v="3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900980"/>
    <n v="129058.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en blanco)"/>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en blanco)"/>
    <s v="99 - MULTIPROVINCIAL"/>
    <n v="2298480"/>
    <n v="99108.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en blanco)"/>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en blanco)"/>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2700000"/>
    <n v="12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476497"/>
    <n v="75653.92999999999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en blanco)"/>
    <s v="99 - MULTIPROVINCIAL"/>
    <n v="3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en blanco)"/>
    <s v="99 - MULTIPROVINCIAL"/>
    <n v="977089851"/>
    <n v="140904819.82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en blanco)"/>
    <s v="99 - MULTIPROVINCIAL"/>
    <n v="204786276"/>
    <n v="811409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en blanco)"/>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en blanco)"/>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en blanco)"/>
    <s v="99 - MULTIPROVINCIAL"/>
    <n v="139053920"/>
    <n v="21367725.739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en blanco)"/>
    <s v="99 - MULTIPROVINCIAL"/>
    <n v="18050000"/>
    <n v="5223585.64000000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en blanco)"/>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en blanco)"/>
    <s v="99 - MULTIPROVINCIAL"/>
    <n v="6000000"/>
    <n v="432327.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en blanco)"/>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en blanco)"/>
    <s v="99 - MULTIPROVINCIAL"/>
    <n v="10800000"/>
    <n v="3448978.860000000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en blanco)"/>
    <s v="99 - MULTIPROVINCIAL"/>
    <n v="5108000"/>
    <n v="2953992.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en blanco)"/>
    <s v="99 - MULTIPROVINCIAL"/>
    <n v="0"/>
    <n v="5379762.800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en blanco)"/>
    <s v="99 - MULTIPROVINCIAL"/>
    <n v="70350000"/>
    <n v="2215671.219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en blanco)"/>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en blanco)"/>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en blanco)"/>
    <s v="99 - MULTIPROVINCIAL"/>
    <n v="60200000"/>
    <n v="14148880.46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en blanco)"/>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en blanco)"/>
    <s v="99 - MULTIPROVINCIAL"/>
    <n v="15000000"/>
    <n v="262673.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en blanco)"/>
    <s v="99 - MULTIPROVINCIAL"/>
    <n v="10963246"/>
    <n v="741200.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en blanco)"/>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en blanco)"/>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en blanco)"/>
    <s v="99 - MULTIPROVINCIAL"/>
    <n v="0"/>
    <n v="580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en blanco)"/>
    <s v="99 - MULTIPROVINCIAL"/>
    <n v="20000000"/>
    <n v="3276546.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en blanco)"/>
    <s v="99 - MULTIPROVINCIAL"/>
    <n v="1000000"/>
    <n v="3600464.6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en blanco)"/>
    <s v="99 - MULTIPROVINCIAL"/>
    <n v="105820163"/>
    <n v="16811447.37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en blanco)"/>
    <s v="99 - MULTIPROVINCIAL"/>
    <n v="8800792"/>
    <n v="615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en blanco)"/>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en blanco)"/>
    <s v="99 - MULTIPROVINCIAL"/>
    <n v="14685815"/>
    <n v="2558753.7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en blanco)"/>
    <s v="99 - MULTIPROVINCIAL"/>
    <n v="15996355"/>
    <n v="1963104.42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en blanco)"/>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en blanco)"/>
    <s v="99 - MULTIPROVINCIAL"/>
    <n v="1080000"/>
    <n v="45398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en blanco)"/>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en blanco)"/>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en blanco)"/>
    <s v="99 - MULTIPROVINCIAL"/>
    <n v="2480000"/>
    <n v="4799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en blanco)"/>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en blanco)"/>
    <s v="99 - MULTIPROVINCIAL"/>
    <n v="2900000"/>
    <n v="39352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en blanco)"/>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en blanco)"/>
    <s v="99 - MULTIPROVINCIAL"/>
    <n v="277000"/>
    <n v="76803.46000000000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en blanco)"/>
    <s v="99 - MULTIPROVINCIAL"/>
    <n v="700000"/>
    <n v="313139.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en blanco)"/>
    <s v="99 - MULTIPROVINCIAL"/>
    <n v="1300000"/>
    <n v="222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en blanco)"/>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en blanco)"/>
    <s v="99 - MULTIPROVINCIAL"/>
    <n v="628832"/>
    <n v="124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en blanco)"/>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en blanco)"/>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en blanco)"/>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en blanco)"/>
    <s v="99 - MULTIPROVINCIAL"/>
    <n v="12404381"/>
    <n v="8252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en blanco)"/>
    <s v="99 - MULTIPROVINCIAL"/>
    <n v="3613799"/>
    <n v="149124.38"/>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en blanco)"/>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en blanco)"/>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en blanco)"/>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en blanco)"/>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en blanco)"/>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en blanco)"/>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en blanco)"/>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en blanco)"/>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en blanco)"/>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en blanco)"/>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en blanco)"/>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en blanco)"/>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en blanco)"/>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en blanco)"/>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en blanco)"/>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en blanco)"/>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en blanco)"/>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en blanco)"/>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en blanco)"/>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en blanco)"/>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en blanco)"/>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en blanco)"/>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en blanco)"/>
    <s v="99 - MULTIPROVINCIAL"/>
    <n v="2721312259"/>
    <n v="414026046.16000003"/>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en blanco)"/>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en blanco)"/>
    <s v="99 - MULTIPROVINCIAL"/>
    <n v="117240852"/>
    <n v="20371975.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en blanco)"/>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en blanco)"/>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2456556"/>
    <n v="62419906.9600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en blanco)"/>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en blanco)"/>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en blanco)"/>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en blanco)"/>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en blanco)"/>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en blanco)"/>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en blanco)"/>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en blanco)"/>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en blanco)"/>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en blanco)"/>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en blanco)"/>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en blanco)"/>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en blanco)"/>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en blanco)"/>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en blanco)"/>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en blanco)"/>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en blanco)"/>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en blanco)"/>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en blanco)"/>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en blanco)"/>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en blanco)"/>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en blanco)"/>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en blanco)"/>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en blanco)"/>
    <s v="99 - MULTIPROVINCIAL"/>
    <n v="216833843"/>
    <n v="3306624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en blanco)"/>
    <s v="99 - MULTIPROVINCIAL"/>
    <n v="37121655"/>
    <n v="136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440000"/>
    <n v="12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064412"/>
    <n v="5001376.4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en blanco)"/>
    <s v="99 - MULTIPROVINCIAL"/>
    <n v="10568000"/>
    <n v="1685564.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en blanco)"/>
    <s v="99 - MULTIPROVINCIAL"/>
    <n v="3000000"/>
    <n v="5935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en blanco)"/>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en blanco)"/>
    <s v="99 - MULTIPROVINCIAL"/>
    <n v="6637088"/>
    <n v="10431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en blanco)"/>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en blanco)"/>
    <s v="99 - MULTIPROVINCIAL"/>
    <n v="2951000"/>
    <n v="177611.4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en blanco)"/>
    <s v="99 - MULTIPROVINCIAL"/>
    <n v="470000"/>
    <n v="2124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en blanco)"/>
    <s v="99 - MULTIPROVINCIAL"/>
    <n v="2546267291"/>
    <n v="351574043.47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en blanco)"/>
    <s v="99 - MULTIPROVINCIAL"/>
    <n v="1580174136"/>
    <n v="76691268.53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en blanco)"/>
    <s v="99 - MULTIPROVINCIAL"/>
    <n v="353197415"/>
    <n v="51457372.67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en blanco)"/>
    <s v="99 - MULTIPROVINCIAL"/>
    <n v="92674308"/>
    <n v="23489010.69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en blanco)"/>
    <s v="99 - MULTIPROVINCIAL"/>
    <n v="37648999"/>
    <n v="3476306.6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en blanco)"/>
    <s v="99 - MULTIPROVINCIAL"/>
    <n v="95000002"/>
    <n v="10051257.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en blanco)"/>
    <s v="99 - MULTIPROVINCIAL"/>
    <n v="51420000"/>
    <n v="6045821.62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en blanco)"/>
    <s v="99 - MULTIPROVINCIAL"/>
    <n v="121560293"/>
    <n v="4742519.8699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en blanco)"/>
    <s v="99 - MULTIPROVINCIAL"/>
    <n v="190308711"/>
    <n v="19084373.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en blanco)"/>
    <s v="99 - MULTIPROVINCIAL"/>
    <n v="57877400"/>
    <n v="10496670.4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en blanco)"/>
    <s v="99 - MULTIPROVINCIAL"/>
    <n v="248950001"/>
    <n v="18998456.29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en blanco)"/>
    <s v="99 - MULTIPROVINCIAL"/>
    <n v="97000000"/>
    <n v="14233768.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en blanco)"/>
    <s v="99 - MULTIPROVINCIAL"/>
    <n v="8300000"/>
    <n v="337598.8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en blanco)"/>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en blanco)"/>
    <s v="99 - MULTIPROVINCIAL"/>
    <n v="16347550"/>
    <n v="6033566.4800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en blanco)"/>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en blanco)"/>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en blanco)"/>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en blanco)"/>
    <s v="99 - MULTIPROVINCIAL"/>
    <n v="100525090"/>
    <n v="15591366.83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en blanco)"/>
    <s v="99 - MULTIPROVINCIAL"/>
    <n v="51758980"/>
    <n v="44605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en blanco)"/>
    <s v="99 - MULTIPROVINCIAL"/>
    <n v="87121275"/>
    <n v="124957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en blanco)"/>
    <s v="99 - MULTIPROVINCIAL"/>
    <n v="62180000"/>
    <n v="8249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en blanco)"/>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en blanco)"/>
    <s v="99 - MULTIPROVINCIAL"/>
    <n v="28232000"/>
    <n v="1130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en blanco)"/>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en blanco)"/>
    <s v="99 - MULTIPROVINCIAL"/>
    <n v="12106943"/>
    <n v="1892813.5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en blanco)"/>
    <s v="99 - MULTIPROVINCIAL"/>
    <n v="8589400"/>
    <n v="1258673.2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en blanco)"/>
    <s v="99 - MULTIPROVINCIAL"/>
    <n v="4200000"/>
    <n v="152115.6100000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en blanco)"/>
    <s v="99 - MULTIPROVINCIAL"/>
    <n v="4479600"/>
    <n v="525564.3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en blanco)"/>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en blanco)"/>
    <s v="99 - MULTIPROVINCIAL"/>
    <n v="1000000"/>
    <n v="574959.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en blanco)"/>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en blanco)"/>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en blanco)"/>
    <s v="99 - MULTIPROVINCIAL"/>
    <n v="2421000"/>
    <n v="237838.909999999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en blanco)"/>
    <s v="99 - MULTIPROVINCIAL"/>
    <n v="10885000"/>
    <n v="126521.95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en blanco)"/>
    <s v="99 - MULTIPROVINCIAL"/>
    <n v="6020000"/>
    <n v="1114285.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en blanco)"/>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en blanco)"/>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en blanco)"/>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en blanco)"/>
    <s v="99 - MULTIPROVINCIAL"/>
    <n v="634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en blanco)"/>
    <s v="99 - MULTIPROVINCIAL"/>
    <n v="2258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en blanco)"/>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en blanco)"/>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en blanco)"/>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en blanco)"/>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en blanco)"/>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en blanco)"/>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en blanco)"/>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en blanco)"/>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en blanco)"/>
    <s v="99 - MULTIPROVINCIAL"/>
    <n v="34574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en blanco)"/>
    <s v="99 - MULTIPROVINCIAL"/>
    <n v="43266334"/>
    <n v="5916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en blanco)"/>
    <s v="99 - MULTIPROVINCIAL"/>
    <n v="7377334"/>
    <n v="124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742357"/>
    <n v="856197.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en blanco)"/>
    <s v="99 - MULTIPROVINCIAL"/>
    <n v="2181320"/>
    <n v="422456.3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en blanco)"/>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en blanco)"/>
    <s v="99 - MULTIPROVINCIAL"/>
    <n v="2579364"/>
    <n v="137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en blanco)"/>
    <s v="99 - MULTIPROVINCIAL"/>
    <n v="8426480"/>
    <n v="1167271.100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en blanco)"/>
    <s v="99 - MULTIPROVINCIAL"/>
    <n v="7130100"/>
    <n v="960929.8300000000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660000"/>
    <n v="190046.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166618"/>
    <n v="306270.4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02030"/>
    <n v="243463.3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81050"/>
    <n v="236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en blanco)"/>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en blanco)"/>
    <s v="99 - MULTIPROVINCIAL"/>
    <n v="747380"/>
    <n v="1415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en blanco)"/>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en blanco)"/>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4952"/>
    <n v="168144.120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en blanco)"/>
    <s v="99 - MULTIPROVINCIAL"/>
    <n v="123406232"/>
    <n v="1724361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en blanco)"/>
    <s v="99 - MULTIPROVINCIAL"/>
    <n v="13212768"/>
    <n v="516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3966000"/>
    <n v="2299115.8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en blanco)"/>
    <s v="99 - MULTIPROVINCIAL"/>
    <n v="3095946"/>
    <n v="421920.3799999999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55000"/>
    <n v="1314562.4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en blanco)"/>
    <s v="99 - MULTIPROVINCIAL"/>
    <n v="1100000"/>
    <n v="767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en blanco)"/>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en blanco)"/>
    <s v="99 - MULTIPROVINCIAL"/>
    <n v="1435000"/>
    <n v="75789.73999999999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en blanco)"/>
    <s v="99 - MULTIPROVINCIAL"/>
    <n v="9117500"/>
    <n v="1725602.249999999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97000"/>
    <n v="61408.99000000000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46000"/>
    <n v="903978.1000000000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475000"/>
    <n v="8802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80000"/>
    <n v="7219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en blanco)"/>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en blanco)"/>
    <s v="99 - MULTIPROVINCIAL"/>
    <n v="370000"/>
    <n v="283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615000"/>
    <n v="460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en blanco)"/>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en blanco)"/>
    <s v="99 - MULTIPROVINCIAL"/>
    <n v="189776000"/>
    <n v="26780068.71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en blanco)"/>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en blanco)"/>
    <s v="99 - MULTIPROVINCIAL"/>
    <n v="39207000"/>
    <n v="1687994.58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en blanco)"/>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en blanco)"/>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34706901"/>
    <n v="4079934.009999999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en blanco)"/>
    <s v="99 - MULTIPROVINCIAL"/>
    <n v="13100000"/>
    <n v="2009557.7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en blanco)"/>
    <s v="99 - MULTIPROVINCIAL"/>
    <n v="650000"/>
    <n v="45435.19999999999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en blanco)"/>
    <s v="99 - MULTIPROVINCIAL"/>
    <n v="650000"/>
    <n v="61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en blanco)"/>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en blanco)"/>
    <s v="99 - MULTIPROVINCIAL"/>
    <n v="5000000"/>
    <n v="1365127.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3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en blanco)"/>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en blanco)"/>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en blanco)"/>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en blanco)"/>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en blanco)"/>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en blanco)"/>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485000"/>
    <n v="706041.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en blanco)"/>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en blanco)"/>
    <s v="99 - MULTIPROVINCIAL"/>
    <n v="62001750"/>
    <n v="8530832.559999998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en blanco)"/>
    <s v="99 - MULTIPROVINCIAL"/>
    <n v="13606250"/>
    <n v="207849.4100000000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en blanco)"/>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en blanco)"/>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8912000"/>
    <n v="1275225.4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en blanco)"/>
    <s v="99 - MULTIPROVINCIAL"/>
    <n v="4502000"/>
    <n v="328995.2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en blanco)"/>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en blanco)"/>
    <s v="99 - MULTIPROVINCIAL"/>
    <n v="1926000"/>
    <n v="222764.1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en blanco)"/>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en blanco)"/>
    <s v="99 - MULTIPROVINCIAL"/>
    <n v="11818348"/>
    <n v="1606506.40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en blanco)"/>
    <s v="99 - MULTIPROVINCIAL"/>
    <n v="6870000"/>
    <n v="1187527.14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797113"/>
    <n v="11114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en blanco)"/>
    <s v="99 - MULTIPROVINCIAL"/>
    <n v="3606800"/>
    <n v="33713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en blanco)"/>
    <s v="99 - MULTIPROVINCIAL"/>
    <n v="319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en blanco)"/>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en blanco)"/>
    <s v="99 - MULTIPROVINCIAL"/>
    <n v="52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537400"/>
    <n v="5265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en blanco)"/>
    <s v="99 - MULTIPROVINCIAL"/>
    <n v="8918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en blanco)"/>
    <s v="99 - MULTIPROVINCIAL"/>
    <n v="163804192"/>
    <n v="23213124.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en blanco)"/>
    <s v="99 - MULTIPROVINCIAL"/>
    <n v="68488490"/>
    <n v="9585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en blanco)"/>
    <s v="99 - MULTIPROVINCIAL"/>
    <n v="18071366"/>
    <n v="12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en blanco)"/>
    <s v="99 - MULTIPROVINCIAL"/>
    <n v="27192185"/>
    <n v="1677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32000"/>
    <n v="68576.2400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22341785"/>
    <n v="3531842.42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9189765"/>
    <n v="1466213.2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en blanco)"/>
    <s v="99 - MULTIPROVINCIAL"/>
    <n v="8541130"/>
    <n v="1546064.99000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en blanco)"/>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en blanco)"/>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en blanco)"/>
    <s v="99 - MULTIPROVINCIAL"/>
    <n v="5300011"/>
    <n v="3550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en blanco)"/>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en blanco)"/>
    <s v="99 - MULTIPROVINCIAL"/>
    <n v="5574000"/>
    <n v="768910.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en blanco)"/>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en blanco)"/>
    <s v="99 - MULTIPROVINCIAL"/>
    <n v="4200000"/>
    <n v="3509360.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en blanco)"/>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356213"/>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en blanco)"/>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en blanco)"/>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en blanco)"/>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en blanco)"/>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en blanco)"/>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en blanco)"/>
    <s v="99 - MULTIPROVINCIAL"/>
    <n v="50479000"/>
    <n v="7549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en blanco)"/>
    <s v="99 - MULTIPROVINCIAL"/>
    <n v="9669000"/>
    <n v="674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41000"/>
    <n v="28621.599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6963372"/>
    <n v="1133397.890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en blanco)"/>
    <s v="99 - MULTIPROVINCIAL"/>
    <n v="3232500"/>
    <n v="504530.0299999999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en blanco)"/>
    <s v="99 - MULTIPROVINCIAL"/>
    <n v="700000"/>
    <n v="26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en blanco)"/>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en blanco)"/>
    <s v="99 - MULTIPROVINCIAL"/>
    <n v="11875128"/>
    <n v="2108723.25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en blanco)"/>
    <s v="99 - MULTIPROVINCIAL"/>
    <n v="2173000"/>
    <n v="289611.5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20000"/>
    <n v="15634.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704000"/>
    <n v="320541.2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800000"/>
    <n v="267902.8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25000"/>
    <n v="24318.72000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en blanco)"/>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en blanco)"/>
    <s v="99 - MULTIPROVINCIAL"/>
    <n v="230000"/>
    <n v="4259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en blanco)"/>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253000"/>
    <n v="1052610.15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en blanco)"/>
    <s v="99 - MULTIPROVINCIAL"/>
    <n v="620000"/>
    <n v="193379.3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en blanco)"/>
    <s v="99 - MULTIPROVINCIAL"/>
    <n v="122767000"/>
    <n v="1818507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en blanco)"/>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en blanco)"/>
    <s v="99 - MULTIPROVINCIAL"/>
    <n v="29500000"/>
    <n v="19932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en blanco)"/>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en blanco)"/>
    <s v="99 - MULTIPROVINCIAL"/>
    <n v="17310000"/>
    <n v="2769249.719999999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en blanco)"/>
    <s v="99 - MULTIPROVINCIAL"/>
    <n v="15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en blanco)"/>
    <s v="99 - MULTIPROVINCIAL"/>
    <n v="5384680"/>
    <n v="366613.1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en blanco)"/>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en blanco)"/>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en blanco)"/>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en blanco)"/>
    <s v="99 - MULTIPROVINCIAL"/>
    <n v="1350000"/>
    <n v="14994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35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en blanco)"/>
    <s v="99 - MULTIPROVINCIAL"/>
    <n v="8304860"/>
    <n v="12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en blanco)"/>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en blanco)"/>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en blanco)"/>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en blanco)"/>
    <s v="99 - MULTIPROVINCIAL"/>
    <n v="3430460"/>
    <n v="678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en blanco)"/>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en blanco)"/>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en blanco)"/>
    <s v="99 - MULTIPROVINCIAL"/>
    <n v="8400000"/>
    <n v="1694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en blanco)"/>
    <s v="99 - MULTIPROVINCIAL"/>
    <n v="9620000"/>
    <n v="81827.10000000000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en blanco)"/>
    <s v="99 - MULTIPROVINCIAL"/>
    <n v="119091901"/>
    <n v="166244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en blanco)"/>
    <s v="99 - MULTIPROVINCIAL"/>
    <n v="14904060"/>
    <n v="47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00000"/>
    <n v="79955.20000000001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6354182"/>
    <n v="2392162.480000000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en blanco)"/>
    <s v="99 - MULTIPROVINCIAL"/>
    <n v="7808844"/>
    <n v="853423.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en blanco)"/>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en blanco)"/>
    <s v="99 - MULTIPROVINCIAL"/>
    <n v="29645371"/>
    <n v="4870022.659999999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en blanco)"/>
    <s v="99 - MULTIPROVINCIAL"/>
    <n v="6042960"/>
    <n v="2550469.8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71200"/>
    <n v="26243.20000000000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en blanco)"/>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en blanco)"/>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96700"/>
    <n v="449788.5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en blanco)"/>
    <s v="99 - MULTIPROVINCIAL"/>
    <n v="86513247"/>
    <n v="13176521.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en blanco)"/>
    <s v="99 - MULTIPROVINCIAL"/>
    <n v="16061207"/>
    <n v="512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en blanco)"/>
    <s v="99 - MULTIPROVINCIAL"/>
    <n v="12278826"/>
    <n v="1890314.63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en blanco)"/>
    <s v="99 - MULTIPROVINCIAL"/>
    <n v="3768000"/>
    <n v="759057.7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en blanco)"/>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en blanco)"/>
    <s v="99 - MULTIPROVINCIAL"/>
    <n v="3645550"/>
    <n v="76124.26000000000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en blanco)"/>
    <s v="99 - MULTIPROVINCIAL"/>
    <n v="865000"/>
    <n v="86971.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en blanco)"/>
    <s v="99 - MULTIPROVINCIAL"/>
    <n v="4511500"/>
    <n v="1298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en blanco)"/>
    <s v="99 - MULTIPROVINCIAL"/>
    <n v="1585000"/>
    <n v="14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en blanco)"/>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en blanco)"/>
    <s v="99 - MULTIPROVINCIAL"/>
    <n v="10385340"/>
    <n v="27435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en blanco)"/>
    <s v="99 - MULTIPROVINCIAL"/>
    <n v="6186800"/>
    <n v="12944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en blanco)"/>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en blanco)"/>
    <s v="99 - MULTIPROVINCIAL"/>
    <n v="62700"/>
    <n v="2870.2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en blanco)"/>
    <s v="99 - MULTIPROVINCIAL"/>
    <n v="1122660"/>
    <n v="24573.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en blanco)"/>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en blanco)"/>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en blanco)"/>
    <s v="99 - MULTIPROVINCIAL"/>
    <n v="3704600"/>
    <n v="11000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en blanco)"/>
    <s v="99 - MULTIPROVINCIAL"/>
    <n v="1311830"/>
    <n v="37926.55999999999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en blanco)"/>
    <s v="99 - MULTIPROVINCIAL"/>
    <n v="34253121"/>
    <n v="4964595.2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en blanco)"/>
    <s v="99 - MULTIPROVINCIAL"/>
    <n v="5749605"/>
    <n v="13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en blanco)"/>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en blanco)"/>
    <s v="99 - MULTIPROVINCIAL"/>
    <n v="4659126"/>
    <n v="736495.6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en blanco)"/>
    <s v="99 - MULTIPROVINCIAL"/>
    <n v="2633902"/>
    <n v="341831.9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en blanco)"/>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en blanco)"/>
    <s v="99 - MULTIPROVINCIAL"/>
    <n v="2500000"/>
    <n v="312106.8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en blanco)"/>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en blanco)"/>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en blanco)"/>
    <s v="99 - MULTIPROVINCIAL"/>
    <n v="4418272"/>
    <n v="685691.4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144705"/>
    <n v="4055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en blanco)"/>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en blanco)"/>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en blanco)"/>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en blanco)"/>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en blanco)"/>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en blanco)"/>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en blanco)"/>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en blanco)"/>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en blanco)"/>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en blanco)"/>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en blanco)"/>
    <s v="99 - MULTIPROVINCIAL"/>
    <n v="27851000"/>
    <n v="3943648.1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en blanco)"/>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en blanco)"/>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en blanco)"/>
    <s v="99 - MULTIPROVINCIAL"/>
    <n v="3916000"/>
    <n v="583037.6799999999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en blanco)"/>
    <s v="99 - MULTIPROVINCIAL"/>
    <n v="1124000"/>
    <n v="81514.14999999999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en blanco)"/>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en blanco)"/>
    <s v="99 - MULTIPROVINCIAL"/>
    <n v="150000"/>
    <n v="475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en blanco)"/>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en blanco)"/>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en blanco)"/>
    <s v="99 - MULTIPROVINCIAL"/>
    <n v="2000000"/>
    <n v="274425.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en blanco)"/>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en blanco)"/>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en blanco)"/>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en blanco)"/>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en blanco)"/>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en blanco)"/>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en blanco)"/>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en blanco)"/>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en blanco)"/>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39063000"/>
    <n v="48997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7123050"/>
    <n v="26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70000"/>
    <n v="736984.3599999998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3100000"/>
    <n v="409731.6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en blanco)"/>
    <s v="99 - MULTIPROVINCIAL"/>
    <n v="3300000"/>
    <n v="3066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3734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en blanco)"/>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en blanco)"/>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en blanco)"/>
    <s v="99 - MULTIPROVINCIAL"/>
    <n v="1945310596"/>
    <n v="361581330.9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en blanco)"/>
    <s v="99 - MULTIPROVINCIAL"/>
    <n v="150742236"/>
    <n v="18679238.84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en blanco)"/>
    <s v="99 - MULTIPROVINCIAL"/>
    <n v="294957690"/>
    <n v="55639407.62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en blanco)"/>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en blanco)"/>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en blanco)"/>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en blanco)"/>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en blanco)"/>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en blanco)"/>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en blanco)"/>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en blanco)"/>
    <s v="99 - MULTIPROVINCIAL"/>
    <n v="13711719"/>
    <n v="1845724.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en blanco)"/>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en blanco)"/>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en blanco)"/>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en blanco)"/>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en blanco)"/>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en blanco)"/>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en blanco)"/>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en blanco)"/>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en blanco)"/>
    <s v="99 - MULTIPROVINCIAL"/>
    <n v="275954337"/>
    <n v="3654836.46"/>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en blanco)"/>
    <s v="99 - MULTIPROVINCIAL"/>
    <n v="98773340"/>
    <n v="12465665.71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en blanco)"/>
    <s v="99 - MULTIPROVINCIAL"/>
    <n v="312947"/>
    <n v="66977.6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en blanco)"/>
    <s v="99 - MULTIPROVINCIAL"/>
    <n v="14011973"/>
    <n v="1913561.48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en blanco)"/>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en blanco)"/>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en blanco)"/>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en blanco)"/>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en blanco)"/>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en blanco)"/>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en blanco)"/>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en blanco)"/>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en blanco)"/>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en blanco)"/>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en blanco)"/>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en blanco)"/>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en blanco)"/>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en blanco)"/>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en blanco)"/>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en blanco)"/>
    <s v="99 - MULTIPROVINCIAL"/>
    <n v="405853313"/>
    <n v="45674887.84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en blanco)"/>
    <s v="99 - MULTIPROVINCIAL"/>
    <n v="21418012"/>
    <n v="67282.2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en blanco)"/>
    <s v="99 - MULTIPROVINCIAL"/>
    <n v="55779447"/>
    <n v="7024482.040000002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en blanco)"/>
    <s v="99 - MULTIPROVINCIAL"/>
    <n v="18726400"/>
    <n v="1979619.2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en blanco)"/>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en blanco)"/>
    <s v="99 - MULTIPROVINCIAL"/>
    <n v="54286150"/>
    <n v="480871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en blanco)"/>
    <s v="99 - MULTIPROVINCIAL"/>
    <n v="0"/>
    <n v="15013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en blanco)"/>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en blanco)"/>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en blanco)"/>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en blanco)"/>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en blanco)"/>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en blanco)"/>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en blanco)"/>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en blanco)"/>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en blanco)"/>
    <s v="99 - MULTIPROVINCIAL"/>
    <n v="41980637703"/>
    <n v="6635033902.74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en blanco)"/>
    <s v="99 - MULTIPROVINCIAL"/>
    <n v="3491643033"/>
    <n v="618899902.3699998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en blanco)"/>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en blanco)"/>
    <s v="99 - MULTIPROVINCIAL"/>
    <n v="6118056965"/>
    <n v="1020014678.9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en blanco)"/>
    <s v="99 - MULTIPROVINCIAL"/>
    <n v="2143393244"/>
    <n v="314810942.21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en blanco)"/>
    <s v="99 - MULTIPROVINCIAL"/>
    <n v="980497"/>
    <n v="215354.1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en blanco)"/>
    <s v="99 - MULTIPROVINCIAL"/>
    <n v="44334998"/>
    <n v="6219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en blanco)"/>
    <s v="99 - MULTIPROVINCIAL"/>
    <n v="46765633"/>
    <n v="341763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en blanco)"/>
    <s v="99 - MULTIPROVINCIAL"/>
    <n v="94017508"/>
    <n v="17831351.510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en blanco)"/>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82818414"/>
    <n v="532411.15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1501030294"/>
    <n v="33994479.989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en blanco)"/>
    <s v="99 - MULTIPROVINCIAL"/>
    <n v="4140000"/>
    <n v="48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en blanco)"/>
    <s v="99 - MULTIPROVINCIAL"/>
    <n v="245160295"/>
    <n v="17977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en blanco)"/>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en blanco)"/>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en blanco)"/>
    <s v="99 - MULTIPROVINCIAL"/>
    <n v="880872366"/>
    <n v="327795497.36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en blanco)"/>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en blanco)"/>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en blanco)"/>
    <s v="99 - MULTIPROVINCIAL"/>
    <n v="234212286"/>
    <n v="2552735.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en blanco)"/>
    <s v="99 - MULTIPROVINCIAL"/>
    <n v="688227876"/>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en blanco)"/>
    <s v="99 - MULTIPROVINCIAL"/>
    <n v="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en blanco)"/>
    <s v="32 - SANTO DOMINGO"/>
    <n v="456353042"/>
    <n v="79378665.09999999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en blanco)"/>
    <s v="32 - SANTO DOMINGO"/>
    <n v="21650000"/>
    <n v="5325787.810000000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en blanco)"/>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en blanco)"/>
    <s v="32 - SANTO DOMINGO"/>
    <n v="70066663"/>
    <n v="11921144.18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en blanco)"/>
    <s v="32 - SANTO DOMINGO"/>
    <n v="7500000"/>
    <n v="967661.1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en blanco)"/>
    <s v="32 - SANTO DOMINGO"/>
    <n v="4000000"/>
    <n v="1164269.360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en blanco)"/>
    <s v="32 - SANTO DOMINGO"/>
    <n v="500000"/>
    <n v="4691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en blanco)"/>
    <s v="32 - SANTO DOMINGO"/>
    <n v="7500000"/>
    <n v="3439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en blanco)"/>
    <s v="32 - SANTO DOMINGO"/>
    <n v="5200000"/>
    <n v="455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en blanco)"/>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en blanco)"/>
    <s v="32 - SANTO DOMINGO"/>
    <n v="20500000"/>
    <n v="2667261.71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en blanco)"/>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en blanco)"/>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en blanco)"/>
    <s v="32 - SANTO DOMINGO"/>
    <n v="33000000"/>
    <n v="568852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en blanco)"/>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en blanco)"/>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en blanco)"/>
    <s v="32 - SANTO DOMINGO"/>
    <n v="32869600"/>
    <n v="7997333.0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en blanco)"/>
    <s v="32 - SANTO DOMINGO"/>
    <n v="50000400"/>
    <n v="9034325.0399999991"/>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en blanco)"/>
    <s v="99 - MULTIPROVINCIAL"/>
    <n v="183905242"/>
    <n v="33821336.799999997"/>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en blanco)"/>
    <s v="99 - MULTIPROVINCIAL"/>
    <n v="2660471"/>
    <n v="268061.18"/>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en blanco)"/>
    <s v="99 - MULTIPROVINCIAL"/>
    <n v="25938952"/>
    <n v="5168085.559999998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en blanco)"/>
    <s v="32 - SANTO DOMINGO"/>
    <n v="824422720"/>
    <n v="130335807.1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en blanco)"/>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en blanco)"/>
    <s v="32 - SANTO DOMINGO"/>
    <n v="18928509"/>
    <n v="6316372.779999999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en blanco)"/>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en blanco)"/>
    <s v="32 - SANTO DOMINGO"/>
    <n v="106827721"/>
    <n v="19649072.74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en blanco)"/>
    <s v="32 - SANTO DOMINGO"/>
    <n v="17000000"/>
    <n v="994955.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en blanco)"/>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en blanco)"/>
    <s v="32 - SANTO DOMINGO"/>
    <n v="1450000"/>
    <n v="10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en blanco)"/>
    <s v="32 - SANTO DOMINGO"/>
    <n v="4056400"/>
    <n v="985134.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en blanco)"/>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en blanco)"/>
    <s v="32 - SANTO DOMINGO"/>
    <n v="19875000"/>
    <n v="667201.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en blanco)"/>
    <s v="32 - SANTO DOMINGO"/>
    <n v="11245000"/>
    <n v="9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en blanco)"/>
    <s v="32 - SANTO DOMINGO"/>
    <n v="4500000"/>
    <n v="51524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en blanco)"/>
    <s v="32 - SANTO DOMINGO"/>
    <n v="8971684"/>
    <n v="2790088.4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en blanco)"/>
    <s v="32 - SANTO DOMINGO"/>
    <n v="12366500"/>
    <n v="1021974.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en blanco)"/>
    <s v="32 - SANTO DOMINGO"/>
    <n v="15860000"/>
    <n v="488934.5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en blanco)"/>
    <s v="32 - SANTO DOMINGO"/>
    <n v="24468909"/>
    <n v="39060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en blanco)"/>
    <s v="32 - SANTO DOMINGO"/>
    <n v="30000000"/>
    <n v="5544485.74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en blanco)"/>
    <s v="32 - SANTO DOMINGO"/>
    <n v="6270500"/>
    <n v="34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en blanco)"/>
    <s v="32 - SANTO DOMINGO"/>
    <n v="8300000"/>
    <n v="172366.1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en blanco)"/>
    <s v="32 - SANTO DOMINGO"/>
    <n v="54450000"/>
    <n v="8057671.430000000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en blanco)"/>
    <s v="32 - SANTO DOMINGO"/>
    <n v="30000000"/>
    <n v="5158538.65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en blanco)"/>
    <s v="32 - SANTO DOMINGO"/>
    <n v="61875000"/>
    <n v="6136009.2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en blanco)"/>
    <s v="99 - MULTIPROVINCIAL"/>
    <n v="363810308"/>
    <n v="57272010.76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en blanco)"/>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en blanco)"/>
    <s v="99 - MULTIPROVINCIAL"/>
    <n v="2634800"/>
    <n v="1566857.7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en blanco)"/>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en blanco)"/>
    <s v="99 - MULTIPROVINCIAL"/>
    <n v="48543770"/>
    <n v="8810465.90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en blanco)"/>
    <s v="99 - MULTIPROVINCIAL"/>
    <n v="3220000"/>
    <n v="632841.5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en blanco)"/>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en blanco)"/>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en blanco)"/>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en blanco)"/>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en blanco)"/>
    <s v="99 - MULTIPROVINCIAL"/>
    <n v="900000"/>
    <n v="522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en blanco)"/>
    <s v="99 - MULTIPROVINCIAL"/>
    <n v="11000000"/>
    <n v="696536.7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en blanco)"/>
    <s v="99 - MULTIPROVINCIAL"/>
    <n v="5200000"/>
    <n v="34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en blanco)"/>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en blanco)"/>
    <s v="99 - MULTIPROVINCIAL"/>
    <n v="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en blanco)"/>
    <s v="99 - MULTIPROVINCIAL"/>
    <n v="10100000"/>
    <n v="2766382.73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en blanco)"/>
    <s v="99 - MULTIPROVINCIAL"/>
    <n v="1800000"/>
    <n v="414542.9700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en blanco)"/>
    <s v="99 - MULTIPROVINCIAL"/>
    <n v="3950000"/>
    <n v="663823.7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en blanco)"/>
    <s v="99 - MULTIPROVINCIAL"/>
    <n v="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en blanco)"/>
    <s v="99 - MULTIPROVINCIAL"/>
    <n v="25139243"/>
    <n v="3144471.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en blanco)"/>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en blanco)"/>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en blanco)"/>
    <s v="99 - MULTIPROVINCIAL"/>
    <n v="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en blanco)"/>
    <s v="99 - MULTIPROVINCIAL"/>
    <n v="30250000"/>
    <n v="8183948.79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en blanco)"/>
    <s v="99 - MULTIPROVINCIAL"/>
    <n v="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en blanco)"/>
    <s v="99 - MULTIPROVINCIAL"/>
    <n v="35530000"/>
    <n v="5596084.020000000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en blanco)"/>
    <s v="32 - SANTO DOMINGO"/>
    <n v="548478222"/>
    <n v="86749673.94999998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en blanco)"/>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en blanco)"/>
    <s v="32 - SANTO DOMINGO"/>
    <n v="7396358"/>
    <n v="1031083.3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en blanco)"/>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en blanco)"/>
    <s v="32 - SANTO DOMINGO"/>
    <n v="77870339"/>
    <n v="12640752.53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en blanco)"/>
    <s v="32 - SANTO DOMINGO"/>
    <n v="8878100"/>
    <n v="1129916.2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en blanco)"/>
    <s v="32 - SANTO DOMINGO"/>
    <n v="2110000"/>
    <n v="3620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en blanco)"/>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en blanco)"/>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en blanco)"/>
    <s v="32 - SANTO DOMINGO"/>
    <n v="4353220"/>
    <n v="4318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en blanco)"/>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en blanco)"/>
    <s v="32 - SANTO DOMINGO"/>
    <n v="23804750"/>
    <n v="5729536.70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en blanco)"/>
    <s v="32 - SANTO DOMINGO"/>
    <n v="118630900"/>
    <n v="631365.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en blanco)"/>
    <s v="32 - SANTO DOMINGO"/>
    <n v="5500000"/>
    <n v="885448.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en blanco)"/>
    <s v="32 - SANTO DOMINGO"/>
    <n v="21268609"/>
    <n v="1942698.2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en blanco)"/>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en blanco)"/>
    <s v="32 - SANTO DOMINGO"/>
    <n v="9812600"/>
    <n v="263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en blanco)"/>
    <s v="32 - SANTO DOMINGO"/>
    <n v="90105940"/>
    <n v="15745574.44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en blanco)"/>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en blanco)"/>
    <s v="32 - SANTO DOMINGO"/>
    <n v="4411400"/>
    <n v="1136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en blanco)"/>
    <s v="32 - SANTO DOMINGO"/>
    <n v="57017768"/>
    <n v="4771008.359999999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en blanco)"/>
    <s v="32 - SANTO DOMINGO"/>
    <n v="82616400"/>
    <n v="9730274.10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en blanco)"/>
    <s v="99 - MULTIPROVINCIAL"/>
    <n v="660397262"/>
    <n v="93508319.26999999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en blanco)"/>
    <s v="99 - MULTIPROVINCIAL"/>
    <n v="3157556"/>
    <n v="432927.939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en blanco)"/>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en blanco)"/>
    <s v="99 - MULTIPROVINCIAL"/>
    <n v="87166971"/>
    <n v="14224306.72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en blanco)"/>
    <s v="99 - MULTIPROVINCIAL"/>
    <n v="0"/>
    <n v="1253067.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en blanco)"/>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en blanco)"/>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en blanco)"/>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en blanco)"/>
    <s v="99 - MULTIPROVINCIAL"/>
    <n v="650000"/>
    <n v="58341.3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en blanco)"/>
    <s v="99 - MULTIPROVINCIAL"/>
    <n v="28094000"/>
    <n v="886723.3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en blanco)"/>
    <s v="99 - MULTIPROVINCIAL"/>
    <n v="11000000"/>
    <n v="170916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en blanco)"/>
    <s v="99 - MULTIPROVINCIAL"/>
    <n v="32358963"/>
    <n v="2957093.1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en blanco)"/>
    <s v="99 - MULTIPROVINCIAL"/>
    <n v="32359000"/>
    <n v="7199147.720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en blanco)"/>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en blanco)"/>
    <s v="99 - MULTIPROVINCIAL"/>
    <n v="18022000"/>
    <n v="3225482.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en blanco)"/>
    <s v="99 - MULTIPROVINCIAL"/>
    <n v="3600000"/>
    <n v="46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en blanco)"/>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en blanco)"/>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en blanco)"/>
    <s v="99 - MULTIPROVINCIAL"/>
    <n v="397629402"/>
    <n v="33427860.07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en blanco)"/>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en blanco)"/>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en blanco)"/>
    <s v="99 - MULTIPROVINCIAL"/>
    <n v="0"/>
    <n v="6473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en blanco)"/>
    <s v="99 - MULTIPROVINCIAL"/>
    <n v="118734316"/>
    <n v="14374846.75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en blanco)"/>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en blanco)"/>
    <s v="99 - MULTIPROVINCIAL"/>
    <n v="64974381"/>
    <n v="7515832.379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en blanco)"/>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en blanco)"/>
    <s v="32 - SANTO DOMINGO"/>
    <n v="452199024"/>
    <n v="74379904.12000000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en blanco)"/>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en blanco)"/>
    <s v="32 - SANTO DOMINGO"/>
    <n v="6434000"/>
    <n v="544673.32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en blanco)"/>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en blanco)"/>
    <s v="32 - SANTO DOMINGO"/>
    <n v="64292286"/>
    <n v="11435184.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en blanco)"/>
    <s v="32 - SANTO DOMINGO"/>
    <n v="5500000"/>
    <n v="1719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en blanco)"/>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en blanco)"/>
    <s v="32 - SANTO DOMINGO"/>
    <n v="800668"/>
    <n v="24046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en blanco)"/>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en blanco)"/>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en blanco)"/>
    <s v="32 - SANTO DOMINGO"/>
    <n v="20560500"/>
    <n v="2963127.2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en blanco)"/>
    <s v="32 - SANTO DOMINGO"/>
    <n v="43545021"/>
    <n v="51802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en blanco)"/>
    <s v="32 - SANTO DOMINGO"/>
    <n v="4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en blanco)"/>
    <s v="32 - SANTO DOMINGO"/>
    <n v="35086312"/>
    <n v="8225304.890000000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en blanco)"/>
    <s v="32 - SANTO DOMINGO"/>
    <n v="2384535"/>
    <n v="108412.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en blanco)"/>
    <s v="32 - SANTO DOMINGO"/>
    <n v="3800000"/>
    <n v="30267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en blanco)"/>
    <s v="32 - SANTO DOMINGO"/>
    <n v="50000000"/>
    <n v="3241577.659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en blanco)"/>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en blanco)"/>
    <s v="32 - SANTO DOMINGO"/>
    <n v="343187"/>
    <n v="169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en blanco)"/>
    <s v="32 - SANTO DOMINGO"/>
    <n v="36261416"/>
    <n v="2165130.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en blanco)"/>
    <s v="32 - SANTO DOMINGO"/>
    <n v="55924707"/>
    <n v="5243847.529999999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en blanco)"/>
    <s v="32 - SANTO DOMINGO"/>
    <n v="464874510"/>
    <n v="76524111.68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en blanco)"/>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en blanco)"/>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en blanco)"/>
    <s v="32 - SANTO DOMINGO"/>
    <n v="65769599"/>
    <n v="11773564.03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en blanco)"/>
    <s v="32 - SANTO DOMINGO"/>
    <n v="6735000"/>
    <n v="912552.5200000001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en blanco)"/>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en blanco)"/>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en blanco)"/>
    <s v="32 - SANTO DOMINGO"/>
    <n v="3360000"/>
    <n v="379965.5500000000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en blanco)"/>
    <s v="32 - SANTO DOMINGO"/>
    <n v="2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en blanco)"/>
    <s v="32 - SANTO DOMINGO"/>
    <n v="18079844"/>
    <n v="64226.6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en blanco)"/>
    <s v="32 - SANTO DOMINGO"/>
    <n v="6224734"/>
    <n v="2127605.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en blanco)"/>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en blanco)"/>
    <s v="32 - SANTO DOMINGO"/>
    <n v="18153424"/>
    <n v="3226470.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en blanco)"/>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en blanco)"/>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en blanco)"/>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en blanco)"/>
    <s v="32 - SANTO DOMINGO"/>
    <n v="170101917"/>
    <n v="2708861.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en blanco)"/>
    <s v="32 - SANTO DOMINGO"/>
    <n v="446992"/>
    <n v="93864.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en blanco)"/>
    <s v="32 - SANTO DOMINGO"/>
    <n v="639743"/>
    <n v="17487.59999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en blanco)"/>
    <s v="32 - SANTO DOMINGO"/>
    <n v="87438519"/>
    <n v="7241926.99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en blanco)"/>
    <s v="32 - SANTO DOMINGO"/>
    <n v="193114931"/>
    <n v="5382678.23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en blanco)"/>
    <s v="99 - MULTIPROVINCIAL"/>
    <n v="348370024"/>
    <n v="54562323.15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en blanco)"/>
    <s v="99 - MULTIPROVINCIAL"/>
    <n v="3821544"/>
    <n v="798368.4299999999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en blanco)"/>
    <s v="99 - MULTIPROVINCIAL"/>
    <n v="6376956"/>
    <n v="101323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en blanco)"/>
    <s v="99 - MULTIPROVINCIAL"/>
    <n v="230000000"/>
    <n v="16419721.05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en blanco)"/>
    <s v="99 - MULTIPROVINCIAL"/>
    <n v="49409828"/>
    <n v="8389890.30999999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en blanco)"/>
    <s v="99 - MULTIPROVINCIAL"/>
    <n v="10458941"/>
    <n v="507188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en blanco)"/>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en blanco)"/>
    <s v="99 - MULTIPROVINCIAL"/>
    <n v="684744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en blanco)"/>
    <s v="99 - MULTIPROVINCIAL"/>
    <n v="15572455"/>
    <n v="1430404.470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en blanco)"/>
    <s v="99 - MULTIPROVINCIAL"/>
    <n v="14284781"/>
    <n v="335212.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4840186"/>
    <n v="153384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en blanco)"/>
    <s v="99 - MULTIPROVINCIAL"/>
    <n v="2000000"/>
    <n v="4048377.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en blanco)"/>
    <s v="99 - MULTIPROVINCIAL"/>
    <n v="15000000"/>
    <n v="1472891.8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en blanco)"/>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en blanco)"/>
    <s v="99 - MULTIPROVINCIAL"/>
    <n v="226119356"/>
    <n v="770923.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en blanco)"/>
    <s v="99 - MULTIPROVINCIAL"/>
    <n v="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en blanco)"/>
    <s v="99 - MULTIPROVINCIAL"/>
    <n v="32130265"/>
    <n v="9601019.14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en blanco)"/>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en blanco)"/>
    <s v="99 - MULTIPROVINCIAL"/>
    <n v="107685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en blanco)"/>
    <s v="99 - MULTIPROVINCIAL"/>
    <n v="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en blanco)"/>
    <s v="99 - MULTIPROVINCIAL"/>
    <n v="56484132"/>
    <n v="10951278.03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en blanco)"/>
    <s v="99 - MULTIPROVINCIAL"/>
    <n v="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en blanco)"/>
    <s v="99 - MULTIPROVINCIAL"/>
    <n v="34164500"/>
    <n v="36628111.6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en blanco)"/>
    <s v="99 - MULTIPROVINCIAL"/>
    <n v="83110894"/>
    <n v="12568952.3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en blanco)"/>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en blanco)"/>
    <s v="99 - MULTIPROVINCIAL"/>
    <n v="1615040"/>
    <n v="1543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en blanco)"/>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en blanco)"/>
    <s v="99 - MULTIPROVINCIAL"/>
    <n v="12891384"/>
    <n v="1928783.4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en blanco)"/>
    <s v="99 - MULTIPROVINCIAL"/>
    <n v="3498000"/>
    <n v="581547.2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en blanco)"/>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en blanco)"/>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en blanco)"/>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en blanco)"/>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en blanco)"/>
    <s v="99 - MULTIPROVINCIAL"/>
    <n v="20229551"/>
    <n v="68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en blanco)"/>
    <s v="99 - MULTIPROVINCIAL"/>
    <n v="3095000"/>
    <n v="7500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en blanco)"/>
    <s v="99 - MULTIPROVINCIAL"/>
    <n v="2100000"/>
    <n v="327780.4000000000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en blanco)"/>
    <s v="99 - MULTIPROVINCIAL"/>
    <n v="430000"/>
    <n v="1641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en blanco)"/>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en blanco)"/>
    <s v="99 - MULTIPROVINCIAL"/>
    <n v="5000000"/>
    <n v="1174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en blanco)"/>
    <s v="99 - MULTIPROVINCIAL"/>
    <n v="1000000"/>
    <n v="277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en blanco)"/>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en blanco)"/>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en blanco)"/>
    <s v="99 - MULTIPROVINCIAL"/>
    <n v="23596085"/>
    <n v="6231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en blanco)"/>
    <s v="99 - MULTIPROVINCIAL"/>
    <n v="29170066"/>
    <n v="45507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en blanco)"/>
    <s v="99 - MULTIPROVINCIAL"/>
    <n v="207655509"/>
    <n v="31499781.42000000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en blanco)"/>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en blanco)"/>
    <s v="99 - MULTIPROVINCIAL"/>
    <n v="2625000"/>
    <n v="344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en blanco)"/>
    <s v="99 - MULTIPROVINCIAL"/>
    <n v="29252018"/>
    <n v="4847448.900000000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en blanco)"/>
    <s v="99 - MULTIPROVINCIAL"/>
    <n v="4300000"/>
    <n v="267578.5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en blanco)"/>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en blanco)"/>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en blanco)"/>
    <s v="99 - MULTIPROVINCIAL"/>
    <n v="3000000"/>
    <n v="14561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en blanco)"/>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en blanco)"/>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en blanco)"/>
    <s v="99 - MULTIPROVINCIAL"/>
    <n v="4500000"/>
    <n v="1149576.639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en blanco)"/>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en blanco)"/>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en blanco)"/>
    <s v="99 - MULTIPROVINCIAL"/>
    <n v="10622203"/>
    <n v="76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en blanco)"/>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en blanco)"/>
    <s v="99 - MULTIPROVINCIAL"/>
    <n v="4200000"/>
    <n v="8252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en blanco)"/>
    <s v="99 - MULTIPROVINCIAL"/>
    <n v="7054575"/>
    <n v="416284.3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en blanco)"/>
    <s v="99 - MULTIPROVINCIAL"/>
    <n v="11292599"/>
    <n v="739991.67"/>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en blanco)"/>
    <s v="99 - MULTIPROVINCIAL"/>
    <n v="615764425"/>
    <n v="78244768.060000002"/>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en blanco)"/>
    <s v="99 - MULTIPROVINCIAL"/>
    <n v="21676920"/>
    <n v="295789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en blanco)"/>
    <s v="99 - MULTIPROVINCIAL"/>
    <n v="93000000"/>
    <n v="12012322.03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en blanco)"/>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en blanco)"/>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en blanco)"/>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en blanco)"/>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en blanco)"/>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en blanco)"/>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en blanco)"/>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en blanco)"/>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en blanco)"/>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en blanco)"/>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en blanco)"/>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en blanco)"/>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en blanco)"/>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en blanco)"/>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en blanco)"/>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en blanco)"/>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en blanco)"/>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en blanco)"/>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en blanco)"/>
    <s v="32 - SANTO DOMINGO"/>
    <n v="100422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en blanco)"/>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en blanco)"/>
    <s v="32 - SANTO DOMINGO"/>
    <n v="872160754"/>
    <n v="109226467.52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en blanco)"/>
    <s v="32 - SANTO DOMINGO"/>
    <n v="85002455"/>
    <n v="6394999.200000001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en blanco)"/>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en blanco)"/>
    <s v="32 - SANTO DOMINGO"/>
    <n v="101623893"/>
    <n v="16601649.14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en blanco)"/>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en blanco)"/>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en blanco)"/>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en blanco)"/>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en blanco)"/>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en blanco)"/>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en blanco)"/>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en blanco)"/>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en blanco)"/>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en blanco)"/>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en blanco)"/>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en blanco)"/>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en blanco)"/>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en blanco)"/>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en blanco)"/>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en blanco)"/>
    <s v="32 - SANTO DOMINGO"/>
    <n v="0"/>
    <n v="59146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en blanco)"/>
    <s v="32 - SANTO DOMINGO"/>
    <n v="6418000"/>
    <n v="140297.3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en blanco)"/>
    <s v="32 - SANTO DOMINGO"/>
    <n v="0"/>
    <n v="273700.0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en blanco)"/>
    <s v="32 - SANTO DOMINGO"/>
    <n v="38732735"/>
    <n v="3628120.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en blanco)"/>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en blanco)"/>
    <s v="32 - SANTO DOMINGO"/>
    <n v="0"/>
    <n v="11630.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32 - SANTO DOMINGO"/>
    <n v="48634225"/>
    <n v="5747578.94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en blanco)"/>
    <s v="32 - SANTO DOMINGO"/>
    <n v="45983939"/>
    <n v="8869716.340000001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en blanco)"/>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en blanco)"/>
    <s v="01 - DISTRITO NACIONAL"/>
    <n v="4000000"/>
    <n v="13840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en blanco)"/>
    <s v="01 - DISTRITO NACIONAL"/>
    <n v="33242"/>
    <n v="1875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en blanco)"/>
    <s v="01 - DISTRITO NACIONAL"/>
    <n v="635556867"/>
    <n v="101612714.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en blanco)"/>
    <s v="01 - DISTRITO NACIONAL"/>
    <n v="53360056"/>
    <n v="9551919.1899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en blanco)"/>
    <s v="01 - DISTRITO NACIONAL"/>
    <n v="89671126"/>
    <n v="15634622.09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en blanco)"/>
    <s v="01 - DISTRITO NACIONAL"/>
    <n v="8125432"/>
    <n v="35605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en blanco)"/>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en blanco)"/>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en blanco)"/>
    <s v="01 - DISTRITO NACIONAL"/>
    <n v="11103700"/>
    <n v="260513.1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01 - DISTRITO NACIONAL"/>
    <n v="17987948"/>
    <n v="784241.9400000000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en blanco)"/>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en blanco)"/>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en blanco)"/>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en blanco)"/>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en blanco)"/>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en blanco)"/>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en blanco)"/>
    <s v="99 - MULTIPROVINCIAL"/>
    <n v="7750000"/>
    <n v="72229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en blanco)"/>
    <s v="99 - MULTIPROVINCIAL"/>
    <n v="820210749"/>
    <n v="194872882.6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en blanco)"/>
    <s v="99 - MULTIPROVINCIAL"/>
    <n v="710000"/>
    <n v="37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en blanco)"/>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en blanco)"/>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en blanco)"/>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en blanco)"/>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en blanco)"/>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en blanco)"/>
    <s v="99 - MULTIPROVINCIAL"/>
    <n v="141337772"/>
    <n v="6665077.330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en blanco)"/>
    <s v="99 - MULTIPROVINCIAL"/>
    <n v="39248973"/>
    <n v="9735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en blanco)"/>
    <s v="99 - MULTIPROVINCIAL"/>
    <n v="3853917853"/>
    <n v="608117289.710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en blanco)"/>
    <s v="99 - MULTIPROVINCIAL"/>
    <n v="625539822"/>
    <n v="49402612.57000000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en blanco)"/>
    <s v="99 - MULTIPROVINCIAL"/>
    <n v="541256659"/>
    <n v="93391484.560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en blanco)"/>
    <s v="99 - MULTIPROVINCIAL"/>
    <n v="18810011"/>
    <n v="2741761.489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en blanco)"/>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en blanco)"/>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en blanco)"/>
    <s v="99 - MULTIPROVINCIAL"/>
    <n v="37582947"/>
    <n v="3358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en blanco)"/>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en blanco)"/>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en blanco)"/>
    <s v="99 - MULTIPROVINCIAL"/>
    <n v="617700"/>
    <n v="146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en blanco)"/>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en blanco)"/>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en blanco)"/>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en blanco)"/>
    <s v="99 - MULTIPROVINCIAL"/>
    <n v="0"/>
    <n v="5668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en blanco)"/>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en blanco)"/>
    <s v="32 - SANTO DOMINGO"/>
    <n v="372822576"/>
    <n v="53279680.89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en blanco)"/>
    <s v="32 - SANTO DOMINGO"/>
    <n v="1899186"/>
    <n v="692653.3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en blanco)"/>
    <s v="32 - SANTO DOMINGO"/>
    <n v="45222372"/>
    <n v="8144795.04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en blanco)"/>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en blanco)"/>
    <s v="32 - SANTO DOMINGO"/>
    <n v="9900000"/>
    <n v="11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en blanco)"/>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en blanco)"/>
    <s v="32 - SANTO DOMINGO"/>
    <n v="5205866"/>
    <n v="235000.020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en blanco)"/>
    <s v="32 - SANTO DOMINGO"/>
    <n v="2315320"/>
    <n v="926739.07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en blanco)"/>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en blanco)"/>
    <s v="32 - SANTO DOMINGO"/>
    <n v="3700000"/>
    <n v="4071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en blanco)"/>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en blanco)"/>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en blanco)"/>
    <s v="32 - SANTO DOMINGO"/>
    <n v="11300000"/>
    <n v="3535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en blanco)"/>
    <s v="32 - SANTO DOMINGO"/>
    <n v="30000000"/>
    <n v="23305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en blanco)"/>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en blanco)"/>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en blanco)"/>
    <s v="32 - SANTO DOMINGO"/>
    <n v="9822500"/>
    <n v="15328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en blanco)"/>
    <s v="32 - SANTO DOMINGO"/>
    <n v="11500000"/>
    <n v="176999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en blanco)"/>
    <s v="32 - SANTO DOMINGO"/>
    <n v="38000000"/>
    <n v="581791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en blanco)"/>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en blanco)"/>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en blanco)"/>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en blanco)"/>
    <s v="32 - SANTO DOMINGO"/>
    <n v="20480000"/>
    <n v="992477.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en blanco)"/>
    <s v="32 - SANTO DOMINGO"/>
    <n v="33304080"/>
    <n v="1768001.3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en blanco)"/>
    <s v="32 - SANTO DOMINGO"/>
    <n v="5900000"/>
    <n v="3389675.820000000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en blanco)"/>
    <s v="32 - SANTO DOMINGO"/>
    <n v="41450000"/>
    <n v="4476479.63999999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en blanco)"/>
    <s v="99 - MULTIPROVINCIAL"/>
    <n v="49348834"/>
    <n v="7364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en blanco)"/>
    <s v="99 - MULTIPROVINCIAL"/>
    <n v="8770668"/>
    <n v="44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703007"/>
    <n v="1099865.6000000001"/>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en blanco)"/>
    <s v="99 - MULTIPROVINCIAL"/>
    <n v="1723800"/>
    <n v="217276.8100000000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en blanco)"/>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en blanco)"/>
    <s v="99 - MULTIPROVINCIAL"/>
    <n v="3240978"/>
    <n v="421146.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en blanco)"/>
    <s v="99 - MULTIPROVINCIAL"/>
    <n v="1954392"/>
    <n v="236425.8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18073"/>
    <n v="5746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0110"/>
    <n v="2242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5500"/>
    <n v="48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en blanco)"/>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en blanco)"/>
    <s v="99 - MULTIPROVINCIAL"/>
    <n v="608736165"/>
    <n v="90001126.71000000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en blanco)"/>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en blanco)"/>
    <s v="99 - MULTIPROVINCIAL"/>
    <n v="80500000"/>
    <n v="902111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en blanco)"/>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en blanco)"/>
    <s v="99 - MULTIPROVINCIAL"/>
    <n v="86000000"/>
    <n v="13685073.35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en blanco)"/>
    <s v="99 - MULTIPROVINCIAL"/>
    <n v="62800000"/>
    <n v="10314164.609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en blanco)"/>
    <s v="99 - MULTIPROVINCIAL"/>
    <n v="72000000"/>
    <n v="18625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en blanco)"/>
    <s v="99 - MULTIPROVINCIAL"/>
    <n v="10244000"/>
    <n v="758399.6699999999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en blanco)"/>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en blanco)"/>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en blanco)"/>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en blanco)"/>
    <s v="99 - MULTIPROVINCIAL"/>
    <n v="17200000"/>
    <n v="4158.479999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en blanco)"/>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en blanco)"/>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en blanco)"/>
    <s v="99 - MULTIPROVINCIAL"/>
    <n v="12069092"/>
    <n v="139358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en blanco)"/>
    <s v="99 - MULTIPROVINCIAL"/>
    <n v="2014500000"/>
    <n v="463225.6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en blanco)"/>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en blanco)"/>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en blanco)"/>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en blanco)"/>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en blanco)"/>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en blanco)"/>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en blanco)"/>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en blanco)"/>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en blanco)"/>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en blanco)"/>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en blanco)"/>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en blanco)"/>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en blanco)"/>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en blanco)"/>
    <s v="99 - MULTIPROVINCIAL"/>
    <n v="128099059"/>
    <n v="19175753.53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en blanco)"/>
    <s v="99 - MULTIPROVINCIAL"/>
    <n v="81492343"/>
    <n v="3107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13000"/>
    <n v="10987.8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987736"/>
    <n v="2814604.439999999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en blanco)"/>
    <s v="99 - MULTIPROVINCIAL"/>
    <n v="9506912"/>
    <n v="599325.6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en blanco)"/>
    <s v="99 - MULTIPROVINCIAL"/>
    <n v="3700000"/>
    <n v="480952.2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39000"/>
    <n v="209720.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en blanco)"/>
    <s v="99 - MULTIPROVINCIAL"/>
    <n v="18850000"/>
    <n v="2462956.2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en blanco)"/>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024100"/>
    <n v="1001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en blanco)"/>
    <s v="99 - MULTIPROVINCIAL"/>
    <n v="156190000"/>
    <n v="16471022.60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en blanco)"/>
    <s v="99 - MULTIPROVINCIAL"/>
    <n v="55984500"/>
    <n v="16654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9846384"/>
    <n v="2317773.35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en blanco)"/>
    <s v="99 - MULTIPROVINCIAL"/>
    <n v="10476000"/>
    <n v="1426969.4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en blanco)"/>
    <s v="99 - MULTIPROVINCIAL"/>
    <n v="6200000"/>
    <n v="331367.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en blanco)"/>
    <s v="99 - MULTIPROVINCIAL"/>
    <n v="5419200"/>
    <n v="13924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en blanco)"/>
    <s v="99 - MULTIPROVINCIAL"/>
    <n v="18394018"/>
    <n v="2570933.8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71050"/>
    <n v="123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en blanco)"/>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388325"/>
    <n v="170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en blanco)"/>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en blanco)"/>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en blanco)"/>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en blanco)"/>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en blanco)"/>
    <s v="99 - MULTIPROVINCIAL"/>
    <n v="51847500"/>
    <n v="7280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en blanco)"/>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en blanco)"/>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en blanco)"/>
    <s v="99 - MULTIPROVINCIAL"/>
    <n v="7284966"/>
    <n v="1101278.5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en blanco)"/>
    <s v="99 - MULTIPROVINCIAL"/>
    <n v="1920000"/>
    <n v="270513.6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en blanco)"/>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en blanco)"/>
    <s v="99 - MULTIPROVINCIAL"/>
    <n v="1100000"/>
    <n v="171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en blanco)"/>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en blanco)"/>
    <s v="99 - MULTIPROVINCIAL"/>
    <n v="1000000"/>
    <n v="7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en blanco)"/>
    <s v="99 - MULTIPROVINCIAL"/>
    <n v="2300000"/>
    <n v="375121.2799999999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en blanco)"/>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en blanco)"/>
    <s v="99 - MULTIPROVINCIAL"/>
    <n v="3700000"/>
    <n v="10266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en blanco)"/>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en blanco)"/>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en blanco)"/>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en blanco)"/>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en blanco)"/>
    <s v="99 - MULTIPROVINCIAL"/>
    <n v="1061524"/>
    <n v="30261.1"/>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en blanco)"/>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en blanco)"/>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en blanco)"/>
    <s v="99 - MULTIPROVINCIAL"/>
    <n v="3721990636"/>
    <n v="516006918.73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en blanco)"/>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en blanco)"/>
    <s v="99 - MULTIPROVINCIAL"/>
    <n v="580151989"/>
    <n v="78851470.9100000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en blanco)"/>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en blanco)"/>
    <s v="99 - MULTIPROVINCIAL"/>
    <n v="112828552"/>
    <n v="15343717.35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en blanco)"/>
    <s v="99 - MULTIPROVINCIAL"/>
    <n v="579641551"/>
    <n v="27313826.87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en blanco)"/>
    <s v="99 - MULTIPROVINCIAL"/>
    <n v="213879957"/>
    <n v="26458488.61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en blanco)"/>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en blanco)"/>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en blanco)"/>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en blanco)"/>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en blanco)"/>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en blanco)"/>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en blanco)"/>
    <s v="99 - MULTIPROVINCIAL"/>
    <n v="34775772"/>
    <n v="1333907.39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01 - DISTRITO NACIONAL"/>
    <n v="707407708"/>
    <n v="126750479.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99 - MULTIPROVINCIAL"/>
    <n v="1345256375"/>
    <n v="178523110.8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01 - DISTRITO NACIONAL"/>
    <n v="200051925"/>
    <n v="5099040.68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en blanco)"/>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en blanco)"/>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01 - DISTRITO NACIONAL"/>
    <n v="99462902"/>
    <n v="18871200.33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99 - MULTIPROVINCIAL"/>
    <n v="189918371"/>
    <n v="27127447.26000000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01 - DISTRITO NACIONAL"/>
    <n v="171596209"/>
    <n v="21888719.55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99 - MULTIPROVINCIAL"/>
    <n v="15655012"/>
    <n v="2671524.96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01 - DISTRITO NACIONAL"/>
    <n v="88423012"/>
    <n v="1284921.64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en blanco)"/>
    <s v="01 - DISTRITO NACIONAL"/>
    <n v="42000000"/>
    <n v="358263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en blanco)"/>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01 - DISTRITO NACIONAL"/>
    <n v="91837963"/>
    <n v="14161683.2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99 - MULTIPROVINCIAL"/>
    <n v="52672680"/>
    <n v="4524339.400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en blanco)"/>
    <s v="01 - DISTRITO NACIONAL"/>
    <n v="75000000"/>
    <n v="80488418.47999998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01 - DISTRITO NACIONAL"/>
    <n v="14927686"/>
    <n v="61427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7666204"/>
    <n v="159741.799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01 - DISTRITO NACIONAL"/>
    <n v="57971090"/>
    <n v="2904288.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02585870"/>
    <n v="20193659.22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01 - DISTRITO NACIONAL"/>
    <n v="9908838"/>
    <n v="12177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99 - MULTIPROVINCIAL"/>
    <n v="190000000"/>
    <n v="13924458.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en blanco)"/>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01 - DISTRITO NACIONAL"/>
    <n v="1228611"/>
    <n v="73168.8500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en blanco)"/>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01 - DISTRITO NACIONAL"/>
    <n v="15762743"/>
    <n v="6174670.400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2901977"/>
    <n v="2048354.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01 - DISTRITO NACIONAL"/>
    <n v="16695859"/>
    <n v="2052638.3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99 - MULTIPROVINCIAL"/>
    <n v="64729197"/>
    <n v="4362721.37"/>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en blanco)"/>
    <s v="99 - MULTIPROVINCIAL"/>
    <n v="20426575"/>
    <n v="2046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en blanco)"/>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612128"/>
    <n v="313137.95000000007"/>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en blanco)"/>
    <s v="99 - MULTIPROVINCIAL"/>
    <n v="1065029"/>
    <n v="214430.4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en blanco)"/>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en blanco)"/>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en blanco)"/>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en blanco)"/>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en blanco)"/>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en blanco)"/>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en blanco)"/>
    <s v="99 - MULTIPROVINCIAL"/>
    <n v="29864616"/>
    <n v="3309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en blanco)"/>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en blanco)"/>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en blanco)"/>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en blanco)"/>
    <s v="99 - MULTIPROVINCIAL"/>
    <n v="2892000"/>
    <n v="495906.4199999999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en blanco)"/>
    <s v="99 - MULTIPROVINCIAL"/>
    <n v="1818600"/>
    <n v="219201.6299999999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en blanco)"/>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en blanco)"/>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en blanco)"/>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en blanco)"/>
    <s v="99 - MULTIPROVINCIAL"/>
    <n v="7855000"/>
    <n v="311542.40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en blanco)"/>
    <s v="99 - MULTIPROVINCIAL"/>
    <n v="780000"/>
    <n v="27080.79999999999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440000"/>
    <n v="108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en blanco)"/>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en blanco)"/>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en blanco)"/>
    <s v="99 - MULTIPROVINCIAL"/>
    <n v="1000000"/>
    <n v="59479.9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en blanco)"/>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en blanco)"/>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en blanco)"/>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en blanco)"/>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en blanco)"/>
    <s v="99 - MULTIPROVINCIAL"/>
    <n v="806000"/>
    <n v="10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en blanco)"/>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en blanco)"/>
    <s v="99 - MULTIPROVINCIAL"/>
    <n v="57209300"/>
    <n v="8587888.039999999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en blanco)"/>
    <s v="99 - MULTIPROVINCIAL"/>
    <n v="38540200"/>
    <n v="3192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46649"/>
    <n v="1275524.72000000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en blanco)"/>
    <s v="99 - MULTIPROVINCIAL"/>
    <n v="1867599"/>
    <n v="308509.400000000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en blanco)"/>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en blanco)"/>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en blanco)"/>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en blanco)"/>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en blanco)"/>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en blanco)"/>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en blanco)"/>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80000"/>
    <n v="8378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20000"/>
    <n v="2567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en blanco)"/>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en blanco)"/>
    <s v="99 - MULTIPROVINCIAL"/>
    <n v="920249"/>
    <n v="18212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en blanco)"/>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3240000"/>
    <n v="186732.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041200"/>
    <n v="7275.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28000"/>
    <n v="43536.34000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en blanco)"/>
    <s v="99 - MULTIPROVINCIAL"/>
    <n v="156164000"/>
    <n v="22945843.1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en blanco)"/>
    <s v="99 - MULTIPROVINCIAL"/>
    <n v="27934000"/>
    <n v="194404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4600000"/>
    <n v="3456914.2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en blanco)"/>
    <s v="99 - MULTIPROVINCIAL"/>
    <n v="8360000"/>
    <n v="816333.3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en blanco)"/>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en blanco)"/>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en blanco)"/>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en blanco)"/>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en blanco)"/>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en blanco)"/>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en blanco)"/>
    <s v="02 - AZUA"/>
    <n v="16449999"/>
    <n v="12565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en blanco)"/>
    <s v="99 - MULTIPROVINCIAL"/>
    <n v="357500000"/>
    <n v="30090794.050000001"/>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40000000"/>
    <n v="42500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en blanco)"/>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en blanco)"/>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en blanco)"/>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en blanco)"/>
    <s v="01 - DISTRITO NACIONAL"/>
    <n v="2100000"/>
    <n v="62426"/>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en blanco)"/>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en blanco)"/>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en blanco)"/>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en blanco)"/>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800000"/>
    <n v="217434.79"/>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en blanco)"/>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en blanco)"/>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en blanco)"/>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en blanco)"/>
    <s v="99 - MULTIPROVINCIAL"/>
    <n v="20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en blanco)"/>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en blanco)"/>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en blanco)"/>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en blanco)"/>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en blanco)"/>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en blanco)"/>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en blanco)"/>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en blanco)"/>
    <s v="99 - MULTIPROVINCIAL"/>
    <n v="186285608"/>
    <n v="13359767"/>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en blanco)"/>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en blanco)"/>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en blanco)"/>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en blanco)"/>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en blanco)"/>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en blanco)"/>
    <s v="99 - MULTIPROVINCIAL"/>
    <n v="23000000"/>
    <n v="400898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en blanco)"/>
    <s v="99 - MULTIPROVINCIAL"/>
    <n v="24000000"/>
    <n v="345044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880250"/>
    <n v="202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255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en blanco)"/>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4050500"/>
    <n v="614588.08000000007"/>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575000"/>
    <n v="65019.75"/>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en blanco)"/>
    <s v="99 - MULTIPROVINCIAL"/>
    <n v="141220800"/>
    <n v="27332633.34"/>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en blanco)"/>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en blanco)"/>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3700000"/>
    <n v="404017.4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en blanco)"/>
    <s v="99 - MULTIPROVINCIAL"/>
    <n v="73075010"/>
    <n v="7875514.4800000004"/>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en blanco)"/>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en blanco)"/>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en blanco)"/>
    <s v="99 - MULTIPROVINCIAL"/>
    <n v="3500000"/>
    <n v="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0"/>
    <n v="0"/>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en blanco)"/>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en blanco)"/>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3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721412.34"/>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586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1966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4617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10106.2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77509894.65999999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en blanco)"/>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en blanco)"/>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en blanco)"/>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en blanco)"/>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en blanco)"/>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en blanco)"/>
    <s v="99 - MULTIPROVINCIAL"/>
    <n v="4122051"/>
    <n v="267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en blanco)"/>
    <s v="99 - MULTIPROVINCIAL"/>
    <n v="0"/>
    <n v="2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557949"/>
    <n v="401896.2200000000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en blanco)"/>
    <s v="99 - MULTIPROVINCIAL"/>
    <n v="2500000"/>
    <n v="42837.7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en blanco)"/>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en blanco)"/>
    <s v="99 - MULTIPROVINCIAL"/>
    <n v="8287864"/>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en blanco)"/>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en blanco)"/>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en blanco)"/>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en blanco)"/>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en blanco)"/>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en blanco)"/>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en blanco)"/>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en blanco)"/>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en blanco)"/>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en blanco)"/>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en blanco)"/>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en blanco)"/>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en blanco)"/>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en blanco)"/>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en blanco)"/>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en blanco)"/>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en blanco)"/>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en blanco)"/>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en blanco)"/>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en blanco)"/>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en blanco)"/>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en blanco)"/>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en blanco)"/>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en blanco)"/>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en blanco)"/>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en blanco)"/>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en blanco)"/>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en blanco)"/>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en blanco)"/>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en blanco)"/>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en blanco)"/>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en blanco)"/>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en blanco)"/>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en blanco)"/>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en blanco)"/>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en blanco)"/>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en blanco)"/>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en blanco)"/>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en blanco)"/>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en blanco)"/>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en blanco)"/>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en blanco)"/>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en blanco)"/>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en blanco)"/>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en blanco)"/>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en blanco)"/>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en blanco)"/>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en blanco)"/>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en blanco)"/>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en blanco)"/>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en blanco)"/>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en blanco)"/>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en blanco)"/>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en blanco)"/>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en blanco)"/>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en blanco)"/>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en blanco)"/>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en blanco)"/>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en blanco)"/>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en blanco)"/>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01 - DISTRITO NACIONAL"/>
    <n v="1178000"/>
    <n v="11149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01 - DISTRITO NACIONAL"/>
    <n v="925000"/>
    <n v="3450.02"/>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en blanco)"/>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en blanco)"/>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en blanco)"/>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en blanco)"/>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en blanco)"/>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en blanco)"/>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en blanco)"/>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en blanco)"/>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en blanco)"/>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en blanco)"/>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en blanco)"/>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en blanco)"/>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en blanco)"/>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en blanco)"/>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en blanco)"/>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en blanco)"/>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en blanco)"/>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700000"/>
    <n v="23334.5"/>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en blanco)"/>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en blanco)"/>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en blanco)"/>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en blanco)"/>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en blanco)"/>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en blanco)"/>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en blanco)"/>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en blanco)"/>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en blanco)"/>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en blanco)"/>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en blanco)"/>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en blanco)"/>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en blanco)"/>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en blanco)"/>
    <s v="99 - MULTIPROVINCIAL"/>
    <n v="1271000"/>
    <n v="745295.8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en blanco)"/>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en blanco)"/>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en blanco)"/>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en blanco)"/>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en blanco)"/>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en blanco)"/>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en blanco)"/>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en blanco)"/>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en blanco)"/>
    <s v="99 - MULTIPROVINCIAL"/>
    <n v="5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en blanco)"/>
    <s v="99 - MULTIPROVINCIAL"/>
    <n v="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en blanco)"/>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en blanco)"/>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en blanco)"/>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en blanco)"/>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en blanco)"/>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en blanco)"/>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500000"/>
    <n v="951988.95"/>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en blanco)"/>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en blanco)"/>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en blanco)"/>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en blanco)"/>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en blanco)"/>
    <s v="99 - MULTIPROVINCIAL"/>
    <n v="1500000"/>
    <n v="648545.3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en blanco)"/>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en blanco)"/>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en blanco)"/>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en blanco)"/>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en blanco)"/>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en blanco)"/>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en blanco)"/>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en blanco)"/>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en blanco)"/>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en blanco)"/>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en blanco)"/>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en blanco)"/>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en blanco)"/>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en blanco)"/>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en blanco)"/>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en blanco)"/>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en blanco)"/>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en blanco)"/>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5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en blanco)"/>
    <s v="99 - MULTIPROVINCIAL"/>
    <n v="54789919"/>
    <n v="2747712.1199999996"/>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en blanco)"/>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en blanco)"/>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en blanco)"/>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en blanco)"/>
    <s v="99 - MULTIPROVINCIAL"/>
    <n v="1235818214"/>
    <n v="28504151.300000001"/>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en blanco)"/>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en blanco)"/>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en blanco)"/>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en blanco)"/>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en blanco)"/>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en blanco)"/>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en blanco)"/>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en blanco)"/>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97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en blanco)"/>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712000"/>
    <n v="33749.89"/>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en blanco)"/>
    <s v="99 - MULTIPROVINCIAL"/>
    <n v="7327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en blanco)"/>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en blanco)"/>
    <s v="99 - MULTIPROVINCIAL"/>
    <n v="170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en blanco)"/>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en blanco)"/>
    <s v="99 - MULTIPROVINCIAL"/>
    <n v="3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en blanco)"/>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en blanco)"/>
    <s v="99 - MULTIPROVINCIAL"/>
    <n v="1179303"/>
    <n v="385708.9100000000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en blanco)"/>
    <s v="99 - MULTIPROVINCIAL"/>
    <n v="97000"/>
    <n v="26383.4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en blanco)"/>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en blanco)"/>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en blanco)"/>
    <s v="99 - MULTIPROVINCIAL"/>
    <n v="1157731"/>
    <n v="56799.95"/>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en blanco)"/>
    <s v="99 - MULTIPROVINCIAL"/>
    <n v="0"/>
    <n v="62959.3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en blanco)"/>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en blanco)"/>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en blanco)"/>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en blanco)"/>
    <s v="99 - MULTIPROVINCIAL"/>
    <n v="150000"/>
    <n v="40694.660000000003"/>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en blanco)"/>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en blanco)"/>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en blanco)"/>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en blanco)"/>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en blanco)"/>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en blanco)"/>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en blanco)"/>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en blanco)"/>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en blanco)"/>
    <s v="99 - MULTIPROVINCIAL"/>
    <n v="123799991"/>
    <n v="890000.06"/>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en blanco)"/>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en blanco)"/>
    <s v="99 - MULTIPROVINCIAL"/>
    <n v="284000000"/>
    <n v="10679793.55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en blanco)"/>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en blanco)"/>
    <s v="99 - MULTIPROVINCIAL"/>
    <n v="46000000"/>
    <n v="13038910.64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en blanco)"/>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en blanco)"/>
    <s v="99 - MULTIPROVINCIAL"/>
    <n v="0"/>
    <n v="98649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en blanco)"/>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en blanco)"/>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en blanco)"/>
    <s v="99 - MULTIPROVINCIAL"/>
    <n v="1000000000"/>
    <n v="305284209.33000004"/>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en blanco)"/>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en blanco)"/>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en blanco)"/>
    <s v="32 - SANTO DOMINGO"/>
    <n v="5000000"/>
    <n v="127052.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en blanco)"/>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en blanco)"/>
    <s v="32 - SANTO DOMINGO"/>
    <n v="13125000"/>
    <n v="121951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en blanco)"/>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en blanco)"/>
    <s v="32 - SANTO DOMINGO"/>
    <n v="7400000"/>
    <n v="2795354.39"/>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en blanco)"/>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en blanco)"/>
    <s v="32 - SANTO DOMINGO"/>
    <n v="7800000"/>
    <n v="497665"/>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en blanco)"/>
    <s v="32 - SANTO DOMINGO"/>
    <n v="570000"/>
    <n v="1110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en blanco)"/>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en blanco)"/>
    <s v="99 - MULTIPROVINCIAL"/>
    <n v="3650000"/>
    <n v="997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en blanco)"/>
    <s v="99 - MULTIPROVINCIAL"/>
    <n v="8000000"/>
    <n v="148882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en blanco)"/>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en blanco)"/>
    <s v="99 - MULTIPROVINCIAL"/>
    <n v="2700000"/>
    <n v="11509.72000000000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en blanco)"/>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en blanco)"/>
    <s v="32 - SANTO DOMINGO"/>
    <n v="6910000"/>
    <n v="1135782.45"/>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en blanco)"/>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en blanco)"/>
    <s v="32 - SANTO DOMINGO"/>
    <n v="24500000"/>
    <n v="18060997.96999999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en blanco)"/>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en blanco)"/>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en blanco)"/>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en blanco)"/>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en blanco)"/>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en blanco)"/>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en blanco)"/>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en blanco)"/>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en blanco)"/>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en blanco)"/>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en blanco)"/>
    <s v="32 - SANTO DOMINGO"/>
    <n v="6273647"/>
    <n v="960834.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en blanco)"/>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en blanco)"/>
    <s v="32 - SANTO DOMINGO"/>
    <n v="32480775"/>
    <n v="5314297.4099999992"/>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en blanco)"/>
    <s v="32 - SANTO DOMINGO"/>
    <n v="8191022"/>
    <n v="3717"/>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en blanco)"/>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en blanco)"/>
    <s v="32 - SANTO DOMINGO"/>
    <n v="1200000"/>
    <n v="45000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en blanco)"/>
    <s v="32 - SANTO DOMINGO"/>
    <n v="4142100"/>
    <n v="1852535.4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en blanco)"/>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en blanco)"/>
    <s v="32 - SANTO DOMINGO"/>
    <n v="18268885"/>
    <n v="1602038.8"/>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en blanco)"/>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en blanco)"/>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en blanco)"/>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en blanco)"/>
    <s v="99 - MULTIPROVINCIAL"/>
    <n v="93822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en blanco)"/>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en blanco)"/>
    <s v="99 - MULTIPROVINCIAL"/>
    <n v="510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en blanco)"/>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en blanco)"/>
    <s v="99 - MULTIPROVINCIAL"/>
    <n v="6150000"/>
    <n v="18880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en blanco)"/>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en blanco)"/>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en blanco)"/>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en blanco)"/>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en blanco)"/>
    <s v="99 - MULTIPROVINCIAL"/>
    <n v="5080000"/>
    <n v="272752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en blanco)"/>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en blanco)"/>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en blanco)"/>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en blanco)"/>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en blanco)"/>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en blanco)"/>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en blanco)"/>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en blanco)"/>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en blanco)"/>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en blanco)"/>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en blanco)"/>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en blanco)"/>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en blanco)"/>
    <s v="32 - SANTO DOMINGO"/>
    <n v="3165055"/>
    <n v="432420.8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32 - SANTO DOMINGO"/>
    <n v="0"/>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32 - SANTO DOMINGO"/>
    <n v="33300686"/>
    <n v="6028596.400000000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32 - SANTO DOMINGO"/>
    <n v="112000"/>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en blanco)"/>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en blanco)"/>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en blanco)"/>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en blanco)"/>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en blanco)"/>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en blanco)"/>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en blanco)"/>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en blanco)"/>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en blanco)"/>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en blanco)"/>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en blanco)"/>
    <s v="32 - SANTO DOMINGO"/>
    <n v="2000000"/>
    <n v="1954482.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en blanco)"/>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en blanco)"/>
    <s v="32 - SANTO DOMINGO"/>
    <n v="5506900"/>
    <n v="1560117.6300000001"/>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en blanco)"/>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en blanco)"/>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000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750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en blanco)"/>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en blanco)"/>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en blanco)"/>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en blanco)"/>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en blanco)"/>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en blanco)"/>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en blanco)"/>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en blanco)"/>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en blanco)"/>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en blanco)"/>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en blanco)"/>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en blanco)"/>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en blanco)"/>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en blanco)"/>
    <s v="99 - MULTIPROVINCIAL"/>
    <n v="10299075"/>
    <n v="74245.60000000000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en blanco)"/>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en blanco)"/>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en blanco)"/>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en blanco)"/>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en blanco)"/>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en blanco)"/>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99 - MULTIPROVINCIAL"/>
    <n v="41121338"/>
    <n v="1104415.8"/>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en blanco)"/>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en blanco)"/>
    <s v="99 - MULTIPROVINCIAL"/>
    <n v="210000000"/>
    <n v="1308229.8500000001"/>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en blanco)"/>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en blanco)"/>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en blanco)"/>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68000"/>
    <n v="57973.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280000"/>
    <n v="5652.2"/>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en blanco)"/>
    <s v="99 - MULTIPROVINCIAL"/>
    <n v="78000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en blanco)"/>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en blanco)"/>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800000"/>
    <n v="80000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en blanco)"/>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en blanco)"/>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en blanco)"/>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74000000"/>
    <n v="3950067.91"/>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en blanco)"/>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en blanco)"/>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en blanco)"/>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en blanco)"/>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en blanco)"/>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en blanco)"/>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en blanco)"/>
    <s v="00 - NO CLASIFICADO"/>
    <n v="5000000"/>
    <n v="0"/>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en blanco)"/>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en blanco)"/>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en blanco)"/>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en blanco)"/>
    <s v="99 - MULTIPROVINCIAL"/>
    <n v="170450548"/>
    <n v="23976708.460000001"/>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en blanco)"/>
    <s v="99 - MULTIPROVINCIAL"/>
    <n v="2500000"/>
    <n v="17300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en blanco)"/>
    <s v="99 - MULTIPROVINCIAL"/>
    <n v="35181659"/>
    <n v="12766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en blanco)"/>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en blanco)"/>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en blanco)"/>
    <s v="99 - MULTIPROVINCIAL"/>
    <n v="24039325"/>
    <n v="3665890.49"/>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en blanco)"/>
    <s v="99 - MULTIPROVINCIAL"/>
    <n v="18021058"/>
    <n v="2670465.89"/>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en blanco)"/>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en blanco)"/>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en blanco)"/>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en blanco)"/>
    <s v="99 - MULTIPROVINCIAL"/>
    <n v="72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en blanco)"/>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en blanco)"/>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9054192"/>
    <n v="17807.990000000002"/>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en blanco)"/>
    <s v="99 - MULTIPROVINCIAL"/>
    <n v="7494350"/>
    <n v="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en blanco)"/>
    <s v="99 - MULTIPROVINCIAL"/>
    <n v="10750000"/>
    <n v="2232748.7999999998"/>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en blanco)"/>
    <s v="99 - MULTIPROVINCIAL"/>
    <n v="6540000"/>
    <n v="0"/>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en blanco)"/>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en blanco)"/>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en blanco)"/>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en blanco)"/>
    <s v="99 - MULTIPROVINCIAL"/>
    <n v="12744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en blanco)"/>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en blanco)"/>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en blanco)"/>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en blanco)"/>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en blanco)"/>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en blanco)"/>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en blanco)"/>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en blanco)"/>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en blanco)"/>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en blanco)"/>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en blanco)"/>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en blanco)"/>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en blanco)"/>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en blanco)"/>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en blanco)"/>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en blanco)"/>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en blanco)"/>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en blanco)"/>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en blanco)"/>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en blanco)"/>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en blanco)"/>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en blanco)"/>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en blanco)"/>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en blanco)"/>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en blanco)"/>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en blanco)"/>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en blanco)"/>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en blanco)"/>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en blanco)"/>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en blanco)"/>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en blanco)"/>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en blanco)"/>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en blanco)"/>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en blanco)"/>
    <s v="99 - MULTIPROVINCIAL"/>
    <n v="192497500"/>
    <n v="28363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en blanco)"/>
    <s v="99 - MULTIPROVINCIAL"/>
    <n v="40525000"/>
    <n v="1405342.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en blanco)"/>
    <s v="99 - MULTIPROVINCIAL"/>
    <n v="12000000"/>
    <n v="1193031.839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27283480"/>
    <n v="4198244.11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en blanco)"/>
    <s v="99 - MULTIPROVINCIAL"/>
    <n v="8925000"/>
    <n v="2370812.7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0"/>
    <n v="283388.7999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en blanco)"/>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en blanco)"/>
    <s v="99 - MULTIPROVINCIAL"/>
    <n v="1050000"/>
    <n v="72533.32000000000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en blanco)"/>
    <s v="99 - MULTIPROVINCIAL"/>
    <n v="8300000"/>
    <n v="2122002.5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en blanco)"/>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en blanco)"/>
    <s v="99 - MULTIPROVINCIAL"/>
    <n v="2000000"/>
    <n v="511620.050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1850000"/>
    <n v="43824.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21595000"/>
    <n v="489412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en blanco)"/>
    <s v="99 - MULTIPROVINCIAL"/>
    <n v="5400000"/>
    <n v="1074911.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en blanco)"/>
    <s v="99 - MULTIPROVINCIAL"/>
    <n v="210000"/>
    <n v="1674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en blanco)"/>
    <s v="99 - MULTIPROVINCIAL"/>
    <n v="600000"/>
    <n v="153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en blanco)"/>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en blanco)"/>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en blanco)"/>
    <s v="99 - MULTIPROVINCIAL"/>
    <n v="654020"/>
    <n v="40757.199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en blanco)"/>
    <s v="99 - MULTIPROVINCIAL"/>
    <n v="0"/>
    <n v="780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en blanco)"/>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en blanco)"/>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en blanco)"/>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en blanco)"/>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en blanco)"/>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en blanco)"/>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en blanco)"/>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en blanco)"/>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en blanco)"/>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en blanco)"/>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en blanco)"/>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en blanco)"/>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en blanco)"/>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en blanco)"/>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en blanco)"/>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en blanco)"/>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en blanco)"/>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en blanco)"/>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en blanco)"/>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en blanco)"/>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en blanco)"/>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en blanco)"/>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en blanco)"/>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en blanco)"/>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en blanco)"/>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en blanco)"/>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en blanco)"/>
    <s v="99 - MULTIPROVINCIAL"/>
    <n v="214241668"/>
    <n v="32640053.21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en blanco)"/>
    <s v="99 - MULTIPROVINCIAL"/>
    <n v="33787809"/>
    <n v="1490964.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27235668"/>
    <n v="4936011.699999999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en blanco)"/>
    <s v="99 - MULTIPROVINCIAL"/>
    <n v="24700000"/>
    <n v="3816622.510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6500000"/>
    <n v="644313.2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47700000"/>
    <n v="395772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en blanco)"/>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en blanco)"/>
    <s v="99 - MULTIPROVINCIAL"/>
    <n v="1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en blanco)"/>
    <s v="99 - MULTIPROVINCIAL"/>
    <n v="850000"/>
    <n v="28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en blanco)"/>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en blanco)"/>
    <s v="99 - MULTIPROVINCIAL"/>
    <n v="11085927"/>
    <n v="944720.2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en blanco)"/>
    <s v="99 - MULTIPROVINCIAL"/>
    <n v="19875195"/>
    <n v="2305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en blanco)"/>
    <s v="99 - MULTIPROVINCIAL"/>
    <n v="5050000"/>
    <n v="695044.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5500000"/>
    <n v="1840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8000000"/>
    <n v="1749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0170000"/>
    <n v="124235.2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en blanco)"/>
    <s v="99 - MULTIPROVINCIAL"/>
    <n v="5000000"/>
    <n v="582711.569999999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en blanco)"/>
    <s v="99 - MULTIPROVINCIAL"/>
    <n v="3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en blanco)"/>
    <s v="99 - MULTIPROVINCIAL"/>
    <n v="886950"/>
    <n v="48314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en blanco)"/>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en blanco)"/>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en blanco)"/>
    <s v="99 - MULTIPROVINCIAL"/>
    <n v="1850000"/>
    <n v="12608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en blanco)"/>
    <s v="99 - MULTIPROVINCIAL"/>
    <n v="540000"/>
    <n v="1132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en blanco)"/>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en blanco)"/>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en blanco)"/>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en blanco)"/>
    <s v="99 - MULTIPROVINCIAL"/>
    <n v="4050000"/>
    <n v="33439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en blanco)"/>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en blanco)"/>
    <s v="99 - MULTIPROVINCIAL"/>
    <n v="10725000"/>
    <n v="1650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en blanco)"/>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en blanco)"/>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en blanco)"/>
    <s v="99 - MULTIPROVINCIAL"/>
    <n v="1503792"/>
    <n v="25063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en blanco)"/>
    <s v="99 - MULTIPROVINCIAL"/>
    <n v="76271000"/>
    <n v="11734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en blanco)"/>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en blanco)"/>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en blanco)"/>
    <s v="99 - MULTIPROVINCIAL"/>
    <n v="10694244"/>
    <n v="178237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en blanco)"/>
    <s v="99 - MULTIPROVINCIAL"/>
    <n v="677525915"/>
    <n v="73226824.54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en blanco)"/>
    <s v="99 - MULTIPROVINCIAL"/>
    <n v="122169471"/>
    <n v="812578.1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7710000"/>
    <n v="58735.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52182965"/>
    <n v="292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89818697"/>
    <n v="10975021.87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en blanco)"/>
    <s v="99 - MULTIPROVINCIAL"/>
    <n v="79227931"/>
    <n v="10438025.7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23053307"/>
    <n v="1095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en blanco)"/>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en blanco)"/>
    <s v="99 - MULTIPROVINCIAL"/>
    <n v="22010400"/>
    <n v="205315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en blanco)"/>
    <s v="99 - MULTIPROVINCIAL"/>
    <n v="45925500"/>
    <n v="4225911.9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en blanco)"/>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717627"/>
    <n v="963428.2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87629000"/>
    <n v="3902827.32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en blanco)"/>
    <s v="99 - MULTIPROVINCIAL"/>
    <n v="20800000"/>
    <n v="1258422.5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en blanco)"/>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en blanco)"/>
    <s v="99 - MULTIPROVINCIAL"/>
    <n v="19211591"/>
    <n v="622604.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en blanco)"/>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en blanco)"/>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8778281"/>
    <n v="425400.290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1433098"/>
    <n v="4432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en blanco)"/>
    <s v="99 - MULTIPROVINCIAL"/>
    <n v="50045311"/>
    <n v="2701873.1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en blanco)"/>
    <s v="99 - MULTIPROVINCIAL"/>
    <n v="459844000"/>
    <n v="62943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en blanco)"/>
    <s v="99 - MULTIPROVINCIAL"/>
    <n v="84959166"/>
    <n v="1103787.8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1570344"/>
    <n v="9261084.809999998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en blanco)"/>
    <s v="99 - MULTIPROVINCIAL"/>
    <n v="56834849"/>
    <n v="8454836.579999998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337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en blanco)"/>
    <s v="99 - MULTIPROVINCIAL"/>
    <n v="1480000"/>
    <n v="401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en blanco)"/>
    <s v="99 - MULTIPROVINCIAL"/>
    <n v="1729000"/>
    <n v="187588.1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en blanco)"/>
    <s v="99 - MULTIPROVINCIAL"/>
    <n v="134976342"/>
    <n v="10640701.4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en blanco)"/>
    <s v="99 - MULTIPROVINCIAL"/>
    <n v="12085258"/>
    <n v="1620318.6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21282906"/>
    <n v="478912.5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22834639"/>
    <n v="2318508.2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en blanco)"/>
    <s v="99 - MULTIPROVINCIAL"/>
    <n v="20393638"/>
    <n v="1477801.9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719950"/>
    <n v="17932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en blanco)"/>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en blanco)"/>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en blanco)"/>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4842150"/>
    <n v="602434.1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en blanco)"/>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en blanco)"/>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en blanco)"/>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en blanco)"/>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en blanco)"/>
    <s v="99 - MULTIPROVINCIAL"/>
    <n v="2500000"/>
    <n v="868364.3"/>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en blanco)"/>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1531560819"/>
    <n v="1482675525.31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en blanco)"/>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en blanco)"/>
    <s v="99 - MULTIPROVINCIAL"/>
    <n v="10000000000"/>
    <n v="1666666666.66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en blanco)"/>
    <s v="00 - NO CLASIFICADO"/>
    <n v="1380028"/>
    <n v="479482.07999999996"/>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en blanco)"/>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en blanco)"/>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en blanco)"/>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en blanco)"/>
    <s v="99 - MULTIPROVINCIAL"/>
    <n v="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en blanco)"/>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en blanco)"/>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en blanco)"/>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en blanco)"/>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en blanco)"/>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en blanco)"/>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en blanco)"/>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en blanco)"/>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en blanco)"/>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en blanco)"/>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en blanco)"/>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en blanco)"/>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en blanco)"/>
    <s v="99 - MULTIPROVINCIAL"/>
    <n v="14728460"/>
    <n v="34515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en blanco)"/>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en blanco)"/>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700000"/>
    <n v="30444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en blanco)"/>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en blanco)"/>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40965054"/>
    <n v="523235.6"/>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en blanco)"/>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en blanco)"/>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en blanco)"/>
    <s v="99 - MULTIPROVINCIAL"/>
    <n v="0"/>
    <n v="0"/>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en blanco)"/>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en blanco)"/>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en blanco)"/>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en blanco)"/>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en blanco)"/>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en blanco)"/>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en blanco)"/>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en blanco)"/>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en blanco)"/>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en blanco)"/>
    <s v="99 - MULTIPROVINCIAL"/>
    <n v="1500000"/>
    <n v="19446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en blanco)"/>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en blanco)"/>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en blanco)"/>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en blanco)"/>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en blanco)"/>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en blanco)"/>
    <s v="99 - MULTIPROVINCIAL"/>
    <n v="76000000"/>
    <n v="12832784"/>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en blanco)"/>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en blanco)"/>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en blanco)"/>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en blanco)"/>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en blanco)"/>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en blanco)"/>
    <s v="99 - MULTIPROVINCIAL"/>
    <n v="111146714"/>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en blanco)"/>
    <s v="99 - MULTIPROVINCIAL"/>
    <n v="212081385"/>
    <n v="0"/>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en blanco)"/>
    <s v="99 - MULTIPROVINCIAL"/>
    <n v="12785085"/>
    <n v="0"/>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en blanco)"/>
    <s v="99 - MULTIPROVINCIAL"/>
    <n v="16506502"/>
    <n v="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en blanco)"/>
    <s v="99 - MULTIPROVINCIAL"/>
    <n v="90740000"/>
    <n v="0"/>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en blanco)"/>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en blanco)"/>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en blanco)"/>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en blanco)"/>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en blanco)"/>
    <s v="99 - MULTIPROVINCIAL"/>
    <n v="8250000"/>
    <n v="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en blanco)"/>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en blanco)"/>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en blanco)"/>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en blanco)"/>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en blanco)"/>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en blanco)"/>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en blanco)"/>
    <s v="99 - MULTIPROVINCIAL"/>
    <n v="810000000"/>
    <n v="138635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en blanco)"/>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en blanco)"/>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en blanco)"/>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en blanco)"/>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78065647"/>
    <n v="6642232"/>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en blanco)"/>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en blanco)"/>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en blanco)"/>
    <s v="99 - MULTIPROVINCIAL"/>
    <n v="67705000"/>
    <n v="1436543.0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en blanco)"/>
    <s v="99 - MULTIPROVINCIAL"/>
    <n v="48404450"/>
    <n v="204661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en blanco)"/>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en blanco)"/>
    <s v="25 - SANTIAGO"/>
    <n v="2626360"/>
    <n v="18413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en blanco)"/>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en blanco)"/>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en blanco)"/>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en blanco)"/>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en blanco)"/>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en blanco)"/>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en blanco)"/>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en blanco)"/>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en blanco)"/>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en blanco)"/>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en blanco)"/>
    <s v="25 - SANTIAGO"/>
    <n v="763989144"/>
    <n v="535249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en blanco)"/>
    <s v="25 - SANTIAGO"/>
    <n v="30573294"/>
    <n v="241480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en blanco)"/>
    <s v="25 - SANTIAGO"/>
    <n v="26114"/>
    <n v="7331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en blanco)"/>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en blanco)"/>
    <s v="25 - SANTIAGO"/>
    <n v="88136134"/>
    <n v="749366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en blanco)"/>
    <s v="25 - SANTIAGO"/>
    <n v="51443731"/>
    <n v="7947869.220000000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en blanco)"/>
    <s v="25 - SANTIAGO"/>
    <n v="15549550"/>
    <n v="1451854.1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en blanco)"/>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en blanco)"/>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en blanco)"/>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en blanco)"/>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en blanco)"/>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en blanco)"/>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en blanco)"/>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en blanco)"/>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en blanco)"/>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en blanco)"/>
    <s v="25 - SANTIAGO"/>
    <n v="4849261"/>
    <n v="149104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en blanco)"/>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en blanco)"/>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en blanco)"/>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en blanco)"/>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en blanco)"/>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en blanco)"/>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en blanco)"/>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en blanco)"/>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en blanco)"/>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en blanco)"/>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en blanco)"/>
    <s v="25 - SANTIAGO"/>
    <n v="123814841"/>
    <n v="846243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en blanco)"/>
    <s v="25 - SANTIAGO"/>
    <n v="7929896"/>
    <n v="59701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en blanco)"/>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25 - SANTIAGO"/>
    <n v="15838572"/>
    <n v="126936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en blanco)"/>
    <s v="25 - SANTIAGO"/>
    <n v="43524944"/>
    <n v="8336105.030000000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en blanco)"/>
    <s v="25 - SANTIAGO"/>
    <n v="296341"/>
    <n v="28959.82999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en blanco)"/>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en blanco)"/>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en blanco)"/>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en blanco)"/>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en blanco)"/>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en blanco)"/>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en blanco)"/>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en blanco)"/>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en blanco)"/>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en blanco)"/>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en blanco)"/>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en blanco)"/>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en blanco)"/>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en blanco)"/>
    <s v="25 - SANTIAGO"/>
    <n v="5145037"/>
    <n v="262434"/>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en blanco)"/>
    <s v="25 - SANTIAGO"/>
    <n v="480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en blanco)"/>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en blanco)"/>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en blanco)"/>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en blanco)"/>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en blanco)"/>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en blanco)"/>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en blanco)"/>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en blanco)"/>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en blanco)"/>
    <s v="25 - SANTIAGO"/>
    <n v="563470312"/>
    <n v="455127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en blanco)"/>
    <s v="25 - SANTIAGO"/>
    <n v="51460799"/>
    <n v="493777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en blanco)"/>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en blanco)"/>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en blanco)"/>
    <s v="25 - SANTIAGO"/>
    <n v="72469640"/>
    <n v="58398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en blanco)"/>
    <s v="25 - SANTIAGO"/>
    <n v="768766712"/>
    <n v="101640639.6699999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en blanco)"/>
    <s v="25 - SANTIAGO"/>
    <n v="1349704"/>
    <n v="91179.7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en blanco)"/>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en blanco)"/>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en blanco)"/>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en blanco)"/>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en blanco)"/>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en blanco)"/>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en blanco)"/>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en blanco)"/>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en blanco)"/>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en blanco)"/>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en blanco)"/>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en blanco)"/>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en blanco)"/>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en blanco)"/>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en blanco)"/>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en blanco)"/>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en blanco)"/>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en blanco)"/>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en blanco)"/>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en blanco)"/>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en blanco)"/>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en blanco)"/>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en blanco)"/>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en blanco)"/>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en blanco)"/>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en blanco)"/>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en blanco)"/>
    <s v="01 - DISTRITO NACIONAL"/>
    <n v="788868796"/>
    <n v="119337020.1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en blanco)"/>
    <s v="01 - DISTRITO NACIONAL"/>
    <n v="422094311"/>
    <n v="61386011.31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en blanco)"/>
    <s v="99 - MULTIPROVINCIAL"/>
    <n v="106978061"/>
    <n v="16231001.3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en blanco)"/>
    <s v="01 - DISTRITO NACIONAL"/>
    <n v="78532067"/>
    <n v="10810082.81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en blanco)"/>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en blanco)"/>
    <s v="01 - DISTRITO NACIONAL"/>
    <n v="110879097"/>
    <n v="18335992.85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en blanco)"/>
    <s v="01 - DISTRITO NACIONAL"/>
    <n v="59244071"/>
    <n v="9420913.67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en blanco)"/>
    <s v="99 - MULTIPROVINCIAL"/>
    <n v="15119686"/>
    <n v="2495760.450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en blanco)"/>
    <s v="01 - DISTRITO NACIONAL"/>
    <n v="1307878559"/>
    <n v="209733553.95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en blanco)"/>
    <s v="01 - DISTRITO NACIONAL"/>
    <n v="25000000"/>
    <n v="4052667.989999999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en blanco)"/>
    <s v="01 - DISTRITO NACIONAL"/>
    <n v="440533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en blanco)"/>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en blanco)"/>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en blanco)"/>
    <s v="01 - DISTRITO NACIONAL"/>
    <n v="139318783"/>
    <n v="1887333.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en blanco)"/>
    <s v="99 - MULTIPROVINCIAL"/>
    <n v="50041767"/>
    <n v="127440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en blanco)"/>
    <s v="01 - DISTRITO NACIONAL"/>
    <n v="45000000"/>
    <n v="12485275.2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01 - DISTRITO NACIONAL"/>
    <n v="47164172"/>
    <n v="2598583.34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en blanco)"/>
    <s v="01 - DISTRITO NACIONAL"/>
    <n v="102692787"/>
    <n v="639833.330000000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en blanco)"/>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en blanco)"/>
    <s v="01 - DISTRITO NACIONAL"/>
    <n v="82372190"/>
    <n v="108411.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en blanco)"/>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en blanco)"/>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en blanco)"/>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en blanco)"/>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en blanco)"/>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en blanco)"/>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en blanco)"/>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en blanco)"/>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en blanco)"/>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en blanco)"/>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en blanco)"/>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en blanco)"/>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en blanco)"/>
    <s v="01 - DISTRITO NACIONAL"/>
    <n v="108983511"/>
    <n v="78557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en blanco)"/>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en blanco)"/>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en blanco)"/>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en blanco)"/>
    <s v="99 - MULTIPROVINCIAL"/>
    <n v="95333656"/>
    <n v="10091647.03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99 - MULTIPROVINCIAL"/>
    <n v="9291326"/>
    <n v="1553104.3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en blanco)"/>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en blanco)"/>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en blanco)"/>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en blanco)"/>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en blanco)"/>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en blanco)"/>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en blanco)"/>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en blanco)"/>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en blanco)"/>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en blanco)"/>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en blanco)"/>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en blanco)"/>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en blanco)"/>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en blanco)"/>
    <s v="99 - MULTIPROVINCIAL"/>
    <n v="360573692"/>
    <n v="56487296.619999997"/>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en blanco)"/>
    <s v="99 - MULTIPROVINCIAL"/>
    <n v="50817893"/>
    <n v="8691060.33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en blanco)"/>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en blanco)"/>
    <s v="99 - MULTIPROVINCIAL"/>
    <n v="0"/>
    <n v="1197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en blanco)"/>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en blanco)"/>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en blanco)"/>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en blanco)"/>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en blanco)"/>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en blanco)"/>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en blanco)"/>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en blanco)"/>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en blanco)"/>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en blanco)"/>
    <s v="99 - MULTIPROVINCIAL"/>
    <n v="100000000"/>
    <n v="17445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en blanco)"/>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en blanco)"/>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en blanco)"/>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en blanco)"/>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en blanco)"/>
    <s v="12 - LA ROMANA"/>
    <n v="13601001"/>
    <n v="1767536.43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en blanco)"/>
    <s v="12 - LA ROMANA"/>
    <n v="55582067"/>
    <n v="7959946.070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en blanco)"/>
    <s v="12 - LA ROMANA"/>
    <n v="7010000"/>
    <n v="1615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en blanco)"/>
    <s v="12 - LA ROMANA"/>
    <n v="3702000"/>
    <n v="15070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en blanco)"/>
    <s v="12 - LA ROMANA"/>
    <n v="1885045"/>
    <n v="271961.7199999999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en blanco)"/>
    <s v="12 - LA ROMANA"/>
    <n v="7255034"/>
    <n v="1123184.4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en blanco)"/>
    <s v="12 - LA ROMANA"/>
    <n v="45000000"/>
    <n v="19988639.17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en blanco)"/>
    <s v="12 - LA ROMANA"/>
    <n v="3310000"/>
    <n v="651563.1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en blanco)"/>
    <s v="12 - LA ROMANA"/>
    <n v="1810000"/>
    <n v="1126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en blanco)"/>
    <s v="12 - LA ROMANA"/>
    <n v="6500000"/>
    <n v="45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en blanco)"/>
    <s v="12 - LA ROMANA"/>
    <n v="35000"/>
    <n v="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en blanco)"/>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en blanco)"/>
    <s v="12 - LA ROMANA"/>
    <n v="4450000"/>
    <n v="32254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2 - LA ROMANA"/>
    <n v="975000"/>
    <n v="155404.7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en blanco)"/>
    <s v="12 - LA ROMANA"/>
    <n v="6400000"/>
    <n v="2074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en blanco)"/>
    <s v="12 - LA ROMANA"/>
    <n v="1500000"/>
    <n v="113001.8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en blanco)"/>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en blanco)"/>
    <s v="12 - LA ROMANA"/>
    <n v="390000"/>
    <n v="2478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en blanco)"/>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en blanco)"/>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en blanco)"/>
    <s v="12 - LA ROMANA"/>
    <n v="5100000"/>
    <n v="494035.7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en blanco)"/>
    <s v="12 - LA ROMANA"/>
    <n v="1445000"/>
    <n v="80629.98999999999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en blanco)"/>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en blanco)"/>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en blanco)"/>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en blanco)"/>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en blanco)"/>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en blanco)"/>
    <s v="12 - LA ROMANA"/>
    <n v="62377289"/>
    <n v="8024309.410000000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en blanco)"/>
    <s v="12 - LA ROMANA"/>
    <n v="7269791"/>
    <n v="174271.1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en blanco)"/>
    <s v="12 - LA ROMANA"/>
    <n v="7928800"/>
    <n v="1169157.920000000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en blanco)"/>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en blanco)"/>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en blanco)"/>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en blanco)"/>
    <s v="12 - LA ROMANA"/>
    <n v="4450000"/>
    <n v="396617.4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en blanco)"/>
    <s v="12 - LA ROMANA"/>
    <n v="3160000"/>
    <n v="45902.2399999999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en blanco)"/>
    <s v="12 - LA ROMANA"/>
    <n v="1900000"/>
    <n v="726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en blanco)"/>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en blanco)"/>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en blanco)"/>
    <s v="12 - LA ROMANA"/>
    <n v="1080000"/>
    <n v="4325.8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en blanco)"/>
    <s v="12 - LA ROMANA"/>
    <n v="27930000"/>
    <n v="361845.2400000000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en blanco)"/>
    <s v="12 - LA ROMANA"/>
    <n v="4550000"/>
    <n v="48827.4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en blanco)"/>
    <s v="99 - MULTIPROVINCIAL"/>
    <n v="156581868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en blanco)"/>
    <s v="99 - MULTIPROVINCIAL"/>
    <n v="62618586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en blanco)"/>
    <s v="99 - MULTIPROVINCIAL"/>
    <n v="6824997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en blanco)"/>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en blanco)"/>
    <s v="99 - MULTIPROVINCIAL"/>
    <n v="30966141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en blanco)"/>
    <s v="99 - MULTIPROVINCIAL"/>
    <n v="3597829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en blanco)"/>
    <s v="99 - MULTIPROVINCIAL"/>
    <n v="7695323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en blanco)"/>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en blanco)"/>
    <s v="99 - MULTIPROVINCIAL"/>
    <n v="37237428"/>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en blanco)"/>
    <s v="99 - MULTIPROVINCIAL"/>
    <n v="979353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en blanco)"/>
    <s v="99 - MULTIPROVINCIAL"/>
    <n v="13157127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en blanco)"/>
    <s v="99 - MULTIPROVINCIAL"/>
    <n v="19572719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en blanco)"/>
    <s v="99 - MULTIPROVINCIAL"/>
    <n v="83599645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en blanco)"/>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en blanco)"/>
    <s v="99 - MULTIPROVINCIAL"/>
    <n v="450806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en blanco)"/>
    <s v="99 - MULTIPROVINCIAL"/>
    <n v="295406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en blanco)"/>
    <s v="99 - MULTIPROVINCIAL"/>
    <n v="328697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en blanco)"/>
    <s v="99 - MULTIPROVINCIAL"/>
    <n v="76395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en blanco)"/>
    <s v="99 - MULTIPROVINCIAL"/>
    <n v="1804973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en blanco)"/>
    <s v="99 - MULTIPROVINCIAL"/>
    <n v="33071015"/>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en blanco)"/>
    <s v="99 - MULTIPROVINCIAL"/>
    <n v="1569678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en blanco)"/>
    <s v="99 - MULTIPROVINCIAL"/>
    <n v="521131965"/>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en blanco)"/>
    <s v="99 - MULTIPROVINCIAL"/>
    <n v="62390000"/>
    <n v="5202272.5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en blanco)"/>
    <s v="99 - MULTIPROVINCIAL"/>
    <n v="20590000"/>
    <n v="58275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en blanco)"/>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en blanco)"/>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en blanco)"/>
    <s v="99 - MULTIPROVINCIAL"/>
    <n v="9670000"/>
    <n v="598165.1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en blanco)"/>
    <s v="99 - MULTIPROVINCIAL"/>
    <n v="2858000"/>
    <n v="231631.210000000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en blanco)"/>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en blanco)"/>
    <s v="99 - MULTIPROVINCIAL"/>
    <n v="2000000"/>
    <n v="1626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en blanco)"/>
    <s v="99 - MULTIPROVINCIAL"/>
    <n v="290000"/>
    <n v="10446.8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en blanco)"/>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en blanco)"/>
    <s v="99 - MULTIPROVINCIAL"/>
    <n v="1730000"/>
    <n v="76609.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en blanco)"/>
    <s v="99 - MULTIPROVINCIAL"/>
    <n v="2637000"/>
    <n v="454130.1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en blanco)"/>
    <s v="99 - MULTIPROVINCIAL"/>
    <n v="25621000"/>
    <n v="1664103.42000000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en blanco)"/>
    <s v="99 - MULTIPROVINCIAL"/>
    <n v="2470000"/>
    <n v="190391.06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en blanco)"/>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en blanco)"/>
    <s v="99 - MULTIPROVINCIAL"/>
    <n v="367000"/>
    <n v="974.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en blanco)"/>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en blanco)"/>
    <s v="99 - MULTIPROVINCIAL"/>
    <n v="755000"/>
    <n v="53299.7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en blanco)"/>
    <s v="99 - MULTIPROVINCIAL"/>
    <n v="400000"/>
    <n v="9836.6199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en blanco)"/>
    <s v="99 - MULTIPROVINCIAL"/>
    <n v="5910000"/>
    <n v="353844.0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en blanco)"/>
    <s v="99 - MULTIPROVINCIAL"/>
    <n v="2020000"/>
    <n v="6954.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en blanco)"/>
    <s v="28 - MONSENOR NOUEL"/>
    <n v="19966604"/>
    <n v="28686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en blanco)"/>
    <s v="28 - MONSENOR NOUEL"/>
    <n v="15010376"/>
    <n v="1314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en blanco)"/>
    <s v="28 - MONSENOR NOUEL"/>
    <n v="1920000"/>
    <n v="32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en blanco)"/>
    <s v="28 - MONSENOR NOUEL"/>
    <n v="2795314"/>
    <n v="441477.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en blanco)"/>
    <s v="28 - MONSENOR NOUEL"/>
    <n v="1262426"/>
    <n v="194219.2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en blanco)"/>
    <s v="28 - MONSENOR NOUEL"/>
    <n v="1026000"/>
    <n v="364188.0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en blanco)"/>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en blanco)"/>
    <s v="28 - MONSENOR NOUEL"/>
    <n v="0"/>
    <n v="56801.919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en blanco)"/>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en blanco)"/>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en blanco)"/>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en blanco)"/>
    <s v="28 - MONSENOR NOUEL"/>
    <n v="10714026"/>
    <n v="929529.3200000000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en blanco)"/>
    <s v="28 - MONSENOR NOUEL"/>
    <n v="21859214"/>
    <n v="351146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en blanco)"/>
    <s v="28 - MONSENOR NOUEL"/>
    <n v="5000"/>
    <n v="13244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en blanco)"/>
    <s v="28 - MONSENOR NOUEL"/>
    <n v="3458868"/>
    <n v="540414.9200000000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en blanco)"/>
    <s v="28 - MONSENOR NOUEL"/>
    <n v="658000"/>
    <n v="203825.1599999999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en blanco)"/>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99 - MULTIPROVINCIAL"/>
    <n v="70000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en blanco)"/>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en blanco)"/>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en blanco)"/>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en blanco)"/>
    <s v="99 - MULTIPROVINCIAL"/>
    <n v="1738067981"/>
    <n v="262492741.94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en blanco)"/>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en blanco)"/>
    <s v="99 - MULTIPROVINCIAL"/>
    <n v="567303448"/>
    <n v="9547326.730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en blanco)"/>
    <s v="99 - MULTIPROVINCIAL"/>
    <n v="278922888"/>
    <n v="40110285.29999998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en blanco)"/>
    <s v="99 - MULTIPROVINCIAL"/>
    <n v="44696253"/>
    <n v="9702041.209999997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en blanco)"/>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en blanco)"/>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en blanco)"/>
    <s v="99 - MULTIPROVINCIAL"/>
    <n v="75461849"/>
    <n v="8538175.70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en blanco)"/>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en blanco)"/>
    <s v="99 - MULTIPROVINCIAL"/>
    <n v="81809283"/>
    <n v="4428069.8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en blanco)"/>
    <s v="99 - MULTIPROVINCIAL"/>
    <n v="308203615"/>
    <n v="34569116.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99 - MULTIPROVINCIAL"/>
    <n v="1996352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en blanco)"/>
    <s v="99 - MULTIPROVINCIAL"/>
    <n v="22147018"/>
    <n v="241535.8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en blanco)"/>
    <s v="99 - MULTIPROVINCIAL"/>
    <n v="22209302"/>
    <n v="439014.910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en blanco)"/>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en blanco)"/>
    <s v="99 - MULTIPROVINCIAL"/>
    <n v="7138167"/>
    <n v="11002.4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en blanco)"/>
    <s v="99 - MULTIPROVINCIAL"/>
    <n v="30011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en blanco)"/>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en blanco)"/>
    <s v="99 - MULTIPROVINCIAL"/>
    <n v="760702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en blanco)"/>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en blanco)"/>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en blanco)"/>
    <s v="99 - MULTIPROVINCIAL"/>
    <n v="15091355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en blanco)"/>
    <s v="99 - MULTIPROVINCIAL"/>
    <n v="57185518"/>
    <n v="1522282.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en blanco)"/>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en blanco)"/>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en blanco)"/>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en blanco)"/>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en blanco)"/>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en blanco)"/>
    <s v="99 - MULTIPROVINCIAL"/>
    <n v="564249746"/>
    <n v="83949021.6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en blanco)"/>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en blanco)"/>
    <s v="99 - MULTIPROVINCIAL"/>
    <n v="22539995"/>
    <n v="12900950.76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en blanco)"/>
    <s v="99 - MULTIPROVINCIAL"/>
    <n v="1844010975"/>
    <n v="254810303.24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en blanco)"/>
    <s v="99 - MULTIPROVINCIAL"/>
    <n v="22051523"/>
    <n v="3094546.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en blanco)"/>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en blanco)"/>
    <s v="99 - MULTIPROVINCIAL"/>
    <n v="17022420"/>
    <n v="956415.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en blanco)"/>
    <s v="99 - MULTIPROVINCIAL"/>
    <n v="152649347"/>
    <n v="1458265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en blanco)"/>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en blanco)"/>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en blanco)"/>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en blanco)"/>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en blanco)"/>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en blanco)"/>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en blanco)"/>
    <s v="99 - MULTIPROVINCIAL"/>
    <n v="980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en blanco)"/>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en blanco)"/>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en blanco)"/>
    <s v="99 - MULTIPROVINCIAL"/>
    <n v="106646993"/>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en blanco)"/>
    <s v="09 - ESPAILLAT"/>
    <n v="260000"/>
    <n v="4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09 - ESPAILLAT"/>
    <n v="36936"/>
    <n v="6156"/>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en blanco)"/>
    <s v="09 - ESPAILLAT"/>
    <n v="43316331"/>
    <n v="64978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en blanco)"/>
    <s v="09 - ESPAILLAT"/>
    <n v="80809534"/>
    <n v="1116311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en blanco)"/>
    <s v="09 - ESPAILLAT"/>
    <n v="9840000"/>
    <n v="140524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en blanco)"/>
    <s v="09 - ESPAILLAT"/>
    <n v="3002880"/>
    <n v="430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en blanco)"/>
    <s v="09 - ESPAILLAT"/>
    <n v="7878954"/>
    <n v="1000011.4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en blanco)"/>
    <s v="09 - ESPAILLAT"/>
    <n v="10785533"/>
    <n v="1714280.579999999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en blanco)"/>
    <s v="09 - ESPAILLAT"/>
    <n v="55543832"/>
    <n v="9257210.80000000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en blanco)"/>
    <s v="09 - ESPAILLAT"/>
    <n v="3469864"/>
    <n v="563274.6299999998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en blanco)"/>
    <s v="09 - ESPAILLAT"/>
    <n v="308877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en blanco)"/>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en blanco)"/>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en blanco)"/>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en blanco)"/>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en blanco)"/>
    <s v="09 - ESPAILLAT"/>
    <n v="38009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en blanco)"/>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en blanco)"/>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en blanco)"/>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en blanco)"/>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en blanco)"/>
    <s v="09 - ESPAILLAT"/>
    <n v="3254499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en blanco)"/>
    <s v="09 - ESPAILLAT"/>
    <n v="1790095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en blanco)"/>
    <s v="09 - ESPAILLAT"/>
    <n v="4030000"/>
    <n v="49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09 - ESPAILLAT"/>
    <n v="572508"/>
    <n v="76180.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en blanco)"/>
    <s v="09 - ESPAILLAT"/>
    <n v="39410003"/>
    <n v="5813278"/>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en blanco)"/>
    <s v="09 - ESPAILLAT"/>
    <n v="5598647"/>
    <n v="894663.5199999997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en blanco)"/>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en blanco)"/>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en blanco)"/>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en blanco)"/>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en blanco)"/>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en blanco)"/>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en blanco)"/>
    <s v="13 - LA VEGA"/>
    <n v="89007750"/>
    <n v="126762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en blanco)"/>
    <s v="13 - LA VEGA"/>
    <n v="6968000"/>
    <n v="747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en blanco)"/>
    <s v="13 - LA VEGA"/>
    <n v="4615000"/>
    <n v="63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en blanco)"/>
    <s v="13 - LA VEGA"/>
    <n v="4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en blanco)"/>
    <s v="13 - LA VEGA"/>
    <n v="12523973"/>
    <n v="1940059.7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en blanco)"/>
    <s v="13 - LA VEGA"/>
    <n v="996316"/>
    <n v="114541.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en blanco)"/>
    <s v="13 - LA VEGA"/>
    <n v="3670000"/>
    <n v="275716.7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en blanco)"/>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en blanco)"/>
    <s v="13 - LA VEGA"/>
    <n v="2100000"/>
    <n v="43881.2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en blanco)"/>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en blanco)"/>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en blanco)"/>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en blanco)"/>
    <s v="13 - LA VEGA"/>
    <n v="3008000"/>
    <n v="24059.3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en blanco)"/>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3 - LA VEGA"/>
    <n v="2725000"/>
    <n v="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en blanco)"/>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en blanco)"/>
    <s v="13 - LA VEGA"/>
    <n v="5650000"/>
    <n v="558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en blanco)"/>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en blanco)"/>
    <s v="13 - LA VEGA"/>
    <n v="300000"/>
    <n v="2925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en blanco)"/>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en blanco)"/>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en blanco)"/>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en blanco)"/>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en blanco)"/>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en blanco)"/>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en blanco)"/>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en blanco)"/>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en blanco)"/>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en blanco)"/>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en blanco)"/>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en blanco)"/>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en blanco)"/>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en blanco)"/>
    <s v="13 - LA VEGA"/>
    <n v="10710500"/>
    <n v="1716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en blanco)"/>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3 - LA VEGA"/>
    <n v="1380872"/>
    <n v="264092.4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en blanco)"/>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en blanco)"/>
    <s v="13 - LA VEGA"/>
    <n v="1744843"/>
    <n v="110027.7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en blanco)"/>
    <s v="13 - LA VEGA"/>
    <n v="300000"/>
    <n v="299999.6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en blanco)"/>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en blanco)"/>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en blanco)"/>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en blanco)"/>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en blanco)"/>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en blanco)"/>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en blanco)"/>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en blanco)"/>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en blanco)"/>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en blanco)"/>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en blanco)"/>
    <s v="13 - LA VEGA"/>
    <n v="62130916"/>
    <n v="676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en blanco)"/>
    <s v="13 - LA VEGA"/>
    <n v="8641750"/>
    <n v="58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en blanco)"/>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en blanco)"/>
    <s v="13 - LA VEGA"/>
    <n v="21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en blanco)"/>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en blanco)"/>
    <s v="13 - LA VEGA"/>
    <n v="9079950"/>
    <n v="1038617.5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en blanco)"/>
    <s v="13 - LA VEGA"/>
    <n v="1235637"/>
    <n v="89455.4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en blanco)"/>
    <s v="13 - LA VEGA"/>
    <n v="31584243"/>
    <n v="1836382.8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en blanco)"/>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en blanco)"/>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en blanco)"/>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en blanco)"/>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en blanco)"/>
    <s v="13 - LA VEGA"/>
    <n v="645000"/>
    <n v="2673.2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en blanco)"/>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en blanco)"/>
    <s v="13 - LA VEGA"/>
    <n v="2621000"/>
    <n v="15870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en blanco)"/>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en blanco)"/>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en blanco)"/>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en blanco)"/>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en blanco)"/>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en blanco)"/>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en blanco)"/>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en blanco)"/>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en blanco)"/>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en blanco)"/>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en blanco)"/>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en blanco)"/>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en blanco)"/>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en blanco)"/>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en blanco)"/>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en blanco)"/>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en blanco)"/>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en blanco)"/>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en blanco)"/>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en blanco)"/>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en blanco)"/>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en blanco)"/>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en blanco)"/>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en blanco)"/>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en blanco)"/>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en blanco)"/>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en blanco)"/>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en blanco)"/>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en blanco)"/>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en blanco)"/>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en blanco)"/>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en blanco)"/>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en blanco)"/>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en blanco)"/>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en blanco)"/>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en blanco)"/>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en blanco)"/>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en blanco)"/>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en blanco)"/>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en blanco)"/>
    <s v="99 - MULTIPROVINCIAL"/>
    <n v="617389024"/>
    <n v="128854397.39000002"/>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en blanco)"/>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en blanco)"/>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en blanco)"/>
    <s v="99 - MULTIPROVINCIAL"/>
    <n v="80400000"/>
    <n v="19690187.35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en blanco)"/>
    <s v="99 - MULTIPROVINCIAL"/>
    <n v="22520000"/>
    <n v="2827005.4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en blanco)"/>
    <s v="99 - MULTIPROVINCIAL"/>
    <n v="21000000"/>
    <n v="56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en blanco)"/>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en blanco)"/>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en blanco)"/>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en blanco)"/>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en blanco)"/>
    <s v="99 - MULTIPROVINCIAL"/>
    <n v="4300000"/>
    <n v="15160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en blanco)"/>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en blanco)"/>
    <s v="99 - MULTIPROVINCIAL"/>
    <n v="12000000"/>
    <n v="3061903.1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en blanco)"/>
    <s v="99 - MULTIPROVINCIAL"/>
    <n v="7500000"/>
    <n v="5976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en blanco)"/>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en blanco)"/>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en blanco)"/>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en blanco)"/>
    <s v="99 - MULTIPROVINCIAL"/>
    <n v="108480000"/>
    <n v="313324983.13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en blanco)"/>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en blanco)"/>
    <s v="99 - MULTIPROVINCIAL"/>
    <n v="3700000"/>
    <n v="1321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en blanco)"/>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en blanco)"/>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en blanco)"/>
    <s v="99 - MULTIPROVINCIAL"/>
    <n v="42900000"/>
    <n v="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en blanco)"/>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en blanco)"/>
    <s v="99 - MULTIPROVINCIAL"/>
    <n v="18210189"/>
    <n v="53003.679999999993"/>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en blanco)"/>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en blanco)"/>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en blanco)"/>
    <s v="18 - PUERTO PLATA"/>
    <n v="91295024"/>
    <n v="1043822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en blanco)"/>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en blanco)"/>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en blanco)"/>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en blanco)"/>
    <s v="18 - PUERTO PLATA"/>
    <n v="12298243"/>
    <n v="1598732.579999999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en blanco)"/>
    <s v="18 - PUERTO PLATA"/>
    <n v="5215000"/>
    <n v="758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en blanco)"/>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en blanco)"/>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en blanco)"/>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en blanco)"/>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en blanco)"/>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en blanco)"/>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en blanco)"/>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en blanco)"/>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en blanco)"/>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en blanco)"/>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en blanco)"/>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en blanco)"/>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en blanco)"/>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en blanco)"/>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en blanco)"/>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en blanco)"/>
    <s v="18 - PUERTO PLATA"/>
    <n v="20114800"/>
    <n v="1969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en blanco)"/>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en blanco)"/>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en blanco)"/>
    <s v="18 - PUERTO PLATA"/>
    <n v="0"/>
    <n v="141988.15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8 - PUERTO PLATA"/>
    <n v="2928636"/>
    <n v="303121.4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en blanco)"/>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en blanco)"/>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en blanco)"/>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en blanco)"/>
    <s v="18 - PUERTO PLATA"/>
    <n v="9080435"/>
    <n v="12226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en blanco)"/>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en blanco)"/>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en blanco)"/>
    <s v="18 - PUERTO PLATA"/>
    <n v="1287398"/>
    <n v="187567.98"/>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en blanco)"/>
    <s v="18 - PUERTO PLATA"/>
    <n v="53013934"/>
    <n v="70082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en blanco)"/>
    <s v="18 - PUERTO PLATA"/>
    <n v="48807200"/>
    <n v="71288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en blanco)"/>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en blanco)"/>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en blanco)"/>
    <s v="18 - PUERTO PLATA"/>
    <n v="7476643"/>
    <n v="1078279.240000000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en blanco)"/>
    <s v="18 - PUERTO PLATA"/>
    <n v="6988543"/>
    <n v="1096832.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en blanco)"/>
    <s v="18 - PUERTO PLATA"/>
    <n v="301984450"/>
    <n v="21329269.2899999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en blanco)"/>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en blanco)"/>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en blanco)"/>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en blanco)"/>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en blanco)"/>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en blanco)"/>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en blanco)"/>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en blanco)"/>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en blanco)"/>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en blanco)"/>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en blanco)"/>
    <s v="99 - MULTIPROVINCIAL"/>
    <n v="1235567600"/>
    <n v="183881330.4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en blanco)"/>
    <s v="99 - MULTIPROVINCIAL"/>
    <n v="123000000"/>
    <n v="49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en blanco)"/>
    <s v="99 - MULTIPROVINCIAL"/>
    <n v="171752400"/>
    <n v="28164921.03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en blanco)"/>
    <s v="99 - MULTIPROVINCIAL"/>
    <n v="57195080"/>
    <n v="9709886.769999999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en blanco)"/>
    <s v="99 - MULTIPROVINCIAL"/>
    <n v="7000000"/>
    <n v="19248.6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en blanco)"/>
    <s v="99 - MULTIPROVINCIAL"/>
    <n v="26000000"/>
    <n v="8306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en blanco)"/>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en blanco)"/>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en blanco)"/>
    <s v="99 - MULTIPROVINCIAL"/>
    <n v="69204000"/>
    <n v="222002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en blanco)"/>
    <s v="99 - MULTIPROVINCIAL"/>
    <n v="104000000"/>
    <n v="24006932.97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en blanco)"/>
    <s v="99 - MULTIPROVINCIAL"/>
    <n v="70600000"/>
    <n v="2089009.8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en blanco)"/>
    <s v="99 - MULTIPROVINCIAL"/>
    <n v="27400000"/>
    <n v="249216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en blanco)"/>
    <s v="99 - MULTIPROVINCIAL"/>
    <n v="16500000"/>
    <n v="169996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en blanco)"/>
    <s v="99 - MULTIPROVINCIAL"/>
    <n v="3300000"/>
    <n v="445166.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en blanco)"/>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en blanco)"/>
    <s v="99 - MULTIPROVINCIAL"/>
    <n v="10700000"/>
    <n v="207302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en blanco)"/>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en blanco)"/>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en blanco)"/>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en blanco)"/>
    <s v="99 - MULTIPROVINCIAL"/>
    <n v="507240000"/>
    <n v="426108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en blanco)"/>
    <s v="99 - MULTIPROVINCIAL"/>
    <n v="0"/>
    <n v="301241.849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en blanco)"/>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en blanco)"/>
    <s v="99 - MULTIPROVINCIAL"/>
    <n v="44068448"/>
    <n v="86616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en blanco)"/>
    <s v="99 - MULTIPROVINCIAL"/>
    <n v="138920912"/>
    <n v="19167513.3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en blanco)"/>
    <s v="99 - MULTIPROVINCIAL"/>
    <n v="202674954"/>
    <n v="281157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en blanco)"/>
    <s v="99 - MULTIPROVINCIAL"/>
    <n v="9931000"/>
    <n v="12165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en blanco)"/>
    <s v="99 - MULTIPROVINCIAL"/>
    <n v="15469604"/>
    <n v="2923094.4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en blanco)"/>
    <s v="99 - MULTIPROVINCIAL"/>
    <n v="32102045"/>
    <n v="4295693.699999999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en blanco)"/>
    <s v="99 - MULTIPROVINCIAL"/>
    <n v="7329511"/>
    <n v="2212495.1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en blanco)"/>
    <s v="99 - MULTIPROVINCIAL"/>
    <n v="30972015"/>
    <n v="4209171.400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en blanco)"/>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en blanco)"/>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en blanco)"/>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en blanco)"/>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en blanco)"/>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en blanco)"/>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en blanco)"/>
    <s v="99 - MULTIPROVINCIAL"/>
    <n v="5000000"/>
    <n v="740202.4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en blanco)"/>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en blanco)"/>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en blanco)"/>
    <s v="99 - MULTIPROVINCIAL"/>
    <n v="10305453"/>
    <n v="676812.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en blanco)"/>
    <s v="99 - MULTIPROVINCIAL"/>
    <n v="6757365"/>
    <n v="2365833.3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en blanco)"/>
    <s v="99 - MULTIPROVINCIAL"/>
    <n v="55504196"/>
    <n v="99804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en blanco)"/>
    <s v="99 - MULTIPROVINCIAL"/>
    <n v="2080000"/>
    <n v="44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en blanco)"/>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en blanco)"/>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en blanco)"/>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en blanco)"/>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en blanco)"/>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en blanco)"/>
    <s v="99 - MULTIPROVINCIAL"/>
    <n v="2080404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en blanco)"/>
    <s v="99 - MULTIPROVINCIAL"/>
    <n v="6171166"/>
    <n v="33399.9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en blanco)"/>
    <s v="99 - MULTIPROVINCIAL"/>
    <n v="263541777"/>
    <n v="40769565.85000000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en blanco)"/>
    <s v="99 - MULTIPROVINCIAL"/>
    <n v="186400000"/>
    <n v="18904203.149999999"/>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en blanco)"/>
    <s v="99 - MULTIPROVINCIAL"/>
    <n v="80000000"/>
    <n v="2364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en blanco)"/>
    <s v="99 - MULTIPROVINCIAL"/>
    <n v="42900000"/>
    <n v="6214154.5499999989"/>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en blanco)"/>
    <s v="99 - MULTIPROVINCIAL"/>
    <n v="25975000"/>
    <n v="2742230.4099999997"/>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en blanco)"/>
    <s v="99 - MULTIPROVINCIAL"/>
    <n v="29205000"/>
    <n v="2374217.8099999996"/>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en blanco)"/>
    <s v="99 - MULTIPROVINCIAL"/>
    <n v="87225000"/>
    <n v="944000"/>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en blanco)"/>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en blanco)"/>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en blanco)"/>
    <s v="99 - MULTIPROVINCIAL"/>
    <n v="12550000"/>
    <n v="178684.81"/>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en blanco)"/>
    <s v="99 - MULTIPROVINCIAL"/>
    <n v="4800000"/>
    <n v="371332.7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en blanco)"/>
    <s v="99 - MULTIPROVINCIAL"/>
    <n v="41310000"/>
    <n v="28036.799999999999"/>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en blanco)"/>
    <s v="99 - MULTIPROVINCIAL"/>
    <n v="523064126"/>
    <n v="13226676.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en blanco)"/>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en blanco)"/>
    <s v="99 - MULTIPROVINCIAL"/>
    <n v="825000"/>
    <n v="4984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en blanco)"/>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en blanco)"/>
    <s v="99 - MULTIPROVINCIAL"/>
    <n v="318000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en blanco)"/>
    <s v="99 - MULTIPROVINCIAL"/>
    <n v="2842000"/>
    <n v="0"/>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en blanco)"/>
    <s v="99 - MULTIPROVINCIAL"/>
    <n v="10000"/>
    <n v="0"/>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en blanco)"/>
    <s v="99 - MULTIPROVINCIAL"/>
    <n v="26620000"/>
    <n v="1667800"/>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en blanco)"/>
    <s v="99 - MULTIPROVINCIAL"/>
    <n v="20939500"/>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en blanco)"/>
    <s v="99 - MULTIPROVINCIAL"/>
    <n v="300426175"/>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en blanco)"/>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en blanco)"/>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en blanco)"/>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en blanco)"/>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en blanco)"/>
    <s v="99 - MULTIPROVINCIAL"/>
    <n v="56073825"/>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en blanco)"/>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en blanco)"/>
    <s v="99 - MULTIPROVINCIAL"/>
    <n v="1629046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en blanco)"/>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en blanco)"/>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en blanco)"/>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en blanco)"/>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en blanco)"/>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en blanco)"/>
    <s v="99 - MULTIPROVINCIAL"/>
    <n v="4106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en blanco)"/>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en blanco)"/>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en blanco)"/>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en blanco)"/>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en blanco)"/>
    <s v="99 - MULTIPROVINCIAL"/>
    <n v="900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en blanco)"/>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en blanco)"/>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en blanco)"/>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en blanco)"/>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en blanco)"/>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en blanco)"/>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en blanco)"/>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en blanco)"/>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en blanco)"/>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en blanco)"/>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en blanco)"/>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en blanco)"/>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en blanco)"/>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en blanco)"/>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en blanco)"/>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en blanco)"/>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en blanco)"/>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en blanco)"/>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en blanco)"/>
    <s v="32 - SANTO DOMINGO"/>
    <n v="35715856"/>
    <n v="53105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en blanco)"/>
    <s v="32 - SANTO DOMINGO"/>
    <n v="720000"/>
    <n v="120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en blanco)"/>
    <s v="32 - SANTO DOMINGO"/>
    <n v="4368000"/>
    <n v="688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en blanco)"/>
    <s v="32 - SANTO DOMINGO"/>
    <n v="5062889"/>
    <n v="814881.7600000001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en blanco)"/>
    <s v="32 - SANTO DOMINGO"/>
    <n v="87654870"/>
    <n v="13971012.87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en blanco)"/>
    <s v="32 - SANTO DOMINGO"/>
    <n v="1718547"/>
    <n v="284577.4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en blanco)"/>
    <s v="32 - SANTO DOMINGO"/>
    <n v="1550000"/>
    <n v="124999.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en blanco)"/>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en blanco)"/>
    <s v="32 - SANTO DOMINGO"/>
    <n v="53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en blanco)"/>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en blanco)"/>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32 - SANTO DOMINGO"/>
    <n v="937200"/>
    <n v="252624.5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en blanco)"/>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en blanco)"/>
    <s v="32 - SANTO DOMINGO"/>
    <n v="17126053"/>
    <n v="359864.6000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en blanco)"/>
    <s v="32 - SANTO DOMINGO"/>
    <n v="23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en blanco)"/>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en blanco)"/>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en blanco)"/>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en blanco)"/>
    <s v="32 - SANTO DOMINGO"/>
    <n v="1110000"/>
    <n v="1203.59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en blanco)"/>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en blanco)"/>
    <s v="32 - SANTO DOMINGO"/>
    <n v="117749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en blanco)"/>
    <s v="32 - SANTO DOMINGO"/>
    <n v="72549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en blanco)"/>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en blanco)"/>
    <s v="32 - SANTO DOMINGO"/>
    <n v="25568584"/>
    <n v="366076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en blanco)"/>
    <s v="32 - SANTO DOMINGO"/>
    <n v="3612631"/>
    <n v="581797.9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en blanco)"/>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en blanco)"/>
    <s v="32 - SANTO DOMINGO"/>
    <n v="4966606"/>
    <n v="1613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en blanco)"/>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en blanco)"/>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en blanco)"/>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en blanco)"/>
    <s v="32 - SANTO DOMINGO"/>
    <n v="586962"/>
    <n v="1755.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en blanco)"/>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en blanco)"/>
    <s v="32 - SANTO DOMINGO"/>
    <n v="1229235"/>
    <n v="269618.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en blanco)"/>
    <s v="99 - MULTIPROVINCIAL"/>
    <n v="786905910"/>
    <n v="71214348.599999994"/>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en blanco)"/>
    <s v="99 - MULTIPROVINCIAL"/>
    <n v="91045705"/>
    <n v="30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en blanco)"/>
    <s v="99 - MULTIPROVINCIAL"/>
    <n v="33600"/>
    <n v="125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en blanco)"/>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en blanco)"/>
    <s v="99 - MULTIPROVINCIAL"/>
    <n v="138967042"/>
    <n v="13634042.46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en blanco)"/>
    <s v="99 - MULTIPROVINCIAL"/>
    <n v="31685784"/>
    <n v="1183860.350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en blanco)"/>
    <s v="99 - MULTIPROVINCIAL"/>
    <n v="38955773"/>
    <n v="3793310.01"/>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en blanco)"/>
    <s v="99 - MULTIPROVINCIAL"/>
    <n v="19374636"/>
    <n v="989933.79999999993"/>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en blanco)"/>
    <s v="99 - MULTIPROVINCIAL"/>
    <n v="3856648"/>
    <n v="85385"/>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en blanco)"/>
    <s v="99 - MULTIPROVINCIAL"/>
    <n v="37625811"/>
    <n v="360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en blanco)"/>
    <s v="99 - MULTIPROVINCIAL"/>
    <n v="37564868"/>
    <n v="2338717.4"/>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en blanco)"/>
    <s v="99 - MULTIPROVINCIAL"/>
    <n v="23954244"/>
    <n v="42335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en blanco)"/>
    <s v="99 - MULTIPROVINCIAL"/>
    <n v="135553195"/>
    <n v="18250258.590000007"/>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en blanco)"/>
    <s v="99 - MULTIPROVINCIAL"/>
    <n v="10311656"/>
    <n v="155491.11000000002"/>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en blanco)"/>
    <s v="99 - MULTIPROVINCIAL"/>
    <n v="1948399"/>
    <n v="173756.08"/>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en blanco)"/>
    <s v="99 - MULTIPROVINCIAL"/>
    <n v="4571948"/>
    <n v="1574655"/>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en blanco)"/>
    <s v="99 - MULTIPROVINCIAL"/>
    <n v="4438268"/>
    <n v="187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en blanco)"/>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en blanco)"/>
    <s v="99 - MULTIPROVINCIAL"/>
    <n v="418615"/>
    <n v="2110.6999999999998"/>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en blanco)"/>
    <s v="99 - MULTIPROVINCIAL"/>
    <n v="2442037"/>
    <n v="53505"/>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en blanco)"/>
    <s v="99 - MULTIPROVINCIAL"/>
    <n v="17221978"/>
    <n v="377409"/>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en blanco)"/>
    <s v="99 - MULTIPROVINCIAL"/>
    <n v="17756892"/>
    <n v="24833.010000000002"/>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en blanco)"/>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en blanco)"/>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en blanco)"/>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en blanco)"/>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en blanco)"/>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en blanco)"/>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en blanco)"/>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en blanco)"/>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en blanco)"/>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en blanco)"/>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en blanco)"/>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en blanco)"/>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en blanco)"/>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en blanco)"/>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en blanco)"/>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en blanco)"/>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en blanco)"/>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en blanco)"/>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en blanco)"/>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en blanco)"/>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en blanco)"/>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en blanco)"/>
    <s v="99 - MULTIPROVINCIAL"/>
    <n v="1265726672"/>
    <n v="67686465.31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en blanco)"/>
    <s v="99 - MULTIPROVINCIAL"/>
    <n v="217742076"/>
    <n v="16446763.19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en blanco)"/>
    <s v="99 - MULTIPROVINCIAL"/>
    <n v="339583369"/>
    <n v="398550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en blanco)"/>
    <s v="99 - MULTIPROVINCIAL"/>
    <n v="165444874"/>
    <n v="17866207.71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en blanco)"/>
    <s v="99 - MULTIPROVINCIAL"/>
    <n v="103827095"/>
    <n v="6571316.58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en blanco)"/>
    <s v="99 - MULTIPROVINCIAL"/>
    <n v="61471984"/>
    <n v="655832.8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en blanco)"/>
    <s v="99 - MULTIPROVINCIAL"/>
    <n v="46737983"/>
    <n v="349988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en blanco)"/>
    <s v="99 - MULTIPROVINCIAL"/>
    <n v="11427285"/>
    <n v="1082382.4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en blanco)"/>
    <s v="99 - MULTIPROVINCIAL"/>
    <n v="132628699"/>
    <n v="4134233.2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en blanco)"/>
    <s v="99 - MULTIPROVINCIAL"/>
    <n v="152321345"/>
    <n v="18517830.8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118873015"/>
    <n v="3347869.780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488451390"/>
    <n v="60655246.36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en blanco)"/>
    <s v="99 - MULTIPROVINCIAL"/>
    <n v="159841634"/>
    <n v="828221.3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en blanco)"/>
    <s v="99 - MULTIPROVINCIAL"/>
    <n v="30499503"/>
    <n v="523821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en blanco)"/>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en blanco)"/>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en blanco)"/>
    <s v="99 - MULTIPROVINCIAL"/>
    <n v="33293555"/>
    <n v="713773.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249426852"/>
    <n v="97467.4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10367792"/>
    <n v="7788974.12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en blanco)"/>
    <s v="99 - MULTIPROVINCIAL"/>
    <n v="687150610"/>
    <n v="3341955.63"/>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en blanco)"/>
    <s v="15 - MONTE CRISTI"/>
    <n v="55371724"/>
    <n v="7312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en blanco)"/>
    <s v="15 - MONTE CRISTI"/>
    <n v="12633763"/>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en blanco)"/>
    <s v="15 - MONTE CRISTI"/>
    <n v="2712000"/>
    <n v="412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en blanco)"/>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en blanco)"/>
    <s v="15 - MONTE CRISTI"/>
    <n v="8175564"/>
    <n v="1114700.8400000001"/>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en blanco)"/>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en blanco)"/>
    <s v="15 - MONTE CRISTI"/>
    <n v="23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en blanco)"/>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en blanco)"/>
    <s v="15 - MONTE CRISTI"/>
    <n v="748800"/>
    <n v="11895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en blanco)"/>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en blanco)"/>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en blanco)"/>
    <s v="15 - MONTE CRISTI"/>
    <n v="172496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en blanco)"/>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en blanco)"/>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en blanco)"/>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en blanco)"/>
    <s v="15 - MONTE CRISTI"/>
    <n v="1027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en blanco)"/>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en blanco)"/>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en blanco)"/>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en blanco)"/>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en blanco)"/>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en blanco)"/>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en blanco)"/>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en blanco)"/>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en blanco)"/>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en blanco)"/>
    <s v="15 - MONTE CRISTI"/>
    <n v="948986"/>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en blanco)"/>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en blanco)"/>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en blanco)"/>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en blanco)"/>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en blanco)"/>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en blanco)"/>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en blanco)"/>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en blanco)"/>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en blanco)"/>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en blanco)"/>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29538146.25"/>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12458882.46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en blanco)"/>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en blanco)"/>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en blanco)"/>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en blanco)"/>
    <s v="99 - MULTIPROVINCIAL"/>
    <n v="32272470619"/>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en blanco)"/>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en blanco)"/>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en blanco)"/>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en blanco)"/>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113458401.7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en blanco)"/>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36205399.1899999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418391.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2600883.26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en blanco)"/>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en blanco)"/>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en blanco)"/>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en blanco)"/>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en blanco)"/>
    <s v="99 - MULTIPROVINCIAL"/>
    <n v="125042942"/>
    <n v="1225"/>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en blanco)"/>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en blanco)"/>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en blanco)"/>
    <s v="99 - MULTIPROVINCIAL"/>
    <n v="6206859480"/>
    <n v="109760434.8"/>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en blanco)"/>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en blanco)"/>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en blanco)"/>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en blanco)"/>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en blanco)"/>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en blanco)"/>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en blanco)"/>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en blanco)"/>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en blanco)"/>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en blanco)"/>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en blanco)"/>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en blanco)"/>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en blanco)"/>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en blanco)"/>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en blanco)"/>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en blanco)"/>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en blanco)"/>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en blanco)"/>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en blanco)"/>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en blanco)"/>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en blanco)"/>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en blanco)"/>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en blanco)"/>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en blanco)"/>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en blanco)"/>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en blanco)"/>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en blanco)"/>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en blanco)"/>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en blanco)"/>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en blanco)"/>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en blanco)"/>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en blanco)"/>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en blanco)"/>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en blanco)"/>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en blanco)"/>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en blanco)"/>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en blanco)"/>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en blanco)"/>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en blanco)"/>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en blanco)"/>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en blanco)"/>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en blanco)"/>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en blanco)"/>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en blanco)"/>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en blanco)"/>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en blanco)"/>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en blanco)"/>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en blanco)"/>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en blanco)"/>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en blanco)"/>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en blanco)"/>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en blanco)"/>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en blanco)"/>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en blanco)"/>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en blanco)"/>
    <s v="12 - LA ROMANA"/>
    <n v="310000"/>
    <n v="75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en blanco)"/>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en blanco)"/>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en blanco)"/>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en blanco)"/>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en blanco)"/>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en blanco)"/>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en blanco)"/>
    <s v="99 - MULTIPROVINCIAL"/>
    <n v="97560216"/>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en blanco)"/>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en blanco)"/>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en blanco)"/>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en blanco)"/>
    <s v="99 - MULTIPROVINCIAL"/>
    <n v="2051988542"/>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en blanco)"/>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en blanco)"/>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en blanco)"/>
    <s v="99 - MULTIPROVINCIAL"/>
    <n v="56564144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en blanco)"/>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en blanco)"/>
    <s v="99 - MULTIPROVINCIAL"/>
    <n v="53128084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en blanco)"/>
    <s v="99 - MULTIPROVINCIAL"/>
    <n v="2530000"/>
    <n v="174126.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en blanco)"/>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en blanco)"/>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en blanco)"/>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en blanco)"/>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en blanco)"/>
    <s v="99 - MULTIPROVINCIAL"/>
    <n v="23460792"/>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en blanco)"/>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en blanco)"/>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en blanco)"/>
    <s v="99 - MULTIPROVINCIAL"/>
    <n v="310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en blanco)"/>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en blanco)"/>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en blanco)"/>
    <s v="99 - MULTIPROVINCIAL"/>
    <n v="17339534"/>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en blanco)"/>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en blanco)"/>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en blanco)"/>
    <s v="99 - MULTIPROVINCIAL"/>
    <n v="950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en blanco)"/>
    <s v="99 - MULTIPROVINCIAL"/>
    <n v="3691836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en blanco)"/>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en blanco)"/>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en blanco)"/>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en blanco)"/>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en blanco)"/>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en blanco)"/>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en blanco)"/>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en blanco)"/>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en blanco)"/>
    <s v="13 - LA VEGA"/>
    <n v="450000"/>
    <n v="102297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en blanco)"/>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en blanco)"/>
    <s v="13 - LA VEGA"/>
    <n v="700001"/>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en blanco)"/>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en blanco)"/>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13 - LA VEGA"/>
    <n v="2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en blanco)"/>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en blanco)"/>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en blanco)"/>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en blanco)"/>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en blanco)"/>
    <s v="13 - LA VEGA"/>
    <n v="81445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en blanco)"/>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en blanco)"/>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en blanco)"/>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en blanco)"/>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en blanco)"/>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en blanco)"/>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en blanco)"/>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en blanco)"/>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en blanco)"/>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en blanco)"/>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en blanco)"/>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en blanco)"/>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en blanco)"/>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en blanco)"/>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en blanco)"/>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en blanco)"/>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en blanco)"/>
    <s v="99 - MULTIPROVINCIAL"/>
    <n v="22497600"/>
    <n v="33881.86"/>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en blanco)"/>
    <s v="99 - MULTIPROVINCIAL"/>
    <n v="2300000"/>
    <n v="83074.47"/>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en blanco)"/>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en blanco)"/>
    <s v="99 - MULTIPROVINCIAL"/>
    <n v="7000000"/>
    <n v="8968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en blanco)"/>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en blanco)"/>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en blanco)"/>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en blanco)"/>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en blanco)"/>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en blanco)"/>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en blanco)"/>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en blanco)"/>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en blanco)"/>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en blanco)"/>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en blanco)"/>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en blanco)"/>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en blanco)"/>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en blanco)"/>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en blanco)"/>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en blanco)"/>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en blanco)"/>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en blanco)"/>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en blanco)"/>
    <s v="99 - MULTIPROVINCIAL"/>
    <n v="34110850"/>
    <n v="440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en blanco)"/>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en blanco)"/>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en blanco)"/>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en blanco)"/>
    <s v="99 - MULTIPROVINCIAL"/>
    <n v="9729252"/>
    <n v="2090455.41"/>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en blanco)"/>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en blanco)"/>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en blanco)"/>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en blanco)"/>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en blanco)"/>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en blanco)"/>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en blanco)"/>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en blanco)"/>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en blanco)"/>
    <s v="99 - MULTIPROVINCIAL"/>
    <n v="65347267"/>
    <n v="1394546.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1073559048"/>
    <n v="1286637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415923571"/>
    <n v="1616595.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en blanco)"/>
    <s v="99 - MULTIPROVINCIAL"/>
    <n v="33014700"/>
    <n v="6893"/>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en blanco)"/>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en blanco)"/>
    <s v="99 - MULTIPROVINCIAL"/>
    <n v="120111023"/>
    <n v="2034685.3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en blanco)"/>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en blanco)"/>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en blanco)"/>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en blanco)"/>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en blanco)"/>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en blanco)"/>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en blanco)"/>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en blanco)"/>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en blanco)"/>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en blanco)"/>
    <s v="01 - DISTRITO NACIONAL"/>
    <n v="5000000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en blanco)"/>
    <s v="99 - MULTIPROVINCIAL"/>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en blanco)"/>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en blanco)"/>
    <s v="99 - MULTIPROVINCIAL"/>
    <n v="240277138"/>
    <n v="4591636"/>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en blanco)"/>
    <s v="99 - MULTIPROVINCIAL"/>
    <n v="0"/>
    <n v="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en blanco)"/>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en blanco)"/>
    <s v="00 - NO CLASIFICADO"/>
    <n v="150000000"/>
    <n v="63086567.370000005"/>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en blanco)"/>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en blanco)"/>
    <s v="00 - NO CLASIFICADO"/>
    <n v="10000000"/>
    <n v="7714065.43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en blanco)"/>
    <s v="00 - NO CLASIFICADO"/>
    <n v="4066854"/>
    <n v="212400"/>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en blanco)"/>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en blanco)"/>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en blanco)"/>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en blanco)"/>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en blanco)"/>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en blanco)"/>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en blanco)"/>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en blanco)"/>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en blanco)"/>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en blanco)"/>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en blanco)"/>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en blanco)"/>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en blanco)"/>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en blanco)"/>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en blanco)"/>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en blanco)"/>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en blanco)"/>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en blanco)"/>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en blanco)"/>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en blanco)"/>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en blanco)"/>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en blanco)"/>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en blanco)"/>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en blanco)"/>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en blanco)"/>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en blanco)"/>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en blanco)"/>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en blanco)"/>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en blanco)"/>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en blanco)"/>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en blanco)"/>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en blanco)"/>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en blanco)"/>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en blanco)"/>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en blanco)"/>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en blanco)"/>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en blanco)"/>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en blanco)"/>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en blanco)"/>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en blanco)"/>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en blanco)"/>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en blanco)"/>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en blanco)"/>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en blanco)"/>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en blanco)"/>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en blanco)"/>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en blanco)"/>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en blanco)"/>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en blanco)"/>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en blanco)"/>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en blanco)"/>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en blanco)"/>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en blanco)"/>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en blanco)"/>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en blanco)"/>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en blanco)"/>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en blanco)"/>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en blanco)"/>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en blanco)"/>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en blanco)"/>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en blanco)"/>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en blanco)"/>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en blanco)"/>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en blanco)"/>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en blanco)"/>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en blanco)"/>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en blanco)"/>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en blanco)"/>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en blanco)"/>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en blanco)"/>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en blanco)"/>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en blanco)"/>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en blanco)"/>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en blanco)"/>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en blanco)"/>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en blanco)"/>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en blanco)"/>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en blanco)"/>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en blanco)"/>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en blanco)"/>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en blanco)"/>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en blanco)"/>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en blanco)"/>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en blanco)"/>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en blanco)"/>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en blanco)"/>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en blanco)"/>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en blanco)"/>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en blanco)"/>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en blanco)"/>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en blanco)"/>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en blanco)"/>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en blanco)"/>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en blanco)"/>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en blanco)"/>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en blanco)"/>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en blanco)"/>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en blanco)"/>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en blanco)"/>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en blanco)"/>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en blanco)"/>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en blanco)"/>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en blanco)"/>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en blanco)"/>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en blanco)"/>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en blanco)"/>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en blanco)"/>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en blanco)"/>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en blanco)"/>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en blanco)"/>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en blanco)"/>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en blanco)"/>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en blanco)"/>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en blanco)"/>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en blanco)"/>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en blanco)"/>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en blanco)"/>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en blanco)"/>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en blanco)"/>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en blanco)"/>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en blanco)"/>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en blanco)"/>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en blanco)"/>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en blanco)"/>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en blanco)"/>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en blanco)"/>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en blanco)"/>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en blanco)"/>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en blanco)"/>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en blanco)"/>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en blanco)"/>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en blanco)"/>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en blanco)"/>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en blanco)"/>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en blanco)"/>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en blanco)"/>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en blanco)"/>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en blanco)"/>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en blanco)"/>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en blanco)"/>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en blanco)"/>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en blanco)"/>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en blanco)"/>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en blanco)"/>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en blanco)"/>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en blanco)"/>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en blanco)"/>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en blanco)"/>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en blanco)"/>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en blanco)"/>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en blanco)"/>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en blanco)"/>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en blanco)"/>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en blanco)"/>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en blanco)"/>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en blanco)"/>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en blanco)"/>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en blanco)"/>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en blanco)"/>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en blanco)"/>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en blanco)"/>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en blanco)"/>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en blanco)"/>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en blanco)"/>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en blanco)"/>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en blanco)"/>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en blanco)"/>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en blanco)"/>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en blanco)"/>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en blanco)"/>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en blanco)"/>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en blanco)"/>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en blanco)"/>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en blanco)"/>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en blanco)"/>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en blanco)"/>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en blanco)"/>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en blanco)"/>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en blanco)"/>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en blanco)"/>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en blanco)"/>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en blanco)"/>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en blanco)"/>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en blanco)"/>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en blanco)"/>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en blanco)"/>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en blanco)"/>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en blanco)"/>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en blanco)"/>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en blanco)"/>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en blanco)"/>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en blanco)"/>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en blanco)"/>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en blanco)"/>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en blanco)"/>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en blanco)"/>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en blanco)"/>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en blanco)"/>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en blanco)"/>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en blanco)"/>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en blanco)"/>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en blanco)"/>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en blanco)"/>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en blanco)"/>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en blanco)"/>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en blanco)"/>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en blanco)"/>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en blanco)"/>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en blanco)"/>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en blanco)"/>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en blanco)"/>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7292A8-80ED-4BAE-81E7-1D1FBDA62CCA}" name="TablaDinámica11" cacheId="5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multipleItemSelectionAllowed="1"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16"/>
        <item x="0"/>
        <item x="1"/>
        <item x="2"/>
        <item x="3"/>
        <item x="4"/>
        <item x="5"/>
        <item x="6"/>
        <item x="7"/>
        <item x="8"/>
        <item x="9"/>
        <item x="10"/>
        <item x="15"/>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35"/>
  <sheetViews>
    <sheetView showGridLines="0" workbookViewId="0">
      <selection activeCell="J23" sqref="J23"/>
    </sheetView>
  </sheetViews>
  <sheetFormatPr baseColWidth="10" defaultColWidth="11.5703125" defaultRowHeight="15"/>
  <cols>
    <col min="1" max="1" width="54.28515625" bestFit="1" customWidth="1"/>
    <col min="2" max="2" width="24.28515625" bestFit="1" customWidth="1"/>
    <col min="3" max="3" width="28" bestFit="1" customWidth="1"/>
    <col min="4" max="4" width="5" bestFit="1" customWidth="1"/>
    <col min="5" max="5" width="9" customWidth="1"/>
    <col min="6" max="6" width="8" bestFit="1" customWidth="1"/>
    <col min="7" max="8" width="11.28515625" bestFit="1" customWidth="1"/>
    <col min="9" max="9" width="6.28515625" bestFit="1" customWidth="1"/>
    <col min="10" max="10" width="7" bestFit="1" customWidth="1"/>
    <col min="11" max="12" width="8" bestFit="1" customWidth="1"/>
    <col min="13" max="14" width="5" bestFit="1" customWidth="1"/>
    <col min="15" max="15" width="8" bestFit="1" customWidth="1"/>
    <col min="16" max="17" width="9" bestFit="1" customWidth="1"/>
    <col min="18" max="18" width="6" bestFit="1" customWidth="1"/>
    <col min="19" max="19" width="9" bestFit="1" customWidth="1"/>
    <col min="20" max="20" width="8" bestFit="1" customWidth="1"/>
    <col min="21" max="21" width="9" bestFit="1" customWidth="1"/>
    <col min="22" max="25" width="6" bestFit="1" customWidth="1"/>
    <col min="26" max="26" width="9" bestFit="1" customWidth="1"/>
    <col min="27" max="29" width="6" bestFit="1" customWidth="1"/>
    <col min="30" max="30" width="8" bestFit="1" customWidth="1"/>
    <col min="31" max="32" width="6" bestFit="1" customWidth="1"/>
    <col min="33" max="34" width="9" bestFit="1" customWidth="1"/>
    <col min="35" max="35" width="6" bestFit="1" customWidth="1"/>
    <col min="36" max="37" width="9" bestFit="1" customWidth="1"/>
    <col min="38" max="39" width="6" bestFit="1" customWidth="1"/>
    <col min="40" max="40" width="9" bestFit="1" customWidth="1"/>
    <col min="41" max="41" width="8" bestFit="1" customWidth="1"/>
    <col min="42" max="42" width="6" bestFit="1" customWidth="1"/>
    <col min="43" max="44" width="9" bestFit="1" customWidth="1"/>
    <col min="45" max="45" width="6" bestFit="1" customWidth="1"/>
    <col min="46" max="46" width="9" bestFit="1" customWidth="1"/>
    <col min="47" max="48" width="6" bestFit="1" customWidth="1"/>
    <col min="49" max="49" width="9" bestFit="1" customWidth="1"/>
    <col min="50" max="50" width="6" bestFit="1" customWidth="1"/>
    <col min="51" max="52" width="9" bestFit="1" customWidth="1"/>
    <col min="53" max="53" width="6" bestFit="1" customWidth="1"/>
    <col min="54" max="59" width="9" bestFit="1" customWidth="1"/>
    <col min="60" max="60" width="8" bestFit="1" customWidth="1"/>
    <col min="61" max="62" width="6" bestFit="1" customWidth="1"/>
    <col min="63" max="64" width="9" bestFit="1" customWidth="1"/>
    <col min="65" max="65" width="8" bestFit="1" customWidth="1"/>
    <col min="66" max="73" width="6" bestFit="1" customWidth="1"/>
    <col min="74" max="74" width="9" bestFit="1" customWidth="1"/>
    <col min="75" max="75" width="8" bestFit="1" customWidth="1"/>
    <col min="76" max="76" width="6" bestFit="1" customWidth="1"/>
    <col min="77" max="77" width="9" bestFit="1" customWidth="1"/>
    <col min="78" max="78" width="6" bestFit="1" customWidth="1"/>
    <col min="79" max="80" width="9" bestFit="1" customWidth="1"/>
    <col min="81" max="81" width="6" bestFit="1" customWidth="1"/>
    <col min="82" max="82" width="8" bestFit="1" customWidth="1"/>
    <col min="83" max="84" width="6" bestFit="1" customWidth="1"/>
    <col min="85" max="90" width="9" bestFit="1" customWidth="1"/>
    <col min="91" max="91" width="8" bestFit="1" customWidth="1"/>
    <col min="92" max="92" width="9" bestFit="1" customWidth="1"/>
    <col min="93" max="93" width="6" bestFit="1" customWidth="1"/>
    <col min="94" max="95" width="9" bestFit="1" customWidth="1"/>
    <col min="96" max="96" width="6" bestFit="1" customWidth="1"/>
    <col min="97" max="97" width="9" bestFit="1" customWidth="1"/>
    <col min="98" max="98" width="8" bestFit="1" customWidth="1"/>
    <col min="99" max="101" width="9" bestFit="1" customWidth="1"/>
    <col min="102" max="102" width="8" bestFit="1" customWidth="1"/>
    <col min="103" max="103" width="9" bestFit="1" customWidth="1"/>
    <col min="104" max="104" width="6" bestFit="1" customWidth="1"/>
    <col min="105" max="105" width="9" bestFit="1" customWidth="1"/>
    <col min="106" max="106" width="8" bestFit="1" customWidth="1"/>
    <col min="107" max="107" width="9" bestFit="1" customWidth="1"/>
    <col min="108" max="109" width="7" bestFit="1" customWidth="1"/>
    <col min="110" max="110" width="10" bestFit="1" customWidth="1"/>
    <col min="111" max="111" width="7" bestFit="1" customWidth="1"/>
    <col min="112" max="112" width="10" bestFit="1" customWidth="1"/>
    <col min="113" max="113" width="7" bestFit="1" customWidth="1"/>
    <col min="114" max="116" width="10" bestFit="1" customWidth="1"/>
    <col min="117" max="117" width="7" bestFit="1" customWidth="1"/>
    <col min="118" max="121" width="10" bestFit="1" customWidth="1"/>
    <col min="122" max="122" width="7" bestFit="1" customWidth="1"/>
    <col min="123" max="123" width="10" bestFit="1" customWidth="1"/>
    <col min="124" max="125" width="7" bestFit="1" customWidth="1"/>
    <col min="126" max="126" width="9" bestFit="1" customWidth="1"/>
    <col min="127" max="129" width="10" bestFit="1" customWidth="1"/>
    <col min="130" max="131" width="7" bestFit="1" customWidth="1"/>
    <col min="132" max="132" width="10" bestFit="1" customWidth="1"/>
    <col min="133" max="133" width="7" bestFit="1" customWidth="1"/>
    <col min="134" max="135" width="10" bestFit="1" customWidth="1"/>
    <col min="136" max="138" width="7" bestFit="1" customWidth="1"/>
    <col min="139" max="143" width="10" bestFit="1" customWidth="1"/>
    <col min="144" max="144" width="7" bestFit="1" customWidth="1"/>
    <col min="145" max="145" width="10" bestFit="1" customWidth="1"/>
    <col min="146" max="146" width="7" bestFit="1" customWidth="1"/>
    <col min="147" max="147" width="9" bestFit="1" customWidth="1"/>
    <col min="148" max="149" width="7" bestFit="1" customWidth="1"/>
    <col min="150" max="152" width="10" bestFit="1" customWidth="1"/>
    <col min="153" max="154" width="7" bestFit="1" customWidth="1"/>
    <col min="155" max="155" width="10" bestFit="1" customWidth="1"/>
    <col min="156" max="156" width="7" bestFit="1" customWidth="1"/>
    <col min="157" max="159" width="10" bestFit="1" customWidth="1"/>
    <col min="160" max="160" width="7" bestFit="1" customWidth="1"/>
    <col min="161" max="161" width="10" bestFit="1" customWidth="1"/>
    <col min="162" max="162" width="7" bestFit="1" customWidth="1"/>
    <col min="163" max="163" width="9" bestFit="1" customWidth="1"/>
    <col min="164" max="165" width="10" bestFit="1" customWidth="1"/>
    <col min="166" max="166" width="7" bestFit="1" customWidth="1"/>
    <col min="167" max="167" width="9" bestFit="1" customWidth="1"/>
    <col min="168" max="168" width="7" bestFit="1" customWidth="1"/>
    <col min="169" max="169" width="10" bestFit="1" customWidth="1"/>
    <col min="170" max="170" width="9" bestFit="1" customWidth="1"/>
    <col min="171" max="172" width="10" bestFit="1" customWidth="1"/>
    <col min="173" max="174" width="7" bestFit="1" customWidth="1"/>
    <col min="175" max="175" width="9" bestFit="1" customWidth="1"/>
    <col min="176" max="176" width="10" bestFit="1" customWidth="1"/>
    <col min="177" max="179" width="7" bestFit="1" customWidth="1"/>
    <col min="180" max="180" width="10" bestFit="1" customWidth="1"/>
    <col min="181" max="183" width="7" bestFit="1" customWidth="1"/>
    <col min="184" max="184" width="10" bestFit="1" customWidth="1"/>
    <col min="185" max="186" width="7" bestFit="1" customWidth="1"/>
    <col min="187" max="187" width="9" bestFit="1" customWidth="1"/>
    <col min="188" max="188" width="7" bestFit="1" customWidth="1"/>
    <col min="189" max="189" width="10" bestFit="1" customWidth="1"/>
    <col min="190" max="190" width="7" bestFit="1" customWidth="1"/>
    <col min="191" max="191" width="9" bestFit="1" customWidth="1"/>
    <col min="192" max="192" width="10" bestFit="1" customWidth="1"/>
    <col min="193" max="193" width="7" bestFit="1" customWidth="1"/>
    <col min="194" max="194" width="10" bestFit="1" customWidth="1"/>
    <col min="195" max="195" width="7" bestFit="1" customWidth="1"/>
    <col min="196" max="196" width="10" bestFit="1" customWidth="1"/>
    <col min="197" max="200" width="7" bestFit="1" customWidth="1"/>
    <col min="201" max="201" width="10" bestFit="1" customWidth="1"/>
    <col min="202" max="209" width="7" bestFit="1" customWidth="1"/>
    <col min="210" max="210" width="10" bestFit="1" customWidth="1"/>
    <col min="211" max="211" width="7" bestFit="1" customWidth="1"/>
    <col min="212" max="212" width="10" bestFit="1" customWidth="1"/>
    <col min="213" max="214" width="9" bestFit="1" customWidth="1"/>
    <col min="215" max="215" width="7" bestFit="1" customWidth="1"/>
    <col min="216" max="216" width="9" bestFit="1" customWidth="1"/>
    <col min="217" max="217" width="10" bestFit="1" customWidth="1"/>
    <col min="218" max="218" width="7" bestFit="1" customWidth="1"/>
    <col min="219" max="223" width="10" bestFit="1" customWidth="1"/>
    <col min="224" max="226" width="7" bestFit="1" customWidth="1"/>
    <col min="227" max="227" width="9" bestFit="1" customWidth="1"/>
    <col min="228" max="231" width="7" bestFit="1" customWidth="1"/>
    <col min="232" max="232" width="10" bestFit="1" customWidth="1"/>
    <col min="233" max="233" width="9" bestFit="1" customWidth="1"/>
    <col min="234" max="234" width="7" bestFit="1" customWidth="1"/>
    <col min="235" max="235" width="10" bestFit="1" customWidth="1"/>
    <col min="236" max="236" width="7" bestFit="1" customWidth="1"/>
    <col min="237" max="237" width="9" bestFit="1" customWidth="1"/>
    <col min="238" max="238" width="7" bestFit="1" customWidth="1"/>
    <col min="239" max="240" width="10" bestFit="1" customWidth="1"/>
    <col min="241" max="241" width="9" bestFit="1" customWidth="1"/>
    <col min="242" max="242" width="7" bestFit="1" customWidth="1"/>
    <col min="243" max="243" width="10" bestFit="1" customWidth="1"/>
    <col min="244" max="244" width="7" bestFit="1" customWidth="1"/>
    <col min="245" max="245" width="10" bestFit="1" customWidth="1"/>
    <col min="246" max="247" width="7" bestFit="1" customWidth="1"/>
    <col min="248" max="252" width="10" bestFit="1" customWidth="1"/>
    <col min="253" max="253" width="7" bestFit="1" customWidth="1"/>
    <col min="254" max="254" width="10" bestFit="1" customWidth="1"/>
    <col min="255" max="256" width="9" bestFit="1" customWidth="1"/>
    <col min="257" max="258" width="10" bestFit="1" customWidth="1"/>
    <col min="259" max="262" width="7" bestFit="1" customWidth="1"/>
    <col min="263" max="264" width="10" bestFit="1" customWidth="1"/>
    <col min="265" max="269" width="7" bestFit="1" customWidth="1"/>
    <col min="270" max="270" width="10" bestFit="1" customWidth="1"/>
    <col min="271" max="273" width="7" bestFit="1" customWidth="1"/>
    <col min="274" max="274" width="10" bestFit="1" customWidth="1"/>
    <col min="275" max="276" width="7" bestFit="1" customWidth="1"/>
    <col min="277" max="277" width="10" bestFit="1" customWidth="1"/>
    <col min="278" max="278" width="7" bestFit="1" customWidth="1"/>
    <col min="279" max="283" width="10" bestFit="1" customWidth="1"/>
    <col min="284" max="288" width="7" bestFit="1" customWidth="1"/>
    <col min="289" max="289" width="9" bestFit="1" customWidth="1"/>
    <col min="290" max="291" width="10" bestFit="1" customWidth="1"/>
    <col min="292" max="292" width="7" bestFit="1" customWidth="1"/>
    <col min="293" max="294" width="10" bestFit="1" customWidth="1"/>
    <col min="295" max="295" width="7" bestFit="1" customWidth="1"/>
    <col min="296" max="296" width="10" bestFit="1" customWidth="1"/>
    <col min="297" max="297" width="7" bestFit="1" customWidth="1"/>
    <col min="298" max="298" width="10" bestFit="1" customWidth="1"/>
    <col min="299" max="300" width="7" bestFit="1" customWidth="1"/>
    <col min="301" max="302" width="10" bestFit="1" customWidth="1"/>
    <col min="303" max="303" width="9" bestFit="1" customWidth="1"/>
    <col min="304" max="305" width="10" bestFit="1" customWidth="1"/>
    <col min="306" max="307" width="7" bestFit="1" customWidth="1"/>
    <col min="308" max="309" width="10" bestFit="1" customWidth="1"/>
    <col min="310" max="310" width="7" bestFit="1" customWidth="1"/>
    <col min="311" max="312" width="10" bestFit="1" customWidth="1"/>
    <col min="313" max="314" width="7" bestFit="1" customWidth="1"/>
    <col min="315" max="316" width="10" bestFit="1" customWidth="1"/>
    <col min="317" max="318" width="7" bestFit="1" customWidth="1"/>
    <col min="319" max="319" width="10" bestFit="1" customWidth="1"/>
    <col min="320" max="321" width="7" bestFit="1" customWidth="1"/>
    <col min="322" max="324" width="10" bestFit="1" customWidth="1"/>
    <col min="325" max="325" width="7" bestFit="1" customWidth="1"/>
    <col min="326" max="326" width="9" bestFit="1" customWidth="1"/>
    <col min="327" max="327" width="10" bestFit="1" customWidth="1"/>
    <col min="328" max="328" width="9" bestFit="1" customWidth="1"/>
    <col min="329" max="329" width="7" bestFit="1" customWidth="1"/>
    <col min="330" max="330" width="10" bestFit="1" customWidth="1"/>
    <col min="331" max="333" width="7" bestFit="1" customWidth="1"/>
    <col min="334" max="334" width="10" bestFit="1" customWidth="1"/>
    <col min="335" max="335" width="7" bestFit="1" customWidth="1"/>
    <col min="336" max="336" width="9" bestFit="1" customWidth="1"/>
    <col min="337" max="338" width="7" bestFit="1" customWidth="1"/>
    <col min="339" max="340" width="10" bestFit="1" customWidth="1"/>
    <col min="341" max="342" width="7" bestFit="1" customWidth="1"/>
    <col min="343" max="343" width="10" bestFit="1" customWidth="1"/>
    <col min="344" max="344" width="7" bestFit="1" customWidth="1"/>
    <col min="345" max="348" width="10" bestFit="1" customWidth="1"/>
    <col min="349" max="349" width="9" bestFit="1" customWidth="1"/>
    <col min="350" max="350" width="7" bestFit="1" customWidth="1"/>
    <col min="351" max="351" width="10" bestFit="1" customWidth="1"/>
    <col min="352" max="352" width="9" bestFit="1" customWidth="1"/>
    <col min="353" max="354" width="10" bestFit="1" customWidth="1"/>
    <col min="355" max="357" width="7" bestFit="1" customWidth="1"/>
    <col min="358" max="360" width="10" bestFit="1" customWidth="1"/>
    <col min="361" max="361" width="7" bestFit="1" customWidth="1"/>
    <col min="362" max="363" width="10" bestFit="1" customWidth="1"/>
    <col min="364" max="365" width="9" bestFit="1" customWidth="1"/>
    <col min="366" max="366" width="10" bestFit="1" customWidth="1"/>
    <col min="367" max="367" width="7" bestFit="1" customWidth="1"/>
    <col min="368" max="371" width="10" bestFit="1" customWidth="1"/>
    <col min="372" max="372" width="7" bestFit="1" customWidth="1"/>
    <col min="373" max="375" width="10" bestFit="1" customWidth="1"/>
    <col min="376" max="376" width="7" bestFit="1" customWidth="1"/>
    <col min="377" max="377" width="9" bestFit="1" customWidth="1"/>
    <col min="378" max="378" width="10" bestFit="1" customWidth="1"/>
    <col min="379" max="379" width="7" bestFit="1" customWidth="1"/>
    <col min="380" max="383" width="10" bestFit="1" customWidth="1"/>
    <col min="384" max="384" width="7" bestFit="1" customWidth="1"/>
    <col min="385" max="385" width="10" bestFit="1" customWidth="1"/>
    <col min="386" max="386" width="7" bestFit="1" customWidth="1"/>
    <col min="387" max="387" width="10" bestFit="1" customWidth="1"/>
    <col min="388" max="388" width="8" bestFit="1" customWidth="1"/>
    <col min="389" max="396" width="11" bestFit="1" customWidth="1"/>
    <col min="397" max="397" width="8" bestFit="1" customWidth="1"/>
    <col min="398" max="398" width="11" bestFit="1" customWidth="1"/>
    <col min="399" max="401" width="8" bestFit="1" customWidth="1"/>
    <col min="402" max="403" width="10" bestFit="1" customWidth="1"/>
    <col min="404" max="405" width="8" bestFit="1" customWidth="1"/>
    <col min="406" max="406" width="11" bestFit="1" customWidth="1"/>
    <col min="407" max="407" width="8" bestFit="1" customWidth="1"/>
    <col min="408" max="410" width="11" bestFit="1" customWidth="1"/>
    <col min="411" max="411" width="8" bestFit="1" customWidth="1"/>
    <col min="412" max="412" width="10" bestFit="1" customWidth="1"/>
    <col min="413" max="414" width="8" bestFit="1" customWidth="1"/>
    <col min="415" max="416" width="11" bestFit="1" customWidth="1"/>
    <col min="417" max="417" width="8" bestFit="1" customWidth="1"/>
    <col min="418" max="421" width="11" bestFit="1" customWidth="1"/>
    <col min="422" max="423" width="8" bestFit="1" customWidth="1"/>
    <col min="424" max="424" width="10" bestFit="1" customWidth="1"/>
    <col min="425" max="425" width="8" bestFit="1" customWidth="1"/>
    <col min="426" max="429" width="11" bestFit="1" customWidth="1"/>
    <col min="430" max="430" width="10" bestFit="1" customWidth="1"/>
    <col min="431" max="432" width="8" bestFit="1" customWidth="1"/>
    <col min="433" max="433" width="11" bestFit="1" customWidth="1"/>
    <col min="434" max="435" width="8" bestFit="1" customWidth="1"/>
    <col min="436" max="436" width="11" bestFit="1" customWidth="1"/>
    <col min="437" max="437" width="8" bestFit="1" customWidth="1"/>
    <col min="438" max="438" width="11" bestFit="1" customWidth="1"/>
    <col min="439" max="443" width="8" bestFit="1" customWidth="1"/>
    <col min="444" max="444" width="11" bestFit="1" customWidth="1"/>
    <col min="445" max="445" width="10" bestFit="1" customWidth="1"/>
    <col min="446" max="446" width="8" bestFit="1" customWidth="1"/>
    <col min="447" max="449" width="11" bestFit="1" customWidth="1"/>
    <col min="450" max="452" width="8" bestFit="1" customWidth="1"/>
    <col min="453" max="455" width="11" bestFit="1" customWidth="1"/>
    <col min="456" max="458" width="8" bestFit="1" customWidth="1"/>
    <col min="459" max="459" width="10" bestFit="1" customWidth="1"/>
    <col min="460" max="460" width="8" bestFit="1" customWidth="1"/>
    <col min="461" max="461" width="11" bestFit="1" customWidth="1"/>
    <col min="462" max="462" width="8" bestFit="1" customWidth="1"/>
    <col min="463" max="463" width="11" bestFit="1" customWidth="1"/>
    <col min="464" max="464" width="10" bestFit="1" customWidth="1"/>
    <col min="465" max="465" width="8" bestFit="1" customWidth="1"/>
    <col min="466" max="469" width="11" bestFit="1" customWidth="1"/>
    <col min="470" max="470" width="10" bestFit="1" customWidth="1"/>
    <col min="471" max="472" width="11" bestFit="1" customWidth="1"/>
    <col min="473" max="473" width="8" bestFit="1" customWidth="1"/>
    <col min="474" max="474" width="11" bestFit="1" customWidth="1"/>
    <col min="475" max="476" width="8" bestFit="1" customWidth="1"/>
    <col min="477" max="477" width="11" bestFit="1" customWidth="1"/>
    <col min="478" max="478" width="8" bestFit="1" customWidth="1"/>
    <col min="479" max="480" width="11" bestFit="1" customWidth="1"/>
    <col min="481" max="482" width="8" bestFit="1" customWidth="1"/>
    <col min="483" max="489" width="11" bestFit="1" customWidth="1"/>
    <col min="490" max="490" width="10" bestFit="1" customWidth="1"/>
    <col min="491" max="492" width="11" bestFit="1" customWidth="1"/>
    <col min="493" max="493" width="8" bestFit="1" customWidth="1"/>
    <col min="494" max="495" width="11" bestFit="1" customWidth="1"/>
    <col min="496" max="496" width="10" bestFit="1" customWidth="1"/>
    <col min="497" max="497" width="8" bestFit="1" customWidth="1"/>
    <col min="498" max="498" width="11" bestFit="1" customWidth="1"/>
    <col min="499" max="500" width="8" bestFit="1" customWidth="1"/>
    <col min="501" max="502" width="11" bestFit="1" customWidth="1"/>
    <col min="503" max="503" width="8" bestFit="1" customWidth="1"/>
    <col min="504" max="506" width="11" bestFit="1" customWidth="1"/>
    <col min="507" max="507" width="8" bestFit="1" customWidth="1"/>
    <col min="508" max="508" width="11" bestFit="1" customWidth="1"/>
    <col min="509" max="509" width="8" bestFit="1" customWidth="1"/>
    <col min="510" max="512" width="11" bestFit="1" customWidth="1"/>
    <col min="513" max="513" width="8" bestFit="1" customWidth="1"/>
    <col min="514" max="517" width="11" bestFit="1" customWidth="1"/>
    <col min="518" max="518" width="10" bestFit="1" customWidth="1"/>
    <col min="519" max="519" width="8" bestFit="1" customWidth="1"/>
    <col min="520" max="520" width="11" bestFit="1" customWidth="1"/>
    <col min="521" max="521" width="8" bestFit="1" customWidth="1"/>
    <col min="522" max="522" width="11" bestFit="1" customWidth="1"/>
    <col min="523" max="523" width="10" bestFit="1" customWidth="1"/>
    <col min="524" max="525" width="11" bestFit="1" customWidth="1"/>
    <col min="526" max="526" width="10" bestFit="1" customWidth="1"/>
    <col min="527" max="529" width="11" bestFit="1" customWidth="1"/>
    <col min="530" max="530" width="8" bestFit="1" customWidth="1"/>
    <col min="531" max="532" width="11" bestFit="1" customWidth="1"/>
    <col min="533" max="533" width="8" bestFit="1" customWidth="1"/>
    <col min="534" max="534" width="11" bestFit="1" customWidth="1"/>
    <col min="535" max="535" width="8" bestFit="1" customWidth="1"/>
    <col min="536" max="536" width="11" bestFit="1" customWidth="1"/>
    <col min="537" max="539" width="8" bestFit="1" customWidth="1"/>
    <col min="540" max="541" width="11" bestFit="1" customWidth="1"/>
    <col min="542" max="542" width="8" bestFit="1" customWidth="1"/>
    <col min="543" max="544" width="11" bestFit="1" customWidth="1"/>
    <col min="545" max="545" width="8" bestFit="1" customWidth="1"/>
    <col min="546" max="546" width="11" bestFit="1" customWidth="1"/>
    <col min="547" max="548" width="8" bestFit="1" customWidth="1"/>
    <col min="549" max="550" width="11" bestFit="1" customWidth="1"/>
    <col min="551" max="554" width="8" bestFit="1" customWidth="1"/>
    <col min="555" max="555" width="11" bestFit="1" customWidth="1"/>
    <col min="556" max="557" width="8" bestFit="1" customWidth="1"/>
    <col min="558" max="558" width="11" bestFit="1" customWidth="1"/>
    <col min="559" max="559" width="8" bestFit="1" customWidth="1"/>
    <col min="560" max="560" width="11" bestFit="1" customWidth="1"/>
    <col min="561" max="561" width="10" bestFit="1" customWidth="1"/>
    <col min="562" max="563" width="11" bestFit="1" customWidth="1"/>
    <col min="564" max="565" width="8" bestFit="1" customWidth="1"/>
    <col min="566" max="566" width="11" bestFit="1" customWidth="1"/>
    <col min="567" max="567" width="8" bestFit="1" customWidth="1"/>
    <col min="568" max="573" width="11" bestFit="1" customWidth="1"/>
    <col min="574" max="574" width="8" bestFit="1" customWidth="1"/>
    <col min="575" max="575" width="11" bestFit="1" customWidth="1"/>
    <col min="576" max="577" width="8" bestFit="1" customWidth="1"/>
    <col min="578" max="581" width="11" bestFit="1" customWidth="1"/>
    <col min="582" max="582" width="10" bestFit="1" customWidth="1"/>
    <col min="583" max="583" width="11" bestFit="1" customWidth="1"/>
    <col min="584" max="584" width="8" bestFit="1" customWidth="1"/>
    <col min="585" max="585" width="11" bestFit="1" customWidth="1"/>
    <col min="586" max="586" width="8" bestFit="1" customWidth="1"/>
    <col min="587" max="588" width="11" bestFit="1" customWidth="1"/>
    <col min="589" max="590" width="8" bestFit="1" customWidth="1"/>
    <col min="591" max="591" width="11" bestFit="1" customWidth="1"/>
    <col min="592" max="593" width="8" bestFit="1" customWidth="1"/>
    <col min="594" max="594" width="11" bestFit="1" customWidth="1"/>
    <col min="595" max="595" width="10" bestFit="1" customWidth="1"/>
    <col min="596" max="596" width="8" bestFit="1" customWidth="1"/>
    <col min="597" max="599" width="11" bestFit="1" customWidth="1"/>
    <col min="600" max="600" width="8" bestFit="1" customWidth="1"/>
    <col min="601" max="603" width="11" bestFit="1" customWidth="1"/>
    <col min="604" max="604" width="10" bestFit="1" customWidth="1"/>
    <col min="605" max="605" width="11" bestFit="1" customWidth="1"/>
    <col min="606" max="606" width="8" bestFit="1" customWidth="1"/>
    <col min="607" max="607" width="10" bestFit="1" customWidth="1"/>
    <col min="608" max="609" width="8" bestFit="1" customWidth="1"/>
    <col min="610" max="610" width="11" bestFit="1" customWidth="1"/>
    <col min="611" max="611" width="8" bestFit="1" customWidth="1"/>
    <col min="612" max="614" width="11" bestFit="1" customWidth="1"/>
    <col min="615" max="615" width="8" bestFit="1" customWidth="1"/>
    <col min="616" max="616" width="11" bestFit="1" customWidth="1"/>
    <col min="617" max="617" width="8" bestFit="1" customWidth="1"/>
    <col min="618" max="621" width="11" bestFit="1" customWidth="1"/>
    <col min="622" max="623" width="8" bestFit="1" customWidth="1"/>
    <col min="624" max="625" width="11" bestFit="1" customWidth="1"/>
    <col min="626" max="626" width="8" bestFit="1" customWidth="1"/>
    <col min="627" max="627" width="11" bestFit="1" customWidth="1"/>
    <col min="628" max="631" width="8" bestFit="1" customWidth="1"/>
    <col min="632" max="636" width="11" bestFit="1" customWidth="1"/>
    <col min="637" max="637" width="10" bestFit="1" customWidth="1"/>
    <col min="638" max="640" width="11" bestFit="1" customWidth="1"/>
    <col min="641" max="642" width="8" bestFit="1" customWidth="1"/>
    <col min="643" max="643" width="11" bestFit="1" customWidth="1"/>
    <col min="644" max="644" width="8" bestFit="1" customWidth="1"/>
    <col min="645" max="645" width="10" bestFit="1" customWidth="1"/>
    <col min="646" max="646" width="8" bestFit="1" customWidth="1"/>
    <col min="647" max="647" width="11" bestFit="1" customWidth="1"/>
    <col min="648" max="649" width="8" bestFit="1" customWidth="1"/>
    <col min="650" max="651" width="11" bestFit="1" customWidth="1"/>
    <col min="652" max="652" width="10" bestFit="1" customWidth="1"/>
    <col min="653" max="654" width="8" bestFit="1" customWidth="1"/>
    <col min="655" max="655" width="11" bestFit="1" customWidth="1"/>
    <col min="656" max="656" width="8" bestFit="1" customWidth="1"/>
    <col min="657" max="657" width="11" bestFit="1" customWidth="1"/>
    <col min="658" max="659" width="8" bestFit="1" customWidth="1"/>
    <col min="660" max="660" width="11" bestFit="1" customWidth="1"/>
    <col min="661" max="662" width="8" bestFit="1" customWidth="1"/>
    <col min="663" max="666" width="11" bestFit="1" customWidth="1"/>
    <col min="667" max="667" width="8" bestFit="1" customWidth="1"/>
    <col min="668" max="669" width="11" bestFit="1" customWidth="1"/>
    <col min="670" max="670" width="8" bestFit="1" customWidth="1"/>
    <col min="671" max="671" width="11" bestFit="1" customWidth="1"/>
    <col min="672" max="673" width="10" bestFit="1" customWidth="1"/>
    <col min="674" max="677" width="11" bestFit="1" customWidth="1"/>
    <col min="678" max="678" width="8" bestFit="1" customWidth="1"/>
    <col min="679" max="679" width="11" bestFit="1" customWidth="1"/>
    <col min="680" max="680" width="8" bestFit="1" customWidth="1"/>
    <col min="681" max="682" width="9" bestFit="1" customWidth="1"/>
    <col min="683" max="684" width="12" bestFit="1" customWidth="1"/>
    <col min="685" max="687" width="9" bestFit="1" customWidth="1"/>
    <col min="688" max="688" width="12" bestFit="1" customWidth="1"/>
    <col min="689" max="689" width="11" bestFit="1" customWidth="1"/>
    <col min="690" max="690" width="9" bestFit="1" customWidth="1"/>
    <col min="691" max="691" width="12" bestFit="1" customWidth="1"/>
    <col min="692" max="699" width="9" bestFit="1" customWidth="1"/>
    <col min="700" max="700" width="12" bestFit="1" customWidth="1"/>
    <col min="701" max="701" width="9" bestFit="1" customWidth="1"/>
    <col min="702" max="702" width="12" bestFit="1" customWidth="1"/>
    <col min="703" max="703" width="9" bestFit="1" customWidth="1"/>
    <col min="704" max="705" width="11" bestFit="1" customWidth="1"/>
    <col min="706" max="706" width="9" bestFit="1" customWidth="1"/>
    <col min="707" max="707" width="12" bestFit="1" customWidth="1"/>
    <col min="708" max="708" width="9" bestFit="1" customWidth="1"/>
    <col min="709" max="709" width="12" bestFit="1" customWidth="1"/>
    <col min="710" max="710" width="11" bestFit="1" customWidth="1"/>
    <col min="711" max="711" width="12" bestFit="1" customWidth="1"/>
    <col min="712" max="713" width="9" bestFit="1" customWidth="1"/>
    <col min="714" max="715" width="12" bestFit="1" customWidth="1"/>
    <col min="716" max="716" width="11" bestFit="1" customWidth="1"/>
    <col min="717" max="720" width="12" bestFit="1" customWidth="1"/>
    <col min="721" max="721" width="9" bestFit="1" customWidth="1"/>
    <col min="722" max="722" width="12" bestFit="1" customWidth="1"/>
    <col min="723" max="723" width="9" bestFit="1" customWidth="1"/>
    <col min="724" max="724" width="12" bestFit="1" customWidth="1"/>
    <col min="725" max="725" width="9" bestFit="1" customWidth="1"/>
    <col min="726" max="734" width="12" bestFit="1" customWidth="1"/>
    <col min="735" max="735" width="9" bestFit="1" customWidth="1"/>
    <col min="736" max="738" width="12" bestFit="1" customWidth="1"/>
    <col min="739" max="741" width="9" bestFit="1" customWidth="1"/>
    <col min="742" max="743" width="12" bestFit="1" customWidth="1"/>
    <col min="744" max="747" width="9" bestFit="1" customWidth="1"/>
    <col min="748" max="748" width="11" bestFit="1" customWidth="1"/>
    <col min="749" max="751" width="12" bestFit="1" customWidth="1"/>
    <col min="752" max="754" width="9" bestFit="1" customWidth="1"/>
    <col min="755" max="756" width="12" bestFit="1" customWidth="1"/>
    <col min="757" max="757" width="9" bestFit="1" customWidth="1"/>
    <col min="758" max="758" width="11" bestFit="1" customWidth="1"/>
    <col min="759" max="760" width="12" bestFit="1" customWidth="1"/>
    <col min="761" max="761" width="9" bestFit="1" customWidth="1"/>
    <col min="762" max="763" width="12" bestFit="1" customWidth="1"/>
    <col min="764" max="764" width="11" bestFit="1" customWidth="1"/>
    <col min="765" max="766" width="9" bestFit="1" customWidth="1"/>
    <col min="767" max="767" width="12" bestFit="1" customWidth="1"/>
    <col min="768" max="768" width="9" bestFit="1" customWidth="1"/>
    <col min="769" max="771" width="12" bestFit="1" customWidth="1"/>
    <col min="772" max="772" width="11" bestFit="1" customWidth="1"/>
    <col min="773" max="775" width="9" bestFit="1" customWidth="1"/>
    <col min="776" max="776" width="11" bestFit="1" customWidth="1"/>
    <col min="777" max="777" width="9" bestFit="1" customWidth="1"/>
    <col min="778" max="779" width="12" bestFit="1" customWidth="1"/>
    <col min="780" max="780" width="11" bestFit="1" customWidth="1"/>
    <col min="781" max="784" width="9" bestFit="1" customWidth="1"/>
    <col min="785" max="789" width="12" bestFit="1" customWidth="1"/>
    <col min="790" max="790" width="11" bestFit="1" customWidth="1"/>
    <col min="791" max="791" width="12" bestFit="1" customWidth="1"/>
    <col min="792" max="794" width="9" bestFit="1" customWidth="1"/>
    <col min="795" max="799" width="12" bestFit="1" customWidth="1"/>
    <col min="800" max="801" width="11" bestFit="1" customWidth="1"/>
    <col min="802" max="802" width="12" bestFit="1" customWidth="1"/>
    <col min="803" max="803" width="9" bestFit="1" customWidth="1"/>
    <col min="804" max="807" width="12" bestFit="1" customWidth="1"/>
    <col min="808" max="808" width="9" bestFit="1" customWidth="1"/>
    <col min="809" max="811" width="12" bestFit="1" customWidth="1"/>
    <col min="812" max="812" width="11" bestFit="1" customWidth="1"/>
    <col min="813" max="814" width="12" bestFit="1" customWidth="1"/>
    <col min="815" max="815" width="9" bestFit="1" customWidth="1"/>
    <col min="816" max="816" width="11" bestFit="1" customWidth="1"/>
    <col min="817" max="817" width="12" bestFit="1" customWidth="1"/>
    <col min="818" max="818" width="9" bestFit="1" customWidth="1"/>
    <col min="819" max="819" width="12" bestFit="1" customWidth="1"/>
    <col min="820" max="822" width="9" bestFit="1" customWidth="1"/>
    <col min="823" max="823" width="12" bestFit="1" customWidth="1"/>
    <col min="824" max="826" width="9" bestFit="1" customWidth="1"/>
    <col min="827" max="830" width="12" bestFit="1" customWidth="1"/>
    <col min="831" max="831" width="10" bestFit="1" customWidth="1"/>
    <col min="832" max="832" width="12" bestFit="1" customWidth="1"/>
    <col min="833" max="834" width="10" bestFit="1" customWidth="1"/>
    <col min="835" max="835" width="12" bestFit="1" customWidth="1"/>
    <col min="836" max="838" width="10" bestFit="1" customWidth="1"/>
    <col min="839" max="847" width="12" bestFit="1" customWidth="1"/>
    <col min="848" max="848" width="10" bestFit="1" customWidth="1"/>
    <col min="849" max="849" width="12" bestFit="1" customWidth="1"/>
    <col min="850" max="850" width="10" bestFit="1" customWidth="1"/>
    <col min="851" max="851" width="12" bestFit="1" customWidth="1"/>
    <col min="852" max="852" width="10" bestFit="1" customWidth="1"/>
    <col min="853" max="862" width="12" bestFit="1" customWidth="1"/>
    <col min="863" max="868" width="11" bestFit="1" customWidth="1"/>
    <col min="869" max="870" width="12" bestFit="1" customWidth="1"/>
    <col min="871" max="871" width="11" bestFit="1" customWidth="1"/>
  </cols>
  <sheetData>
    <row r="1" spans="1:6" ht="28.5">
      <c r="A1" s="167" t="s">
        <v>0</v>
      </c>
      <c r="B1" s="167"/>
      <c r="C1" s="167"/>
      <c r="D1" s="167"/>
      <c r="E1" s="167"/>
      <c r="F1" s="167"/>
    </row>
    <row r="2" spans="1:6" ht="21">
      <c r="A2" s="168" t="s">
        <v>1</v>
      </c>
      <c r="B2" s="168"/>
      <c r="C2" s="168"/>
      <c r="D2" s="168"/>
      <c r="E2" s="168"/>
      <c r="F2" s="168"/>
    </row>
    <row r="3" spans="1:6">
      <c r="A3" s="169" t="s">
        <v>2</v>
      </c>
      <c r="B3" s="169"/>
      <c r="C3" s="169"/>
      <c r="D3" s="169"/>
      <c r="E3" s="169"/>
      <c r="F3" s="169"/>
    </row>
    <row r="5" spans="1:6" ht="18.75">
      <c r="A5" s="170" t="s">
        <v>25</v>
      </c>
      <c r="B5" s="170"/>
      <c r="C5" s="170"/>
      <c r="D5" s="170"/>
      <c r="E5" s="170"/>
      <c r="F5" s="170"/>
    </row>
    <row r="6" spans="1:6" ht="18.75">
      <c r="A6" s="170" t="s">
        <v>3092</v>
      </c>
      <c r="B6" s="170"/>
      <c r="C6" s="170"/>
      <c r="D6" s="170"/>
      <c r="E6" s="170"/>
      <c r="F6" s="170"/>
    </row>
    <row r="7" spans="1:6">
      <c r="A7" s="165" t="s">
        <v>3108</v>
      </c>
      <c r="B7" s="165"/>
      <c r="C7" s="165"/>
      <c r="D7" s="165"/>
      <c r="E7" s="165"/>
      <c r="F7" s="165"/>
    </row>
    <row r="8" spans="1:6">
      <c r="A8" s="165" t="s">
        <v>3111</v>
      </c>
      <c r="B8" s="165"/>
      <c r="C8" s="165"/>
      <c r="D8" s="165"/>
      <c r="E8" s="165"/>
      <c r="F8" s="165"/>
    </row>
    <row r="9" spans="1:6" ht="15.75">
      <c r="A9" s="166" t="s">
        <v>3093</v>
      </c>
      <c r="B9" s="166"/>
      <c r="C9" s="166"/>
      <c r="D9" s="166"/>
      <c r="E9" s="166"/>
      <c r="F9" s="166"/>
    </row>
    <row r="13" spans="1:6">
      <c r="A13" t="s">
        <v>3107</v>
      </c>
      <c r="B13" t="s">
        <v>3094</v>
      </c>
      <c r="C13" t="s">
        <v>3100</v>
      </c>
    </row>
    <row r="14" spans="1:6">
      <c r="A14" s="120" t="s">
        <v>3095</v>
      </c>
      <c r="B14" s="121">
        <v>1592355121494</v>
      </c>
      <c r="C14" s="121">
        <v>254971401060.55991</v>
      </c>
    </row>
    <row r="15" spans="1:6">
      <c r="A15" s="122" t="s">
        <v>13</v>
      </c>
      <c r="B15" s="121">
        <v>1484234610959</v>
      </c>
      <c r="C15" s="121">
        <v>229659806073.7699</v>
      </c>
    </row>
    <row r="16" spans="1:6">
      <c r="A16" s="123" t="s">
        <v>14</v>
      </c>
      <c r="B16" s="121">
        <v>1308196684792</v>
      </c>
      <c r="C16" s="121">
        <v>213863380493.23993</v>
      </c>
    </row>
    <row r="17" spans="1:3">
      <c r="A17" s="124" t="s">
        <v>27</v>
      </c>
      <c r="B17" s="121">
        <v>516919627204</v>
      </c>
      <c r="C17" s="121">
        <v>68212218018.489937</v>
      </c>
    </row>
    <row r="18" spans="1:3">
      <c r="A18" s="124" t="s">
        <v>28</v>
      </c>
      <c r="B18" s="121">
        <v>90986168678</v>
      </c>
      <c r="C18" s="121">
        <v>12878300467.110001</v>
      </c>
    </row>
    <row r="19" spans="1:3">
      <c r="A19" s="124" t="s">
        <v>15</v>
      </c>
      <c r="B19" s="121">
        <v>298486441612</v>
      </c>
      <c r="C19" s="121">
        <v>68345292710.730003</v>
      </c>
    </row>
    <row r="20" spans="1:3">
      <c r="A20" s="124" t="s">
        <v>29</v>
      </c>
      <c r="B20" s="121">
        <v>13500000000</v>
      </c>
      <c r="C20" s="121">
        <v>2378413692.7400002</v>
      </c>
    </row>
    <row r="21" spans="1:3">
      <c r="A21" s="124" t="s">
        <v>30</v>
      </c>
      <c r="B21" s="121">
        <v>388252040903</v>
      </c>
      <c r="C21" s="121">
        <v>60674404793.639984</v>
      </c>
    </row>
    <row r="22" spans="1:3">
      <c r="A22" s="124" t="s">
        <v>31</v>
      </c>
      <c r="B22" s="121">
        <v>52406395</v>
      </c>
      <c r="C22" s="121">
        <v>1374750810.53</v>
      </c>
    </row>
    <row r="23" spans="1:3">
      <c r="A23" s="123" t="s">
        <v>16</v>
      </c>
      <c r="B23" s="121">
        <v>176037926167</v>
      </c>
      <c r="C23" s="121">
        <v>15796425580.529999</v>
      </c>
    </row>
    <row r="24" spans="1:3">
      <c r="A24" s="124" t="s">
        <v>32</v>
      </c>
      <c r="B24" s="121">
        <v>53162528542</v>
      </c>
      <c r="C24" s="121">
        <v>6846657047.1500025</v>
      </c>
    </row>
    <row r="25" spans="1:3">
      <c r="A25" s="124" t="s">
        <v>33</v>
      </c>
      <c r="B25" s="121">
        <v>60255319620</v>
      </c>
      <c r="C25" s="121">
        <v>2815216875.7999992</v>
      </c>
    </row>
    <row r="26" spans="1:3">
      <c r="A26" s="124" t="s">
        <v>34</v>
      </c>
      <c r="B26" s="121">
        <v>10094704</v>
      </c>
      <c r="C26" s="121">
        <v>0</v>
      </c>
    </row>
    <row r="27" spans="1:3">
      <c r="A27" s="124" t="s">
        <v>35</v>
      </c>
      <c r="B27" s="121">
        <v>1045835769</v>
      </c>
      <c r="C27" s="121">
        <v>41092271.899999999</v>
      </c>
    </row>
    <row r="28" spans="1:3">
      <c r="A28" s="124" t="s">
        <v>36</v>
      </c>
      <c r="B28" s="121">
        <v>60117023257</v>
      </c>
      <c r="C28" s="121">
        <v>6093459385.6799994</v>
      </c>
    </row>
    <row r="29" spans="1:3">
      <c r="A29" s="124" t="s">
        <v>37</v>
      </c>
      <c r="B29" s="121">
        <v>1447124275</v>
      </c>
      <c r="C29" s="121">
        <v>0</v>
      </c>
    </row>
    <row r="30" spans="1:3">
      <c r="A30" s="122" t="s">
        <v>3096</v>
      </c>
      <c r="B30" s="121">
        <v>108120510535</v>
      </c>
      <c r="C30" s="121">
        <v>25311594986.790001</v>
      </c>
    </row>
    <row r="31" spans="1:3">
      <c r="A31" s="123" t="s">
        <v>24</v>
      </c>
      <c r="B31" s="121">
        <v>108120510535</v>
      </c>
      <c r="C31" s="121">
        <v>25311594986.790001</v>
      </c>
    </row>
    <row r="32" spans="1:3">
      <c r="A32" s="124" t="s">
        <v>39</v>
      </c>
      <c r="B32" s="121">
        <v>5117721882</v>
      </c>
      <c r="C32" s="121">
        <v>0</v>
      </c>
    </row>
    <row r="33" spans="1:3">
      <c r="A33" s="124" t="s">
        <v>40</v>
      </c>
      <c r="B33" s="121">
        <v>103002788653</v>
      </c>
      <c r="C33" s="121">
        <v>25311594986.790001</v>
      </c>
    </row>
    <row r="34" spans="1:3">
      <c r="A34" s="124" t="s">
        <v>3097</v>
      </c>
      <c r="B34" s="121">
        <v>0</v>
      </c>
      <c r="C34" s="121">
        <v>0</v>
      </c>
    </row>
    <row r="35" spans="1:3">
      <c r="A35" s="120" t="s">
        <v>461</v>
      </c>
      <c r="B35" s="121">
        <v>1592355121494</v>
      </c>
      <c r="C35" s="121">
        <v>254971401060.55991</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39"/>
  <sheetViews>
    <sheetView showGridLines="0" tabSelected="1" zoomScale="82" zoomScaleNormal="82" workbookViewId="0">
      <selection activeCell="I21" sqref="I21"/>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2" t="s">
        <v>0</v>
      </c>
      <c r="B1" s="172"/>
      <c r="C1" s="172"/>
      <c r="D1" s="172"/>
      <c r="E1" s="172"/>
      <c r="F1" s="172"/>
      <c r="G1" s="172"/>
      <c r="H1" s="172"/>
      <c r="I1" s="172"/>
    </row>
    <row r="2" spans="1:14" ht="20.25">
      <c r="A2" s="173" t="s">
        <v>1</v>
      </c>
      <c r="B2" s="173"/>
      <c r="C2" s="173"/>
      <c r="D2" s="173"/>
      <c r="E2" s="173"/>
      <c r="F2" s="173"/>
      <c r="G2" s="173"/>
      <c r="H2" s="173"/>
      <c r="I2" s="173"/>
    </row>
    <row r="3" spans="1:14" s="15" customFormat="1" ht="28.5" customHeight="1">
      <c r="A3" s="174" t="s">
        <v>2</v>
      </c>
      <c r="B3" s="174"/>
      <c r="C3" s="174"/>
      <c r="D3" s="174"/>
      <c r="E3" s="174"/>
      <c r="F3" s="174"/>
      <c r="G3" s="174"/>
      <c r="H3" s="174"/>
      <c r="I3" s="174"/>
      <c r="N3" s="16"/>
    </row>
    <row r="4" spans="1:14" ht="18.75" customHeight="1">
      <c r="A4" s="175" t="s">
        <v>3</v>
      </c>
      <c r="B4" s="175"/>
      <c r="C4" s="175"/>
      <c r="D4" s="175"/>
      <c r="E4" s="175"/>
      <c r="F4" s="175"/>
      <c r="G4" s="175"/>
      <c r="H4" s="175"/>
      <c r="I4" s="175"/>
    </row>
    <row r="5" spans="1:14" ht="18.75" customHeight="1">
      <c r="A5" s="175" t="s">
        <v>4</v>
      </c>
      <c r="B5" s="175"/>
      <c r="C5" s="175"/>
      <c r="D5" s="175"/>
      <c r="E5" s="175"/>
      <c r="F5" s="175"/>
      <c r="G5" s="175"/>
      <c r="H5" s="175"/>
      <c r="I5" s="175"/>
    </row>
    <row r="6" spans="1:14" ht="18.75">
      <c r="A6" s="171" t="s">
        <v>3109</v>
      </c>
      <c r="B6" s="171"/>
      <c r="C6" s="171"/>
      <c r="D6" s="171"/>
      <c r="E6" s="171"/>
      <c r="F6" s="171"/>
      <c r="G6" s="171"/>
      <c r="H6" s="171"/>
      <c r="I6" s="171"/>
    </row>
    <row r="7" spans="1:14" ht="18.75">
      <c r="A7" s="178" t="s">
        <v>2892</v>
      </c>
      <c r="B7" s="178"/>
      <c r="C7" s="178"/>
      <c r="D7" s="178"/>
      <c r="E7" s="178"/>
      <c r="F7" s="178"/>
      <c r="G7" s="178"/>
      <c r="H7" s="178"/>
      <c r="I7" s="178"/>
    </row>
    <row r="8" spans="1:14" ht="15.75">
      <c r="A8" s="179" t="s">
        <v>5</v>
      </c>
      <c r="B8" s="179"/>
      <c r="C8" s="179"/>
      <c r="D8" s="179"/>
      <c r="E8" s="179"/>
      <c r="F8" s="179"/>
      <c r="G8" s="179"/>
      <c r="H8" s="179"/>
      <c r="I8" s="179"/>
    </row>
    <row r="9" spans="1:14" ht="15.75">
      <c r="A9" s="18"/>
      <c r="B9" s="18"/>
      <c r="C9" s="18"/>
      <c r="D9" s="18"/>
      <c r="E9" s="18"/>
      <c r="F9" s="18"/>
    </row>
    <row r="10" spans="1:14" ht="15" customHeight="1">
      <c r="C10" s="180" t="s">
        <v>6</v>
      </c>
      <c r="D10" s="19" t="s">
        <v>7</v>
      </c>
      <c r="E10" s="181" t="s">
        <v>3079</v>
      </c>
      <c r="F10" s="181" t="s">
        <v>3080</v>
      </c>
      <c r="G10" s="183" t="s">
        <v>2493</v>
      </c>
    </row>
    <row r="11" spans="1:14" ht="15.75" thickBot="1">
      <c r="C11" s="180"/>
      <c r="D11" s="19" t="s">
        <v>2892</v>
      </c>
      <c r="E11" s="182"/>
      <c r="F11" s="182"/>
      <c r="G11" s="184"/>
    </row>
    <row r="12" spans="1:14">
      <c r="C12" s="180"/>
      <c r="D12" s="20">
        <v>1</v>
      </c>
      <c r="E12" s="20">
        <v>2</v>
      </c>
      <c r="F12" s="20" t="s">
        <v>3081</v>
      </c>
      <c r="G12" s="20" t="s">
        <v>3098</v>
      </c>
    </row>
    <row r="13" spans="1:14" ht="15.75" thickBot="1">
      <c r="C13" s="24" t="s">
        <v>8</v>
      </c>
      <c r="D13" s="25">
        <f>SUM(D14:D17)</f>
        <v>1241364.7314939999</v>
      </c>
      <c r="E13" s="25">
        <f>SUM(E14:E17)</f>
        <v>196646.99999999997</v>
      </c>
      <c r="F13" s="125">
        <f>IFERROR(E13/D13,"-")</f>
        <v>0.15841194373496703</v>
      </c>
      <c r="G13" s="137">
        <f>E13/$D$34</f>
        <v>2.4237717253192338E-2</v>
      </c>
      <c r="I13" s="21"/>
      <c r="L13" s="13" t="s">
        <v>2498</v>
      </c>
    </row>
    <row r="14" spans="1:14">
      <c r="C14" s="134" t="s">
        <v>9</v>
      </c>
      <c r="D14" s="138">
        <v>1239893.213947</v>
      </c>
      <c r="E14" s="138">
        <v>196294</v>
      </c>
      <c r="F14" s="139">
        <f>IFERROR(E14/D14,"-")</f>
        <v>0.15831524666154895</v>
      </c>
      <c r="G14" s="140">
        <f t="shared" ref="G14:G21" si="0">E14/$D$34</f>
        <v>2.4194208253866763E-2</v>
      </c>
      <c r="I14" s="10"/>
    </row>
    <row r="15" spans="1:14">
      <c r="C15" s="134" t="s">
        <v>10</v>
      </c>
      <c r="D15" s="138">
        <v>535.15810899999997</v>
      </c>
      <c r="E15" s="138">
        <v>285.3</v>
      </c>
      <c r="F15" s="139">
        <f>IFERROR(E15/D15,"-")</f>
        <v>0.53311347656324126</v>
      </c>
      <c r="G15" s="140">
        <f t="shared" si="0"/>
        <v>3.5164638831692194E-5</v>
      </c>
      <c r="I15" s="10"/>
      <c r="J15" s="127"/>
    </row>
    <row r="16" spans="1:14">
      <c r="C16" s="134" t="s">
        <v>11</v>
      </c>
      <c r="D16" s="138">
        <v>0</v>
      </c>
      <c r="E16" s="138">
        <v>31.4</v>
      </c>
      <c r="F16" s="139" t="str">
        <f t="shared" ref="F16:F17" si="1">IFERROR(E16/D16,"-")</f>
        <v>-</v>
      </c>
      <c r="G16" s="140">
        <f t="shared" si="0"/>
        <v>3.8702056057312822E-6</v>
      </c>
      <c r="I16" s="10"/>
    </row>
    <row r="17" spans="3:10">
      <c r="C17" s="134" t="s">
        <v>12</v>
      </c>
      <c r="D17" s="138">
        <v>936.35943799999995</v>
      </c>
      <c r="E17" s="138">
        <v>36.299999999999997</v>
      </c>
      <c r="F17" s="139">
        <f t="shared" si="1"/>
        <v>3.8767164111181841E-2</v>
      </c>
      <c r="G17" s="140">
        <f t="shared" si="0"/>
        <v>4.4741548881543168E-6</v>
      </c>
    </row>
    <row r="18" spans="3:10">
      <c r="C18" s="24" t="s">
        <v>13</v>
      </c>
      <c r="D18" s="25">
        <f>D19+D21</f>
        <v>1484234.6109590002</v>
      </c>
      <c r="E18" s="25">
        <f>E19+E21</f>
        <v>229659.80607377004</v>
      </c>
      <c r="F18" s="125">
        <f>IFERROR(E18/D18,"-")</f>
        <v>0.1547328194465033</v>
      </c>
      <c r="G18" s="137">
        <f t="shared" si="0"/>
        <v>2.8306709199931977E-2</v>
      </c>
    </row>
    <row r="19" spans="3:10">
      <c r="C19" s="134" t="s">
        <v>14</v>
      </c>
      <c r="D19" s="138">
        <v>1308196.6847920001</v>
      </c>
      <c r="E19" s="138">
        <v>213863.38049324005</v>
      </c>
      <c r="F19" s="139">
        <f>IFERROR(E19/D19,"-")</f>
        <v>0.16347953100587759</v>
      </c>
      <c r="G19" s="140">
        <f t="shared" si="0"/>
        <v>2.6359721466419739E-2</v>
      </c>
    </row>
    <row r="20" spans="3:10">
      <c r="C20" s="134" t="s">
        <v>15</v>
      </c>
      <c r="D20" s="138">
        <v>298486.441612</v>
      </c>
      <c r="E20" s="138">
        <v>68345.292710730006</v>
      </c>
      <c r="F20" s="139">
        <f>IFERROR(E20/D20,"-")</f>
        <v>0.22897285498673162</v>
      </c>
      <c r="G20" s="140">
        <f t="shared" si="0"/>
        <v>8.4238960182933947E-3</v>
      </c>
    </row>
    <row r="21" spans="3:10">
      <c r="C21" s="134" t="s">
        <v>16</v>
      </c>
      <c r="D21" s="138">
        <v>176037.926167</v>
      </c>
      <c r="E21" s="138">
        <v>15796.425580529996</v>
      </c>
      <c r="F21" s="139">
        <f>IFERROR(E21/D21,"-")</f>
        <v>8.9733081526673808E-2</v>
      </c>
      <c r="G21" s="140">
        <f t="shared" si="0"/>
        <v>1.9469877335122363E-3</v>
      </c>
      <c r="J21" s="22"/>
    </row>
    <row r="22" spans="3:10">
      <c r="C22" s="141" t="s">
        <v>17</v>
      </c>
      <c r="D22" s="141"/>
      <c r="E22" s="141"/>
      <c r="F22" s="142"/>
      <c r="G22" s="23"/>
    </row>
    <row r="23" spans="3:10">
      <c r="C23" s="143" t="s">
        <v>18</v>
      </c>
      <c r="D23" s="144">
        <f>(D14+D15)-D19</f>
        <v>-67768.312736000167</v>
      </c>
      <c r="E23" s="144">
        <f>(E14+E15)-E19</f>
        <v>-17284.080493240064</v>
      </c>
      <c r="F23" s="139">
        <f>IFERROR(E23/D23,"-")</f>
        <v>0.25504664046414044</v>
      </c>
      <c r="G23" s="145">
        <f>E23/$D$34</f>
        <v>-2.1303485737212868E-3</v>
      </c>
    </row>
    <row r="24" spans="3:10">
      <c r="C24" s="143" t="s">
        <v>19</v>
      </c>
      <c r="D24" s="144">
        <f>(D16+D17)-D21</f>
        <v>-175101.56672899998</v>
      </c>
      <c r="E24" s="144">
        <f>(E16+E17)-E21</f>
        <v>-15728.725580529996</v>
      </c>
      <c r="F24" s="139">
        <f t="shared" ref="F24:F26" si="2">IFERROR(E24/D24,"-")</f>
        <v>8.9826298384142522E-2</v>
      </c>
      <c r="G24" s="145">
        <f>E24/$D$34</f>
        <v>-1.9386433730183505E-3</v>
      </c>
    </row>
    <row r="25" spans="3:10">
      <c r="C25" s="143" t="s">
        <v>20</v>
      </c>
      <c r="D25" s="144">
        <f>(D13-(D18-D20))</f>
        <v>55616.56214699964</v>
      </c>
      <c r="E25" s="144">
        <f>(E13-(E18-E20))</f>
        <v>35332.486636959919</v>
      </c>
      <c r="F25" s="139">
        <f t="shared" si="2"/>
        <v>0.63528713881258858</v>
      </c>
      <c r="G25" s="145">
        <f>E25/$D$34</f>
        <v>4.3549040715537548E-3</v>
      </c>
    </row>
    <row r="26" spans="3:10">
      <c r="C26" s="143" t="s">
        <v>21</v>
      </c>
      <c r="D26" s="144">
        <f>D13-D18</f>
        <v>-242869.87946500024</v>
      </c>
      <c r="E26" s="144">
        <f>E13-E18</f>
        <v>-33012.806073770073</v>
      </c>
      <c r="F26" s="139">
        <f t="shared" si="2"/>
        <v>0.13592795511115457</v>
      </c>
      <c r="G26" s="145">
        <f>E26/$D$34</f>
        <v>-4.068991946739639E-3</v>
      </c>
    </row>
    <row r="27" spans="3:10">
      <c r="C27" s="141" t="s">
        <v>22</v>
      </c>
      <c r="D27" s="146">
        <f>D29-D31</f>
        <v>242869.87946500001</v>
      </c>
      <c r="E27" s="146"/>
      <c r="F27" s="142">
        <f>IFERROR(E27/D27,"-")</f>
        <v>0</v>
      </c>
      <c r="G27" s="147">
        <f>E27/$D$34</f>
        <v>0</v>
      </c>
    </row>
    <row r="28" spans="3:10">
      <c r="C28" s="148"/>
      <c r="D28" s="148"/>
      <c r="E28" s="148"/>
      <c r="F28" s="149"/>
      <c r="G28" s="145"/>
    </row>
    <row r="29" spans="3:10" ht="17.25" customHeight="1">
      <c r="C29" s="24" t="s">
        <v>23</v>
      </c>
      <c r="D29" s="25">
        <v>350990.39</v>
      </c>
      <c r="E29" s="25">
        <v>26205.8</v>
      </c>
      <c r="F29" s="125">
        <f>IFERROR(E29/D29,"-")</f>
        <v>7.4662443037258081E-2</v>
      </c>
      <c r="G29" s="111">
        <f>E29/$D$34</f>
        <v>3.2299947153717466E-3</v>
      </c>
    </row>
    <row r="30" spans="3:10">
      <c r="C30" s="150"/>
      <c r="D30" s="151"/>
      <c r="E30" s="151"/>
      <c r="F30" s="152"/>
      <c r="G30" s="145"/>
    </row>
    <row r="31" spans="3:10">
      <c r="C31" s="24" t="s">
        <v>24</v>
      </c>
      <c r="D31" s="25">
        <v>108120.51053499999</v>
      </c>
      <c r="E31" s="25">
        <v>25311.594986790002</v>
      </c>
      <c r="F31" s="125">
        <f>IFERROR(E31/D31,"-")</f>
        <v>0.23410539648345735</v>
      </c>
      <c r="G31" s="112">
        <f>E31/$D$34</f>
        <v>3.1197795161743468E-3</v>
      </c>
    </row>
    <row r="32" spans="3:10">
      <c r="F32" s="126"/>
    </row>
    <row r="33" spans="3:8" ht="15.75" thickBot="1"/>
    <row r="34" spans="3:8" ht="15.75" thickBot="1">
      <c r="C34" s="135" t="s">
        <v>2405</v>
      </c>
      <c r="D34" s="136">
        <v>8113264.0481685502</v>
      </c>
    </row>
    <row r="35" spans="3:8" ht="19.149999999999999" customHeight="1">
      <c r="C35" s="176" t="s">
        <v>42</v>
      </c>
      <c r="D35" s="176"/>
      <c r="E35" s="27"/>
      <c r="F35" s="28"/>
      <c r="G35" s="29"/>
      <c r="H35" s="30"/>
    </row>
    <row r="36" spans="3:8" ht="27" customHeight="1">
      <c r="C36" s="177" t="s">
        <v>2497</v>
      </c>
      <c r="D36" s="177"/>
      <c r="E36" s="177"/>
      <c r="F36" s="177"/>
      <c r="G36" s="177"/>
      <c r="H36" s="30"/>
    </row>
    <row r="37" spans="3:8">
      <c r="C37" s="31" t="s">
        <v>3082</v>
      </c>
      <c r="D37" s="32"/>
      <c r="E37" s="32"/>
      <c r="F37" s="32"/>
      <c r="G37" s="33"/>
      <c r="H37" s="30"/>
    </row>
    <row r="38" spans="3:8" ht="40.9" customHeight="1">
      <c r="C38" s="176" t="s">
        <v>3110</v>
      </c>
      <c r="D38" s="176"/>
      <c r="E38" s="176"/>
      <c r="F38" s="176"/>
      <c r="G38" s="176"/>
      <c r="H38" s="34"/>
    </row>
    <row r="39" spans="3:8">
      <c r="C39" s="176" t="s">
        <v>3083</v>
      </c>
      <c r="D39" s="176"/>
      <c r="E39" s="176"/>
      <c r="F39" s="176"/>
      <c r="G39" s="176"/>
      <c r="H39" s="176"/>
    </row>
  </sheetData>
  <mergeCells count="16">
    <mergeCell ref="C35:D35"/>
    <mergeCell ref="C36:G36"/>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90" zoomScaleNormal="90" workbookViewId="0">
      <selection activeCell="B28" sqref="B28"/>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2" t="s">
        <v>0</v>
      </c>
      <c r="B1" s="172"/>
      <c r="C1" s="172"/>
      <c r="D1" s="172"/>
      <c r="E1" s="172"/>
      <c r="F1" s="35"/>
      <c r="G1" s="35"/>
    </row>
    <row r="2" spans="1:9" ht="21" customHeight="1">
      <c r="A2" s="173" t="s">
        <v>1</v>
      </c>
      <c r="B2" s="173"/>
      <c r="C2" s="173"/>
      <c r="D2" s="173"/>
      <c r="E2" s="173"/>
      <c r="F2" s="36"/>
      <c r="G2" s="36"/>
    </row>
    <row r="3" spans="1:9" ht="15" customHeight="1">
      <c r="A3" s="189" t="s">
        <v>2</v>
      </c>
      <c r="B3" s="189"/>
      <c r="C3" s="189"/>
      <c r="D3" s="189"/>
      <c r="E3" s="189"/>
      <c r="F3" s="37"/>
      <c r="G3" s="38"/>
    </row>
    <row r="4" spans="1:9" ht="18.75">
      <c r="A4" s="190" t="s">
        <v>25</v>
      </c>
      <c r="B4" s="190"/>
      <c r="C4" s="190"/>
      <c r="D4" s="190"/>
      <c r="E4" s="190"/>
      <c r="F4" s="39"/>
      <c r="G4" s="40"/>
    </row>
    <row r="5" spans="1:9" ht="18.75" customHeight="1">
      <c r="A5" s="191" t="s">
        <v>26</v>
      </c>
      <c r="B5" s="191"/>
      <c r="C5" s="191"/>
      <c r="D5" s="191"/>
      <c r="E5" s="191"/>
      <c r="F5" s="39"/>
      <c r="G5" s="39"/>
    </row>
    <row r="6" spans="1:9" ht="18.75">
      <c r="A6" s="187" t="s">
        <v>3109</v>
      </c>
      <c r="B6" s="187"/>
      <c r="C6" s="187"/>
      <c r="D6" s="187"/>
      <c r="E6" s="187"/>
      <c r="F6" s="10"/>
      <c r="G6" s="42"/>
    </row>
    <row r="7" spans="1:9" ht="18.75">
      <c r="A7" s="178" t="s">
        <v>2892</v>
      </c>
      <c r="B7" s="178"/>
      <c r="C7" s="178"/>
      <c r="D7" s="178"/>
      <c r="E7" s="178"/>
      <c r="F7" s="43"/>
      <c r="G7" s="43"/>
      <c r="H7" s="43"/>
      <c r="I7" s="43"/>
    </row>
    <row r="8" spans="1:9" ht="15.75">
      <c r="A8" s="186" t="s">
        <v>5</v>
      </c>
      <c r="B8" s="186"/>
      <c r="C8" s="186"/>
      <c r="D8" s="186"/>
      <c r="E8" s="186"/>
      <c r="F8" s="10"/>
      <c r="G8" s="44"/>
    </row>
    <row r="9" spans="1:9">
      <c r="F9" s="10"/>
    </row>
    <row r="10" spans="1:9">
      <c r="F10" s="10"/>
      <c r="G10" s="10"/>
    </row>
    <row r="11" spans="1:9" ht="15" customHeight="1">
      <c r="B11" s="185" t="s">
        <v>6</v>
      </c>
      <c r="C11" s="46" t="s">
        <v>7</v>
      </c>
      <c r="D11" s="188" t="s">
        <v>3079</v>
      </c>
      <c r="F11" s="10"/>
    </row>
    <row r="12" spans="1:9" ht="15" customHeight="1">
      <c r="B12" s="185"/>
      <c r="C12" s="19" t="s">
        <v>2892</v>
      </c>
      <c r="D12" s="188"/>
      <c r="E12" s="10"/>
      <c r="F12" s="10"/>
      <c r="G12" s="10"/>
      <c r="H12" s="10"/>
    </row>
    <row r="13" spans="1:9">
      <c r="B13" s="47" t="s">
        <v>13</v>
      </c>
      <c r="C13" s="48">
        <f>+C14+C21</f>
        <v>1484234.610959</v>
      </c>
      <c r="D13" s="48">
        <f>+D14+D21</f>
        <v>229659.80607377004</v>
      </c>
      <c r="F13" s="10"/>
      <c r="G13" s="10"/>
      <c r="H13" s="10"/>
    </row>
    <row r="14" spans="1:9">
      <c r="B14" s="49" t="s">
        <v>14</v>
      </c>
      <c r="C14" s="50">
        <f>SUM(C15:C20)</f>
        <v>1308196.6847919999</v>
      </c>
      <c r="D14" s="50">
        <f>SUM(D15:D20)</f>
        <v>213863.38049324005</v>
      </c>
      <c r="F14" s="10"/>
      <c r="G14" s="10"/>
      <c r="H14" s="10"/>
    </row>
    <row r="15" spans="1:9" ht="12.75" customHeight="1">
      <c r="B15" s="51" t="s">
        <v>27</v>
      </c>
      <c r="C15" s="52">
        <v>516919.62720400002</v>
      </c>
      <c r="D15" s="52">
        <v>68212.218018490064</v>
      </c>
      <c r="E15" s="52"/>
      <c r="F15" s="10"/>
      <c r="G15" s="10"/>
      <c r="H15" s="10"/>
    </row>
    <row r="16" spans="1:9">
      <c r="B16" s="51" t="s">
        <v>28</v>
      </c>
      <c r="C16" s="52">
        <v>90986.168678000002</v>
      </c>
      <c r="D16" s="52">
        <v>12878.300467110001</v>
      </c>
      <c r="E16" s="53"/>
      <c r="F16" s="10"/>
      <c r="G16" s="10"/>
    </row>
    <row r="17" spans="2:9">
      <c r="B17" s="51" t="s">
        <v>15</v>
      </c>
      <c r="C17" s="52">
        <v>298486.441612</v>
      </c>
      <c r="D17" s="52">
        <v>68345.292710730006</v>
      </c>
      <c r="E17" s="52"/>
      <c r="F17" s="10"/>
      <c r="G17" s="10"/>
    </row>
    <row r="18" spans="2:9">
      <c r="B18" s="51" t="s">
        <v>29</v>
      </c>
      <c r="C18" s="54">
        <v>13500</v>
      </c>
      <c r="D18" s="54">
        <v>2378.41369274</v>
      </c>
      <c r="E18" s="55"/>
      <c r="F18" s="10"/>
      <c r="G18" s="10"/>
    </row>
    <row r="19" spans="2:9">
      <c r="B19" s="51" t="s">
        <v>30</v>
      </c>
      <c r="C19" s="52">
        <v>388252.04090299999</v>
      </c>
      <c r="D19" s="52">
        <v>60674.404793639995</v>
      </c>
      <c r="E19" s="52"/>
      <c r="F19" s="10"/>
      <c r="G19" s="10"/>
    </row>
    <row r="20" spans="2:9">
      <c r="B20" s="51" t="s">
        <v>31</v>
      </c>
      <c r="C20" s="52">
        <v>52.406395000000003</v>
      </c>
      <c r="D20" s="52">
        <v>1374.7508105300001</v>
      </c>
      <c r="E20" s="52"/>
      <c r="F20" s="10"/>
      <c r="G20" s="10"/>
      <c r="I20" s="10"/>
    </row>
    <row r="21" spans="2:9">
      <c r="B21" s="49" t="s">
        <v>16</v>
      </c>
      <c r="C21" s="50">
        <f>SUM(C22:C27)</f>
        <v>176037.92616700003</v>
      </c>
      <c r="D21" s="50">
        <f>SUM(D22:D27)</f>
        <v>15796.425580529996</v>
      </c>
      <c r="E21" s="52"/>
      <c r="F21" s="10"/>
      <c r="G21" s="10"/>
      <c r="H21" s="10"/>
    </row>
    <row r="22" spans="2:9">
      <c r="B22" s="51" t="s">
        <v>32</v>
      </c>
      <c r="C22" s="52">
        <v>53162.528542</v>
      </c>
      <c r="D22" s="52">
        <v>6846.657047149999</v>
      </c>
      <c r="E22" s="52"/>
      <c r="F22" s="10"/>
      <c r="G22" s="10"/>
      <c r="H22" s="56"/>
    </row>
    <row r="23" spans="2:9">
      <c r="B23" s="51" t="s">
        <v>33</v>
      </c>
      <c r="C23" s="52">
        <v>60255.319620000002</v>
      </c>
      <c r="D23" s="52">
        <v>2815.2168758000003</v>
      </c>
      <c r="E23" s="52"/>
      <c r="F23" s="10"/>
      <c r="G23" s="10"/>
    </row>
    <row r="24" spans="2:9">
      <c r="B24" s="51" t="s">
        <v>34</v>
      </c>
      <c r="C24" s="52">
        <v>10.094704</v>
      </c>
      <c r="D24" s="52">
        <v>0</v>
      </c>
      <c r="E24" s="52"/>
      <c r="F24" s="10"/>
      <c r="G24" s="10"/>
    </row>
    <row r="25" spans="2:9">
      <c r="B25" s="51" t="s">
        <v>35</v>
      </c>
      <c r="C25" s="52">
        <v>1045.835769</v>
      </c>
      <c r="D25" s="52">
        <v>41.0922719</v>
      </c>
      <c r="E25" s="52"/>
      <c r="F25" s="10"/>
      <c r="G25" s="10"/>
    </row>
    <row r="26" spans="2:9">
      <c r="B26" s="51" t="s">
        <v>36</v>
      </c>
      <c r="C26" s="52">
        <v>60117.023257000001</v>
      </c>
      <c r="D26" s="52">
        <v>6093.4593856799984</v>
      </c>
      <c r="E26" s="52"/>
      <c r="F26" s="10"/>
      <c r="G26" s="10"/>
    </row>
    <row r="27" spans="2:9">
      <c r="B27" s="51" t="s">
        <v>37</v>
      </c>
      <c r="C27" s="52">
        <v>1447.1242749999999</v>
      </c>
      <c r="D27" s="52">
        <v>0</v>
      </c>
      <c r="E27" s="52"/>
      <c r="F27" s="10"/>
      <c r="G27" s="10"/>
    </row>
    <row r="28" spans="2:9">
      <c r="B28" s="47" t="s">
        <v>38</v>
      </c>
      <c r="C28" s="48">
        <f>C29</f>
        <v>108120.51053499999</v>
      </c>
      <c r="D28" s="48">
        <f>D29</f>
        <v>25311.594986790002</v>
      </c>
      <c r="E28" s="52"/>
      <c r="F28" s="10"/>
      <c r="G28" s="10"/>
    </row>
    <row r="29" spans="2:9">
      <c r="B29" s="49" t="s">
        <v>24</v>
      </c>
      <c r="C29" s="57">
        <f>SUM(C30:C32)</f>
        <v>108120.51053499999</v>
      </c>
      <c r="D29" s="113">
        <f>SUM(D30:D32)</f>
        <v>25311.594986790002</v>
      </c>
      <c r="E29" s="52"/>
      <c r="F29" s="10"/>
      <c r="G29" s="10"/>
    </row>
    <row r="30" spans="2:9">
      <c r="B30" s="51" t="s">
        <v>39</v>
      </c>
      <c r="C30" s="52">
        <v>5117.7218819999998</v>
      </c>
      <c r="D30" s="52">
        <v>0</v>
      </c>
      <c r="E30" s="52"/>
      <c r="F30" s="10"/>
      <c r="G30" s="10"/>
    </row>
    <row r="31" spans="2:9">
      <c r="B31" s="51" t="s">
        <v>40</v>
      </c>
      <c r="C31" s="52">
        <v>103002.788653</v>
      </c>
      <c r="D31" s="52">
        <v>25311.594986790002</v>
      </c>
      <c r="E31" s="52"/>
      <c r="F31" s="10"/>
      <c r="G31" s="10"/>
    </row>
    <row r="32" spans="2:9">
      <c r="B32" s="51" t="s">
        <v>2488</v>
      </c>
      <c r="C32" s="58">
        <v>0</v>
      </c>
      <c r="D32" s="58">
        <v>0</v>
      </c>
      <c r="G32" s="10"/>
    </row>
    <row r="33" spans="2:19" ht="15" customHeight="1">
      <c r="B33" s="59" t="s">
        <v>41</v>
      </c>
      <c r="C33" s="60">
        <f>C13+C28</f>
        <v>1592355.1214939998</v>
      </c>
      <c r="D33" s="60">
        <f>D13+D28</f>
        <v>254971.40106056005</v>
      </c>
      <c r="G33" s="10"/>
      <c r="H33" s="29"/>
      <c r="I33" s="29"/>
      <c r="J33" s="29"/>
      <c r="K33" s="29"/>
      <c r="L33" s="29"/>
      <c r="M33" s="29"/>
      <c r="N33" s="29"/>
    </row>
    <row r="34" spans="2:19" ht="19.149999999999999" customHeight="1">
      <c r="B34" s="61" t="s">
        <v>3082</v>
      </c>
      <c r="C34" s="27"/>
      <c r="D34" s="27"/>
      <c r="E34" s="29"/>
      <c r="G34" s="29"/>
      <c r="H34" s="29"/>
      <c r="I34" s="29"/>
      <c r="J34" s="29"/>
      <c r="K34" s="29"/>
      <c r="L34" s="29"/>
      <c r="M34" s="29"/>
      <c r="N34" s="29"/>
      <c r="O34" s="29"/>
      <c r="P34" s="29"/>
      <c r="Q34" s="29"/>
      <c r="R34" s="29"/>
      <c r="S34" s="29"/>
    </row>
    <row r="35" spans="2:19" ht="38.450000000000003" customHeight="1">
      <c r="B35" s="176" t="s">
        <v>3110</v>
      </c>
      <c r="C35" s="176"/>
      <c r="D35" s="176"/>
      <c r="E35" s="29"/>
      <c r="F35" s="29"/>
    </row>
    <row r="36" spans="2:19">
      <c r="B36" s="34" t="s">
        <v>42</v>
      </c>
    </row>
    <row r="37" spans="2:19" ht="31.9" customHeight="1"/>
    <row r="43" spans="2:19">
      <c r="B43" s="10"/>
    </row>
  </sheetData>
  <mergeCells count="11">
    <mergeCell ref="A1:E1"/>
    <mergeCell ref="A2:E2"/>
    <mergeCell ref="A3:E3"/>
    <mergeCell ref="A4:E4"/>
    <mergeCell ref="A5:E5"/>
    <mergeCell ref="B35:D3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90" zoomScaleNormal="90" workbookViewId="0">
      <selection activeCell="G47" sqref="G47"/>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2" t="s">
        <v>0</v>
      </c>
      <c r="B1" s="172"/>
      <c r="C1" s="172"/>
      <c r="D1" s="172"/>
      <c r="E1" s="172"/>
    </row>
    <row r="2" spans="1:8" ht="21" customHeight="1">
      <c r="A2" s="173" t="s">
        <v>1</v>
      </c>
      <c r="B2" s="173"/>
      <c r="C2" s="173"/>
      <c r="D2" s="173"/>
      <c r="E2" s="173"/>
    </row>
    <row r="3" spans="1:8" ht="15" customHeight="1">
      <c r="A3" s="189" t="s">
        <v>2</v>
      </c>
      <c r="B3" s="189"/>
      <c r="C3" s="189"/>
      <c r="D3" s="189"/>
      <c r="E3" s="189"/>
    </row>
    <row r="4" spans="1:8" ht="18.75" customHeight="1">
      <c r="A4" s="191" t="s">
        <v>25</v>
      </c>
      <c r="B4" s="191"/>
      <c r="C4" s="191"/>
      <c r="D4" s="191"/>
      <c r="E4" s="191"/>
    </row>
    <row r="5" spans="1:8" ht="18.75" customHeight="1">
      <c r="A5" s="191" t="s">
        <v>43</v>
      </c>
      <c r="B5" s="191"/>
      <c r="C5" s="191"/>
      <c r="D5" s="191"/>
      <c r="E5" s="191"/>
    </row>
    <row r="6" spans="1:8" ht="18.75">
      <c r="A6" s="187" t="s">
        <v>3109</v>
      </c>
      <c r="B6" s="187"/>
      <c r="C6" s="187"/>
      <c r="D6" s="187"/>
      <c r="E6" s="187"/>
    </row>
    <row r="7" spans="1:8" ht="18.75">
      <c r="A7" s="178" t="s">
        <v>2892</v>
      </c>
      <c r="B7" s="178"/>
      <c r="C7" s="178"/>
      <c r="D7" s="178"/>
      <c r="E7" s="178"/>
    </row>
    <row r="8" spans="1:8" ht="15.75">
      <c r="A8" s="186" t="s">
        <v>5</v>
      </c>
      <c r="B8" s="186"/>
      <c r="C8" s="186"/>
      <c r="D8" s="186"/>
      <c r="E8" s="186"/>
    </row>
    <row r="10" spans="1:8">
      <c r="G10" s="56"/>
    </row>
    <row r="11" spans="1:8" ht="15" customHeight="1">
      <c r="B11" s="185" t="s">
        <v>6</v>
      </c>
      <c r="C11" s="45" t="s">
        <v>7</v>
      </c>
      <c r="D11" s="185" t="s">
        <v>3079</v>
      </c>
    </row>
    <row r="12" spans="1:8">
      <c r="B12" s="185"/>
      <c r="C12" s="19" t="s">
        <v>2892</v>
      </c>
      <c r="D12" s="185"/>
    </row>
    <row r="13" spans="1:8">
      <c r="B13" s="62" t="s">
        <v>13</v>
      </c>
      <c r="C13" s="63">
        <f>C14+C17+C43+C45+C47+C49+C51+C53+C55</f>
        <v>1484234.6109590004</v>
      </c>
      <c r="D13" s="63">
        <f>D14+D17+D43+D45+D47+D49+D51+D53+D55</f>
        <v>229659.80607376999</v>
      </c>
      <c r="G13" s="10"/>
      <c r="H13" s="64"/>
    </row>
    <row r="14" spans="1:8">
      <c r="B14" s="65" t="s">
        <v>44</v>
      </c>
      <c r="C14" s="66">
        <f>SUM(C15:C16)</f>
        <v>8907.1543020000008</v>
      </c>
      <c r="D14" s="66">
        <f>SUM(D15:D16)</f>
        <v>1484.5256441100003</v>
      </c>
      <c r="G14" s="10"/>
    </row>
    <row r="15" spans="1:8">
      <c r="B15" s="67" t="s">
        <v>45</v>
      </c>
      <c r="C15" s="54">
        <v>3010.7791240000001</v>
      </c>
      <c r="D15" s="54">
        <v>501.79649599999999</v>
      </c>
      <c r="E15" s="54"/>
      <c r="G15" s="10"/>
    </row>
    <row r="16" spans="1:8">
      <c r="B16" s="67" t="s">
        <v>46</v>
      </c>
      <c r="C16" s="54">
        <v>5896.3751780000002</v>
      </c>
      <c r="D16" s="54">
        <v>982.72914811000021</v>
      </c>
      <c r="E16" s="54"/>
      <c r="G16" s="10"/>
    </row>
    <row r="17" spans="2:9">
      <c r="B17" s="65" t="s">
        <v>47</v>
      </c>
      <c r="C17" s="66">
        <f>SUM(C18:C42)</f>
        <v>1449825.2822310003</v>
      </c>
      <c r="D17" s="66">
        <f>SUM(D18:D42)</f>
        <v>223758.71265693998</v>
      </c>
      <c r="E17" s="54"/>
    </row>
    <row r="18" spans="2:9">
      <c r="B18" s="67" t="s">
        <v>48</v>
      </c>
      <c r="C18" s="54">
        <v>127178.682615</v>
      </c>
      <c r="D18" s="54">
        <v>12091.59709626999</v>
      </c>
      <c r="E18" s="68"/>
    </row>
    <row r="19" spans="2:9">
      <c r="B19" s="67" t="s">
        <v>49</v>
      </c>
      <c r="C19" s="54">
        <v>73721.962713999994</v>
      </c>
      <c r="D19" s="54">
        <v>10315.445966119998</v>
      </c>
      <c r="E19" s="68"/>
    </row>
    <row r="20" spans="2:9">
      <c r="B20" s="67" t="s">
        <v>50</v>
      </c>
      <c r="C20" s="54">
        <v>64622.485397999997</v>
      </c>
      <c r="D20" s="54">
        <v>8973.8176786600034</v>
      </c>
      <c r="E20" s="68"/>
    </row>
    <row r="21" spans="2:9">
      <c r="B21" s="67" t="s">
        <v>51</v>
      </c>
      <c r="C21" s="54">
        <v>15344.286414</v>
      </c>
      <c r="D21" s="54">
        <v>1809.4346588400001</v>
      </c>
      <c r="E21" s="68"/>
    </row>
    <row r="22" spans="2:9">
      <c r="B22" s="67" t="s">
        <v>52</v>
      </c>
      <c r="C22" s="54">
        <v>21512.650364000001</v>
      </c>
      <c r="D22" s="54">
        <v>2805.7845066800005</v>
      </c>
      <c r="E22" s="68"/>
    </row>
    <row r="23" spans="2:9">
      <c r="B23" s="67" t="s">
        <v>53</v>
      </c>
      <c r="C23" s="69">
        <v>309832.15000000002</v>
      </c>
      <c r="D23" s="69">
        <v>43339.43452925999</v>
      </c>
      <c r="E23" s="68"/>
    </row>
    <row r="24" spans="2:9">
      <c r="B24" s="67" t="s">
        <v>54</v>
      </c>
      <c r="C24" s="69">
        <v>150968.273193</v>
      </c>
      <c r="D24" s="69">
        <v>21313.905803610003</v>
      </c>
      <c r="E24" s="68"/>
    </row>
    <row r="25" spans="2:9">
      <c r="B25" s="70" t="s">
        <v>55</v>
      </c>
      <c r="C25" s="69">
        <v>5502.585634</v>
      </c>
      <c r="D25" s="69">
        <v>372.69395663000006</v>
      </c>
      <c r="E25" s="68"/>
    </row>
    <row r="26" spans="2:9">
      <c r="B26" s="70" t="s">
        <v>56</v>
      </c>
      <c r="C26" s="69">
        <v>3023.3434499999998</v>
      </c>
      <c r="D26" s="69">
        <v>326.30736797999998</v>
      </c>
      <c r="E26" s="68"/>
      <c r="I26" s="69"/>
    </row>
    <row r="27" spans="2:9">
      <c r="B27" s="70" t="s">
        <v>57</v>
      </c>
      <c r="C27" s="69">
        <v>18535.516531000001</v>
      </c>
      <c r="D27" s="69">
        <v>2129.3403775800002</v>
      </c>
      <c r="E27" s="68"/>
    </row>
    <row r="28" spans="2:9">
      <c r="B28" s="70" t="s">
        <v>58</v>
      </c>
      <c r="C28" s="69">
        <v>64208.597908000003</v>
      </c>
      <c r="D28" s="69">
        <v>8851.5299648800028</v>
      </c>
      <c r="E28" s="68"/>
    </row>
    <row r="29" spans="2:9">
      <c r="B29" s="70" t="s">
        <v>59</v>
      </c>
      <c r="C29" s="69">
        <v>21563.980144000001</v>
      </c>
      <c r="D29" s="69">
        <v>3291.9477894499992</v>
      </c>
      <c r="E29" s="68"/>
    </row>
    <row r="30" spans="2:9">
      <c r="B30" s="70" t="s">
        <v>60</v>
      </c>
      <c r="C30" s="69">
        <v>9400.0550249999997</v>
      </c>
      <c r="D30" s="69">
        <v>430.36673333000005</v>
      </c>
      <c r="E30" s="68"/>
    </row>
    <row r="31" spans="2:9">
      <c r="B31" s="70" t="s">
        <v>61</v>
      </c>
      <c r="C31" s="69">
        <v>11681.565715000001</v>
      </c>
      <c r="D31" s="69">
        <v>1816.7813121100003</v>
      </c>
      <c r="E31" s="68"/>
    </row>
    <row r="32" spans="2:9">
      <c r="B32" s="70" t="s">
        <v>62</v>
      </c>
      <c r="C32" s="69">
        <v>1254.3081549999999</v>
      </c>
      <c r="D32" s="69">
        <v>160.14253785</v>
      </c>
      <c r="E32" s="68"/>
    </row>
    <row r="33" spans="2:7">
      <c r="B33" s="70" t="s">
        <v>63</v>
      </c>
      <c r="C33" s="69">
        <v>4163.0385219999998</v>
      </c>
      <c r="D33" s="69">
        <v>473.05179303000011</v>
      </c>
      <c r="E33" s="68"/>
    </row>
    <row r="34" spans="2:7">
      <c r="B34" s="70" t="s">
        <v>64</v>
      </c>
      <c r="C34" s="69">
        <v>754.73537499999998</v>
      </c>
      <c r="D34" s="69">
        <v>74.706200429999996</v>
      </c>
      <c r="E34" s="68"/>
    </row>
    <row r="35" spans="2:7">
      <c r="B35" s="70" t="s">
        <v>65</v>
      </c>
      <c r="C35" s="69">
        <v>17321.712416999999</v>
      </c>
      <c r="D35" s="69">
        <v>1586.9784588599996</v>
      </c>
      <c r="E35" s="68"/>
    </row>
    <row r="36" spans="2:7">
      <c r="B36" s="70" t="s">
        <v>66</v>
      </c>
      <c r="C36" s="69">
        <v>22851.776170000001</v>
      </c>
      <c r="D36" s="159">
        <v>2895.7892685899992</v>
      </c>
      <c r="E36" s="68"/>
    </row>
    <row r="37" spans="2:7">
      <c r="B37" s="70" t="s">
        <v>67</v>
      </c>
      <c r="C37" s="69">
        <v>4007.4039579999999</v>
      </c>
      <c r="D37" s="157">
        <v>344.39783015000029</v>
      </c>
      <c r="E37" s="68"/>
    </row>
    <row r="38" spans="2:7">
      <c r="B38" s="70" t="s">
        <v>68</v>
      </c>
      <c r="C38" s="69">
        <v>2714.3816029999998</v>
      </c>
      <c r="D38" s="157">
        <v>281.00187489000001</v>
      </c>
      <c r="E38" s="68"/>
    </row>
    <row r="39" spans="2:7">
      <c r="B39" s="70" t="s">
        <v>69</v>
      </c>
      <c r="C39" s="69">
        <v>5749.8536160000003</v>
      </c>
      <c r="D39" s="157">
        <v>296.04321018000002</v>
      </c>
      <c r="E39" s="68"/>
    </row>
    <row r="40" spans="2:7">
      <c r="B40" s="70" t="s">
        <v>70</v>
      </c>
      <c r="C40" s="69">
        <v>17535.521616999999</v>
      </c>
      <c r="D40" s="157">
        <v>1624.9905068899991</v>
      </c>
      <c r="E40" s="68"/>
    </row>
    <row r="41" spans="2:7">
      <c r="B41" s="70" t="s">
        <v>71</v>
      </c>
      <c r="C41" s="69">
        <v>333486.47113800002</v>
      </c>
      <c r="D41" s="157">
        <v>74145.292710730006</v>
      </c>
      <c r="E41" s="68"/>
    </row>
    <row r="42" spans="2:7">
      <c r="B42" s="70" t="s">
        <v>72</v>
      </c>
      <c r="C42" s="69">
        <v>142889.94455499999</v>
      </c>
      <c r="D42" s="157">
        <v>24007.930523939998</v>
      </c>
      <c r="E42" s="68"/>
    </row>
    <row r="43" spans="2:7">
      <c r="B43" s="65" t="s">
        <v>73</v>
      </c>
      <c r="C43" s="66">
        <f>C44</f>
        <v>12921.593863</v>
      </c>
      <c r="D43" s="66">
        <f>D44</f>
        <v>2153.5989478800002</v>
      </c>
      <c r="E43" s="68"/>
    </row>
    <row r="44" spans="2:7">
      <c r="B44" s="67" t="s">
        <v>74</v>
      </c>
      <c r="C44" s="54">
        <v>12921.593863</v>
      </c>
      <c r="D44" s="54">
        <v>2153.5989478800002</v>
      </c>
      <c r="E44" s="68"/>
    </row>
    <row r="45" spans="2:7">
      <c r="B45" s="65" t="s">
        <v>75</v>
      </c>
      <c r="C45" s="66">
        <f>C46</f>
        <v>6750.8917369999999</v>
      </c>
      <c r="D45" s="66">
        <f>D46</f>
        <v>1125.148594</v>
      </c>
      <c r="E45" s="68"/>
    </row>
    <row r="46" spans="2:7">
      <c r="B46" s="67" t="s">
        <v>76</v>
      </c>
      <c r="C46" s="54">
        <v>6750.8917369999999</v>
      </c>
      <c r="D46" s="54">
        <v>1125.148594</v>
      </c>
      <c r="E46" s="68"/>
      <c r="G46" s="69"/>
    </row>
    <row r="47" spans="2:7">
      <c r="B47" s="65" t="s">
        <v>77</v>
      </c>
      <c r="C47" s="66">
        <f>C48</f>
        <v>1524.2480869999999</v>
      </c>
      <c r="D47" s="66">
        <f>D48</f>
        <v>253.78290306000005</v>
      </c>
      <c r="E47" s="68"/>
    </row>
    <row r="48" spans="2:7">
      <c r="B48" s="67" t="s">
        <v>78</v>
      </c>
      <c r="C48" s="54">
        <v>1524.2480869999999</v>
      </c>
      <c r="D48" s="54">
        <v>253.78290306000005</v>
      </c>
      <c r="E48" s="68"/>
    </row>
    <row r="49" spans="2:7">
      <c r="B49" s="65" t="s">
        <v>79</v>
      </c>
      <c r="C49" s="66">
        <f>C50</f>
        <v>1900.371875</v>
      </c>
      <c r="D49" s="66">
        <f>D50</f>
        <v>316.72862600000002</v>
      </c>
      <c r="E49" s="68"/>
      <c r="F49" s="69"/>
      <c r="G49" s="69"/>
    </row>
    <row r="50" spans="2:7">
      <c r="B50" s="67" t="s">
        <v>80</v>
      </c>
      <c r="C50" s="54">
        <v>1900.371875</v>
      </c>
      <c r="D50" s="54">
        <v>316.72862600000002</v>
      </c>
      <c r="E50" s="68"/>
      <c r="F50" s="69"/>
    </row>
    <row r="51" spans="2:7">
      <c r="B51" s="65" t="s">
        <v>81</v>
      </c>
      <c r="C51" s="66">
        <f>C52</f>
        <v>375</v>
      </c>
      <c r="D51" s="66">
        <f>D52</f>
        <v>46.844277700000006</v>
      </c>
      <c r="E51" s="68"/>
    </row>
    <row r="52" spans="2:7">
      <c r="B52" s="67" t="s">
        <v>82</v>
      </c>
      <c r="C52" s="54">
        <v>375</v>
      </c>
      <c r="D52" s="54">
        <v>46.844277700000006</v>
      </c>
      <c r="E52" s="68"/>
    </row>
    <row r="53" spans="2:7">
      <c r="B53" s="65" t="s">
        <v>83</v>
      </c>
      <c r="C53" s="66">
        <f>C54</f>
        <v>1193.3993809999999</v>
      </c>
      <c r="D53" s="66">
        <f>D54</f>
        <v>400.16456392000009</v>
      </c>
      <c r="E53" s="68"/>
    </row>
    <row r="54" spans="2:7">
      <c r="B54" s="67" t="s">
        <v>2889</v>
      </c>
      <c r="C54" s="54">
        <v>1193.3993809999999</v>
      </c>
      <c r="D54" s="54">
        <v>400.16456392000009</v>
      </c>
      <c r="E54" s="68"/>
      <c r="G54" s="69"/>
    </row>
    <row r="55" spans="2:7">
      <c r="B55" s="71" t="s">
        <v>84</v>
      </c>
      <c r="C55" s="66">
        <f>C56</f>
        <v>836.66948300000001</v>
      </c>
      <c r="D55" s="66">
        <f>D56</f>
        <v>120.29986015999998</v>
      </c>
      <c r="E55" s="68"/>
    </row>
    <row r="56" spans="2:7">
      <c r="B56" s="67" t="s">
        <v>3101</v>
      </c>
      <c r="C56" s="54">
        <v>836.66948300000001</v>
      </c>
      <c r="D56" s="54">
        <v>120.29986015999998</v>
      </c>
      <c r="E56" s="68"/>
    </row>
    <row r="57" spans="2:7">
      <c r="B57" s="72" t="s">
        <v>38</v>
      </c>
      <c r="C57" s="73">
        <f>C58</f>
        <v>108120.51053500001</v>
      </c>
      <c r="D57" s="73">
        <f>D58</f>
        <v>25311.594986789998</v>
      </c>
      <c r="E57" s="68"/>
    </row>
    <row r="58" spans="2:7">
      <c r="B58" s="65" t="s">
        <v>47</v>
      </c>
      <c r="C58" s="66">
        <f>SUM(C59:C63)</f>
        <v>108120.51053500001</v>
      </c>
      <c r="D58" s="66">
        <f>SUM(D59:D63)</f>
        <v>25311.594986789998</v>
      </c>
      <c r="E58" s="68"/>
      <c r="G58" s="69"/>
    </row>
    <row r="59" spans="2:7">
      <c r="B59" s="67" t="s">
        <v>53</v>
      </c>
      <c r="C59" s="74">
        <v>0</v>
      </c>
      <c r="D59" s="74">
        <v>0</v>
      </c>
      <c r="E59" s="68"/>
      <c r="G59" s="69"/>
    </row>
    <row r="60" spans="2:7">
      <c r="B60" s="67" t="s">
        <v>57</v>
      </c>
      <c r="C60" s="74">
        <v>0</v>
      </c>
      <c r="D60" s="74">
        <v>0</v>
      </c>
      <c r="E60" s="68"/>
      <c r="G60" s="69"/>
    </row>
    <row r="61" spans="2:7">
      <c r="B61" s="67" t="s">
        <v>67</v>
      </c>
      <c r="C61" s="54">
        <v>835.789266</v>
      </c>
      <c r="D61" s="74">
        <v>0</v>
      </c>
      <c r="E61" s="68"/>
      <c r="G61" s="69"/>
    </row>
    <row r="62" spans="2:7">
      <c r="B62" s="67" t="s">
        <v>71</v>
      </c>
      <c r="C62" s="54">
        <v>93784.721269000001</v>
      </c>
      <c r="D62" s="54">
        <v>24991.681621239997</v>
      </c>
      <c r="E62" s="68"/>
    </row>
    <row r="63" spans="2:7">
      <c r="B63" s="67" t="s">
        <v>72</v>
      </c>
      <c r="C63" s="54">
        <v>13500</v>
      </c>
      <c r="D63" s="54">
        <v>319.91336555000004</v>
      </c>
    </row>
    <row r="64" spans="2:7">
      <c r="B64" s="59" t="s">
        <v>85</v>
      </c>
      <c r="C64" s="60">
        <f>C13+C57</f>
        <v>1592355.1214940003</v>
      </c>
      <c r="D64" s="60">
        <f>(D13+D57)</f>
        <v>254971.40106055999</v>
      </c>
      <c r="F64" s="64"/>
    </row>
    <row r="65" spans="2:5">
      <c r="B65" s="61" t="s">
        <v>3082</v>
      </c>
      <c r="C65" s="27"/>
      <c r="D65" s="27"/>
      <c r="E65" s="68"/>
    </row>
    <row r="66" spans="2:5" ht="32.450000000000003" customHeight="1">
      <c r="B66" s="176" t="s">
        <v>3110</v>
      </c>
      <c r="C66" s="176"/>
      <c r="D66" s="176"/>
    </row>
    <row r="67" spans="2:5">
      <c r="B67" s="34" t="s">
        <v>42</v>
      </c>
    </row>
    <row r="68" spans="2:5">
      <c r="C68" s="75"/>
      <c r="D68" s="75"/>
    </row>
    <row r="69" spans="2:5">
      <c r="C69" s="75"/>
      <c r="D69" s="75"/>
    </row>
    <row r="70" spans="2:5">
      <c r="C70" s="75"/>
      <c r="D70" s="75"/>
    </row>
  </sheetData>
  <mergeCells count="11">
    <mergeCell ref="B66:D66"/>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B29" sqref="B29"/>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2" t="s">
        <v>0</v>
      </c>
      <c r="B1" s="172"/>
      <c r="C1" s="172"/>
      <c r="D1" s="172"/>
    </row>
    <row r="2" spans="1:5" ht="21" customHeight="1">
      <c r="A2" s="173" t="s">
        <v>1</v>
      </c>
      <c r="B2" s="173"/>
      <c r="C2" s="173"/>
      <c r="D2" s="173"/>
    </row>
    <row r="3" spans="1:5" ht="14.45" customHeight="1">
      <c r="A3" s="189" t="s">
        <v>2</v>
      </c>
      <c r="B3" s="189"/>
      <c r="C3" s="189"/>
      <c r="D3" s="189"/>
    </row>
    <row r="5" spans="1:5" ht="18" customHeight="1">
      <c r="A5" s="191" t="s">
        <v>25</v>
      </c>
      <c r="B5" s="191"/>
      <c r="C5" s="191"/>
      <c r="D5" s="191"/>
    </row>
    <row r="6" spans="1:5" ht="18" customHeight="1">
      <c r="A6" s="191" t="s">
        <v>86</v>
      </c>
      <c r="B6" s="191"/>
      <c r="C6" s="191"/>
      <c r="D6" s="191"/>
    </row>
    <row r="7" spans="1:5" ht="18.75">
      <c r="A7" s="187" t="s">
        <v>3109</v>
      </c>
      <c r="B7" s="187"/>
      <c r="C7" s="187"/>
      <c r="D7" s="187"/>
      <c r="E7" s="187"/>
    </row>
    <row r="8" spans="1:5" ht="18.75">
      <c r="A8" s="178" t="s">
        <v>2892</v>
      </c>
      <c r="B8" s="178"/>
      <c r="C8" s="178"/>
      <c r="D8" s="178"/>
      <c r="E8" s="43"/>
    </row>
    <row r="9" spans="1:5" ht="15.75">
      <c r="A9" s="186" t="s">
        <v>5</v>
      </c>
      <c r="B9" s="186"/>
      <c r="C9" s="186"/>
      <c r="D9" s="186"/>
    </row>
    <row r="11" spans="1:5">
      <c r="B11" s="185" t="s">
        <v>6</v>
      </c>
      <c r="C11" s="45" t="s">
        <v>7</v>
      </c>
      <c r="D11" s="185" t="s">
        <v>3079</v>
      </c>
    </row>
    <row r="12" spans="1:5">
      <c r="B12" s="185"/>
      <c r="C12" s="19" t="s">
        <v>2892</v>
      </c>
      <c r="D12" s="185"/>
    </row>
    <row r="13" spans="1:5">
      <c r="B13" s="76" t="s">
        <v>249</v>
      </c>
      <c r="C13" s="154">
        <f>C14+C38+C74+C104+C150</f>
        <v>1484234.610959</v>
      </c>
      <c r="D13" s="154">
        <f>D14+D38+D74+D104+D150</f>
        <v>229659.80607376999</v>
      </c>
    </row>
    <row r="14" spans="1:5">
      <c r="B14" s="128" t="s">
        <v>3084</v>
      </c>
      <c r="C14" s="155">
        <f>C15+C22+C25+C30</f>
        <v>239464.28887499997</v>
      </c>
      <c r="D14" s="155">
        <f>D15+D22+D25+D30</f>
        <v>33025.091275540006</v>
      </c>
    </row>
    <row r="15" spans="1:5">
      <c r="B15" s="129" t="s">
        <v>87</v>
      </c>
      <c r="C15" s="155">
        <f>SUM(C16:C21)</f>
        <v>92986.411967000007</v>
      </c>
      <c r="D15" s="155">
        <v>13938.128455780003</v>
      </c>
    </row>
    <row r="16" spans="1:5">
      <c r="B16" s="70" t="s">
        <v>88</v>
      </c>
      <c r="C16" s="153">
        <v>7957.6912179999999</v>
      </c>
      <c r="D16" s="153">
        <v>1337.7787804399993</v>
      </c>
    </row>
    <row r="17" spans="2:4">
      <c r="B17" s="70" t="s">
        <v>89</v>
      </c>
      <c r="C17" s="153">
        <v>50979.967939000002</v>
      </c>
      <c r="D17" s="153">
        <v>6798.1713507500008</v>
      </c>
    </row>
    <row r="18" spans="2:4">
      <c r="B18" s="70" t="s">
        <v>90</v>
      </c>
      <c r="C18" s="153">
        <v>26405.736634000001</v>
      </c>
      <c r="D18" s="153">
        <v>4572.2730795500001</v>
      </c>
    </row>
    <row r="19" spans="2:4">
      <c r="B19" s="70" t="s">
        <v>91</v>
      </c>
      <c r="C19" s="153">
        <v>6738.7567369999997</v>
      </c>
      <c r="D19" s="153">
        <v>1123.1265940000001</v>
      </c>
    </row>
    <row r="20" spans="2:4">
      <c r="B20" s="70" t="s">
        <v>92</v>
      </c>
      <c r="C20" s="153">
        <v>813.15455099999997</v>
      </c>
      <c r="D20" s="153">
        <v>93.952337170000078</v>
      </c>
    </row>
    <row r="21" spans="2:4">
      <c r="B21" s="70" t="s">
        <v>2893</v>
      </c>
      <c r="C21" s="153">
        <v>91.104888000000003</v>
      </c>
      <c r="D21" s="153">
        <v>12.82631387</v>
      </c>
    </row>
    <row r="22" spans="2:4">
      <c r="B22" s="129" t="s">
        <v>93</v>
      </c>
      <c r="C22" s="155">
        <f>SUM(C23:C24)</f>
        <v>15166.993748999999</v>
      </c>
      <c r="D22" s="155">
        <v>1791.7626709500005</v>
      </c>
    </row>
    <row r="23" spans="2:4">
      <c r="B23" s="70" t="s">
        <v>94</v>
      </c>
      <c r="C23" s="153">
        <v>5679.9169469999997</v>
      </c>
      <c r="D23" s="153">
        <v>356.85782130000024</v>
      </c>
    </row>
    <row r="24" spans="2:4">
      <c r="B24" s="70" t="s">
        <v>95</v>
      </c>
      <c r="C24" s="153">
        <v>9487.0768019999996</v>
      </c>
      <c r="D24" s="153">
        <v>1434.9048496500004</v>
      </c>
    </row>
    <row r="25" spans="2:4">
      <c r="B25" s="129" t="s">
        <v>96</v>
      </c>
      <c r="C25" s="155">
        <f>SUM(C26:C29)</f>
        <v>53706.951427000007</v>
      </c>
      <c r="D25" s="155">
        <v>7220.3914552700007</v>
      </c>
    </row>
    <row r="26" spans="2:4">
      <c r="B26" s="70" t="s">
        <v>97</v>
      </c>
      <c r="C26" s="153">
        <v>49289.055265000003</v>
      </c>
      <c r="D26" s="153">
        <v>6901.0187129100004</v>
      </c>
    </row>
    <row r="27" spans="2:4">
      <c r="B27" s="70" t="s">
        <v>98</v>
      </c>
      <c r="C27" s="153">
        <v>4065.0264830000001</v>
      </c>
      <c r="D27" s="153">
        <v>272.15415615000006</v>
      </c>
    </row>
    <row r="28" spans="2:4">
      <c r="B28" s="70" t="s">
        <v>2041</v>
      </c>
      <c r="C28" s="153">
        <v>280.480234</v>
      </c>
      <c r="D28" s="153">
        <v>34.172652899999989</v>
      </c>
    </row>
    <row r="29" spans="2:4">
      <c r="B29" s="70" t="s">
        <v>99</v>
      </c>
      <c r="C29" s="153">
        <v>72.389444999999995</v>
      </c>
      <c r="D29" s="153">
        <v>13.045933310000001</v>
      </c>
    </row>
    <row r="30" spans="2:4">
      <c r="B30" s="129" t="s">
        <v>100</v>
      </c>
      <c r="C30" s="155">
        <f>SUM(C31:C37)</f>
        <v>77603.931731999983</v>
      </c>
      <c r="D30" s="155">
        <v>10074.808693540001</v>
      </c>
    </row>
    <row r="31" spans="2:4">
      <c r="B31" s="70" t="s">
        <v>101</v>
      </c>
      <c r="C31" s="153">
        <v>38088.754744999998</v>
      </c>
      <c r="D31" s="153">
        <v>4686.7997854900004</v>
      </c>
    </row>
    <row r="32" spans="2:4">
      <c r="B32" s="70" t="s">
        <v>102</v>
      </c>
      <c r="C32" s="153">
        <v>1400.4293500000001</v>
      </c>
      <c r="D32" s="153">
        <v>152.88536797999998</v>
      </c>
    </row>
    <row r="33" spans="2:4">
      <c r="B33" s="70" t="s">
        <v>103</v>
      </c>
      <c r="C33" s="153">
        <v>26646.094384</v>
      </c>
      <c r="D33" s="153">
        <v>4161.9414104100006</v>
      </c>
    </row>
    <row r="34" spans="2:4">
      <c r="B34" s="70" t="s">
        <v>104</v>
      </c>
      <c r="C34" s="153">
        <v>2809.3564959999999</v>
      </c>
      <c r="D34" s="153">
        <v>335.46332640999998</v>
      </c>
    </row>
    <row r="35" spans="2:4">
      <c r="B35" s="70" t="s">
        <v>105</v>
      </c>
      <c r="C35" s="153">
        <v>4003.9843820000001</v>
      </c>
      <c r="D35" s="153">
        <v>378.25438968000003</v>
      </c>
    </row>
    <row r="36" spans="2:4">
      <c r="B36" s="70" t="s">
        <v>106</v>
      </c>
      <c r="C36" s="153">
        <v>69.484139999999996</v>
      </c>
      <c r="D36" s="144">
        <v>11.580690000000001</v>
      </c>
    </row>
    <row r="37" spans="2:4">
      <c r="B37" s="70" t="s">
        <v>107</v>
      </c>
      <c r="C37" s="153">
        <v>4585.8282349999999</v>
      </c>
      <c r="D37" s="158">
        <v>347.88372356999997</v>
      </c>
    </row>
    <row r="38" spans="2:4">
      <c r="B38" s="128" t="s">
        <v>2399</v>
      </c>
      <c r="C38" s="155">
        <f>C39+C43+C49+C51+C56+C59+C65+C67+C69</f>
        <v>230637.10148299995</v>
      </c>
      <c r="D38" s="155">
        <f>D39+D43+D49+D51+D56+D59+D65+D67+D69</f>
        <v>30877.736368109996</v>
      </c>
    </row>
    <row r="39" spans="2:4">
      <c r="B39" s="129" t="s">
        <v>108</v>
      </c>
      <c r="C39" s="155">
        <f>SUM(C40:C42)</f>
        <v>23281.068770999998</v>
      </c>
      <c r="D39" s="155">
        <v>3493.09507876</v>
      </c>
    </row>
    <row r="40" spans="2:4">
      <c r="B40" s="70" t="s">
        <v>109</v>
      </c>
      <c r="C40" s="153">
        <v>21343.196200999999</v>
      </c>
      <c r="D40" s="158">
        <v>3308.5894451499994</v>
      </c>
    </row>
    <row r="41" spans="2:4">
      <c r="B41" s="70" t="s">
        <v>110</v>
      </c>
      <c r="C41" s="153">
        <v>1694.5834649999999</v>
      </c>
      <c r="D41" s="158">
        <v>163.09487179999996</v>
      </c>
    </row>
    <row r="42" spans="2:4">
      <c r="B42" s="70" t="s">
        <v>111</v>
      </c>
      <c r="C42" s="153">
        <v>243.28910500000001</v>
      </c>
      <c r="D42" s="158">
        <v>21.410761809999993</v>
      </c>
    </row>
    <row r="43" spans="2:4">
      <c r="B43" s="129" t="s">
        <v>112</v>
      </c>
      <c r="C43" s="155">
        <f>SUM(C44:C48)</f>
        <v>18069.727753000003</v>
      </c>
      <c r="D43" s="155">
        <v>2040.1169479800001</v>
      </c>
    </row>
    <row r="44" spans="2:4">
      <c r="B44" s="70" t="s">
        <v>113</v>
      </c>
      <c r="C44" s="153">
        <v>12036.003957000001</v>
      </c>
      <c r="D44" s="153">
        <v>1410.1004748400001</v>
      </c>
    </row>
    <row r="45" spans="2:4">
      <c r="B45" s="70" t="s">
        <v>114</v>
      </c>
      <c r="C45" s="153">
        <v>178.780957</v>
      </c>
      <c r="D45" s="153">
        <v>22.917536340000002</v>
      </c>
    </row>
    <row r="46" spans="2:4">
      <c r="B46" s="70" t="s">
        <v>2042</v>
      </c>
      <c r="C46" s="153">
        <v>252.44</v>
      </c>
      <c r="D46" s="153">
        <v>0</v>
      </c>
    </row>
    <row r="47" spans="2:4">
      <c r="B47" s="70" t="s">
        <v>115</v>
      </c>
      <c r="C47" s="153">
        <v>281.636753</v>
      </c>
      <c r="D47" s="153">
        <v>1.1738931799999999</v>
      </c>
    </row>
    <row r="48" spans="2:4">
      <c r="B48" s="70" t="s">
        <v>116</v>
      </c>
      <c r="C48" s="153">
        <v>5320.866086</v>
      </c>
      <c r="D48" s="153">
        <v>605.92504362</v>
      </c>
    </row>
    <row r="49" spans="2:4">
      <c r="B49" s="129" t="s">
        <v>117</v>
      </c>
      <c r="C49" s="155">
        <f>SUM(C50)</f>
        <v>8478.6767419999996</v>
      </c>
      <c r="D49" s="155">
        <v>823.05853257000001</v>
      </c>
    </row>
    <row r="50" spans="2:4">
      <c r="B50" s="70" t="s">
        <v>118</v>
      </c>
      <c r="C50" s="153">
        <v>8478.6767419999996</v>
      </c>
      <c r="D50" s="153">
        <v>823.05853257000001</v>
      </c>
    </row>
    <row r="51" spans="2:4">
      <c r="B51" s="129" t="s">
        <v>119</v>
      </c>
      <c r="C51" s="155">
        <f>SUM(C52:C55)</f>
        <v>90444.999545999977</v>
      </c>
      <c r="D51" s="155">
        <v>15285.669149409998</v>
      </c>
    </row>
    <row r="52" spans="2:4">
      <c r="B52" s="70" t="s">
        <v>120</v>
      </c>
      <c r="C52" s="153">
        <v>670.85495600000002</v>
      </c>
      <c r="D52" s="153">
        <v>62.502132210000006</v>
      </c>
    </row>
    <row r="53" spans="2:4">
      <c r="B53" s="70" t="s">
        <v>121</v>
      </c>
      <c r="C53" s="153">
        <v>84996.417663999993</v>
      </c>
      <c r="D53" s="153">
        <v>15013.296885809999</v>
      </c>
    </row>
    <row r="54" spans="2:4">
      <c r="B54" s="70" t="s">
        <v>122</v>
      </c>
      <c r="C54" s="153">
        <v>51.500000999999997</v>
      </c>
      <c r="D54" s="153">
        <v>0</v>
      </c>
    </row>
    <row r="55" spans="2:4">
      <c r="B55" s="70" t="s">
        <v>123</v>
      </c>
      <c r="C55" s="153">
        <v>4726.2269249999999</v>
      </c>
      <c r="D55" s="153">
        <v>209.87013138999993</v>
      </c>
    </row>
    <row r="56" spans="2:4">
      <c r="B56" s="129" t="s">
        <v>124</v>
      </c>
      <c r="C56" s="155">
        <f>SUM(C57:C58)</f>
        <v>879.26182300000005</v>
      </c>
      <c r="D56" s="155">
        <v>83.901052499999992</v>
      </c>
    </row>
    <row r="57" spans="2:4">
      <c r="B57" s="70" t="s">
        <v>125</v>
      </c>
      <c r="C57" s="153">
        <v>868.70703800000001</v>
      </c>
      <c r="D57" s="153">
        <v>83.901052499999992</v>
      </c>
    </row>
    <row r="58" spans="2:4">
      <c r="B58" s="70" t="s">
        <v>799</v>
      </c>
      <c r="C58" s="153">
        <v>10.554785000000001</v>
      </c>
      <c r="D58" s="153">
        <v>0</v>
      </c>
    </row>
    <row r="59" spans="2:4">
      <c r="B59" s="129" t="s">
        <v>126</v>
      </c>
      <c r="C59" s="155">
        <f>SUM(C60:C64)</f>
        <v>77465.525556000008</v>
      </c>
      <c r="D59" s="155">
        <v>8513.2406318499998</v>
      </c>
    </row>
    <row r="60" spans="2:4">
      <c r="B60" s="70" t="s">
        <v>127</v>
      </c>
      <c r="C60" s="153">
        <v>37110.140373000002</v>
      </c>
      <c r="D60" s="153">
        <v>6870.8302694200011</v>
      </c>
    </row>
    <row r="61" spans="2:4">
      <c r="B61" s="70" t="s">
        <v>128</v>
      </c>
      <c r="C61" s="153">
        <v>21.182604000000001</v>
      </c>
      <c r="D61" s="153">
        <v>0</v>
      </c>
    </row>
    <row r="62" spans="2:4">
      <c r="B62" s="70" t="s">
        <v>129</v>
      </c>
      <c r="C62" s="153">
        <v>35218.491996999997</v>
      </c>
      <c r="D62" s="153">
        <v>1217.6859126300003</v>
      </c>
    </row>
    <row r="63" spans="2:4">
      <c r="B63" s="70" t="s">
        <v>130</v>
      </c>
      <c r="C63" s="153">
        <v>1202.5105940000001</v>
      </c>
      <c r="D63" s="153">
        <v>61.364667320000009</v>
      </c>
    </row>
    <row r="64" spans="2:4">
      <c r="B64" s="70" t="s">
        <v>131</v>
      </c>
      <c r="C64" s="153">
        <v>3913.1999879999998</v>
      </c>
      <c r="D64" s="153">
        <v>363.35978247999998</v>
      </c>
    </row>
    <row r="65" spans="2:4">
      <c r="B65" s="129" t="s">
        <v>132</v>
      </c>
      <c r="C65" s="155">
        <f>C66</f>
        <v>3805.3082479999998</v>
      </c>
      <c r="D65" s="155">
        <v>215.27401195999997</v>
      </c>
    </row>
    <row r="66" spans="2:4">
      <c r="B66" s="70" t="s">
        <v>133</v>
      </c>
      <c r="C66" s="153">
        <v>3805.3082479999998</v>
      </c>
      <c r="D66" s="153">
        <v>215.27401195999997</v>
      </c>
    </row>
    <row r="67" spans="2:4">
      <c r="B67" s="129" t="s">
        <v>134</v>
      </c>
      <c r="C67" s="155">
        <f>C68</f>
        <v>149.70302000000001</v>
      </c>
      <c r="D67" s="155">
        <v>12.47525166</v>
      </c>
    </row>
    <row r="68" spans="2:4">
      <c r="B68" s="70" t="s">
        <v>135</v>
      </c>
      <c r="C68" s="153">
        <v>149.70302000000001</v>
      </c>
      <c r="D68" s="153">
        <v>12.47525166</v>
      </c>
    </row>
    <row r="69" spans="2:4">
      <c r="B69" s="129" t="s">
        <v>136</v>
      </c>
      <c r="C69" s="155">
        <f>SUM(C70:C73)</f>
        <v>8062.8300239999999</v>
      </c>
      <c r="D69" s="155">
        <v>410.90571141999999</v>
      </c>
    </row>
    <row r="70" spans="2:4">
      <c r="B70" s="70" t="s">
        <v>685</v>
      </c>
      <c r="C70" s="153">
        <v>146.51128</v>
      </c>
      <c r="D70" s="153">
        <v>20</v>
      </c>
    </row>
    <row r="71" spans="2:4">
      <c r="B71" s="70" t="s">
        <v>2894</v>
      </c>
      <c r="C71" s="153">
        <v>3.9225690000000002</v>
      </c>
      <c r="D71" s="153">
        <v>0</v>
      </c>
    </row>
    <row r="72" spans="2:4">
      <c r="B72" s="70" t="s">
        <v>137</v>
      </c>
      <c r="C72" s="153">
        <v>7738.7249179999999</v>
      </c>
      <c r="D72" s="153">
        <v>361.96050192000001</v>
      </c>
    </row>
    <row r="73" spans="2:4">
      <c r="B73" s="70" t="s">
        <v>2043</v>
      </c>
      <c r="C73" s="153">
        <v>173.671257</v>
      </c>
      <c r="D73" s="153">
        <v>28.945209500000001</v>
      </c>
    </row>
    <row r="74" spans="2:4">
      <c r="B74" s="128" t="s">
        <v>2406</v>
      </c>
      <c r="C74" s="155">
        <f>C75+C80+C95</f>
        <v>14788.243644000002</v>
      </c>
      <c r="D74" s="155">
        <f>D75+D80+D95</f>
        <v>1183.3168442000001</v>
      </c>
    </row>
    <row r="75" spans="2:4">
      <c r="B75" s="129" t="s">
        <v>138</v>
      </c>
      <c r="C75" s="155">
        <f>SUM(C76:C79)</f>
        <v>1069.4035680000002</v>
      </c>
      <c r="D75" s="155">
        <v>71.668669040000012</v>
      </c>
    </row>
    <row r="76" spans="2:4">
      <c r="B76" s="70" t="s">
        <v>139</v>
      </c>
      <c r="C76" s="153">
        <v>225.042</v>
      </c>
      <c r="D76" s="153">
        <v>23.526833340000003</v>
      </c>
    </row>
    <row r="77" spans="2:4">
      <c r="B77" s="70" t="s">
        <v>140</v>
      </c>
      <c r="C77" s="153">
        <v>736.63497900000004</v>
      </c>
      <c r="D77" s="153">
        <v>41.275945560000004</v>
      </c>
    </row>
    <row r="78" spans="2:4">
      <c r="B78" s="70" t="s">
        <v>1803</v>
      </c>
      <c r="C78" s="153">
        <v>18.204464000000002</v>
      </c>
      <c r="D78" s="153">
        <v>0</v>
      </c>
    </row>
    <row r="79" spans="2:4">
      <c r="B79" s="70" t="s">
        <v>141</v>
      </c>
      <c r="C79" s="153">
        <v>89.522125000000003</v>
      </c>
      <c r="D79" s="153">
        <v>6.8658901400000003</v>
      </c>
    </row>
    <row r="80" spans="2:4">
      <c r="B80" s="129" t="s">
        <v>142</v>
      </c>
      <c r="C80" s="155">
        <f>SUM(C81:C94)</f>
        <v>8369.8522960000009</v>
      </c>
      <c r="D80" s="155">
        <v>696.47533305999991</v>
      </c>
    </row>
    <row r="81" spans="2:4">
      <c r="B81" s="70" t="s">
        <v>143</v>
      </c>
      <c r="C81" s="153">
        <v>1130.0497190000001</v>
      </c>
      <c r="D81" s="153">
        <v>13.8534305</v>
      </c>
    </row>
    <row r="82" spans="2:4">
      <c r="B82" s="70" t="s">
        <v>2044</v>
      </c>
      <c r="C82" s="153">
        <v>31.467776000000001</v>
      </c>
      <c r="D82" s="153">
        <v>0</v>
      </c>
    </row>
    <row r="83" spans="2:4">
      <c r="B83" s="70" t="s">
        <v>144</v>
      </c>
      <c r="C83" s="153">
        <v>320.09149500000001</v>
      </c>
      <c r="D83" s="153">
        <v>26.378583320000001</v>
      </c>
    </row>
    <row r="84" spans="2:4">
      <c r="B84" s="70" t="s">
        <v>145</v>
      </c>
      <c r="C84" s="153">
        <v>35</v>
      </c>
      <c r="D84" s="153">
        <v>0</v>
      </c>
    </row>
    <row r="85" spans="2:4">
      <c r="B85" s="70" t="s">
        <v>146</v>
      </c>
      <c r="C85" s="153">
        <v>8.4097159999999995</v>
      </c>
      <c r="D85" s="153">
        <v>0.52808943999999991</v>
      </c>
    </row>
    <row r="86" spans="2:4">
      <c r="B86" s="70" t="s">
        <v>147</v>
      </c>
      <c r="C86" s="153">
        <v>166.3</v>
      </c>
      <c r="D86" s="153">
        <v>23.411666699999998</v>
      </c>
    </row>
    <row r="87" spans="2:4">
      <c r="B87" s="70" t="s">
        <v>2045</v>
      </c>
      <c r="C87" s="153">
        <v>121.855463</v>
      </c>
      <c r="D87" s="153">
        <v>6.0873055600000008</v>
      </c>
    </row>
    <row r="88" spans="2:4">
      <c r="B88" s="70" t="s">
        <v>148</v>
      </c>
      <c r="C88" s="153">
        <v>1338.1688340000001</v>
      </c>
      <c r="D88" s="153">
        <v>86.882524339999989</v>
      </c>
    </row>
    <row r="89" spans="2:4">
      <c r="B89" s="70" t="s">
        <v>149</v>
      </c>
      <c r="C89" s="153">
        <v>2031.4511130000001</v>
      </c>
      <c r="D89" s="153">
        <v>103.49945100000006</v>
      </c>
    </row>
    <row r="90" spans="2:4">
      <c r="B90" s="70" t="s">
        <v>150</v>
      </c>
      <c r="C90" s="153">
        <v>101.411794</v>
      </c>
      <c r="D90" s="153">
        <v>13.471431979999997</v>
      </c>
    </row>
    <row r="91" spans="2:4">
      <c r="B91" s="70" t="s">
        <v>151</v>
      </c>
      <c r="C91" s="153">
        <v>1</v>
      </c>
      <c r="D91" s="153">
        <v>0</v>
      </c>
    </row>
    <row r="92" spans="2:4">
      <c r="B92" s="70" t="s">
        <v>2046</v>
      </c>
      <c r="C92" s="153">
        <v>30.547778999999998</v>
      </c>
      <c r="D92" s="153">
        <v>1.2678117599999998</v>
      </c>
    </row>
    <row r="93" spans="2:4">
      <c r="B93" s="70" t="s">
        <v>152</v>
      </c>
      <c r="C93" s="153">
        <v>12</v>
      </c>
      <c r="D93" s="153">
        <v>4.2639575199999999</v>
      </c>
    </row>
    <row r="94" spans="2:4">
      <c r="B94" s="70" t="s">
        <v>153</v>
      </c>
      <c r="C94" s="153">
        <v>3042.0986069999999</v>
      </c>
      <c r="D94" s="153">
        <v>416.83108093999994</v>
      </c>
    </row>
    <row r="95" spans="2:4">
      <c r="B95" s="129" t="s">
        <v>154</v>
      </c>
      <c r="C95" s="155">
        <f>SUM(C96:C103)</f>
        <v>5348.9877800000004</v>
      </c>
      <c r="D95" s="155">
        <v>415.17284210000003</v>
      </c>
    </row>
    <row r="96" spans="2:4">
      <c r="B96" s="70" t="s">
        <v>155</v>
      </c>
      <c r="C96" s="153">
        <v>260.17793799999998</v>
      </c>
      <c r="D96" s="153">
        <v>33.751543099999999</v>
      </c>
    </row>
    <row r="97" spans="2:4">
      <c r="B97" s="70" t="s">
        <v>156</v>
      </c>
      <c r="C97" s="153">
        <v>5.5485429999999996</v>
      </c>
      <c r="D97" s="153">
        <v>0.75975702000000001</v>
      </c>
    </row>
    <row r="98" spans="2:4">
      <c r="B98" s="70" t="s">
        <v>157</v>
      </c>
      <c r="C98" s="153">
        <v>153.29686799999999</v>
      </c>
      <c r="D98" s="153">
        <v>13.973791799999997</v>
      </c>
    </row>
    <row r="99" spans="2:4">
      <c r="B99" s="70" t="s">
        <v>158</v>
      </c>
      <c r="C99" s="153">
        <v>17.3</v>
      </c>
      <c r="D99" s="153">
        <v>0</v>
      </c>
    </row>
    <row r="100" spans="2:4">
      <c r="B100" s="70" t="s">
        <v>2047</v>
      </c>
      <c r="C100" s="153">
        <v>4740.9021789999997</v>
      </c>
      <c r="D100" s="153">
        <v>349.54706099000003</v>
      </c>
    </row>
    <row r="101" spans="2:4">
      <c r="B101" s="70" t="s">
        <v>2048</v>
      </c>
      <c r="C101" s="153">
        <v>6.0446759999999999</v>
      </c>
      <c r="D101" s="153">
        <v>0</v>
      </c>
    </row>
    <row r="102" spans="2:4">
      <c r="B102" s="70" t="s">
        <v>159</v>
      </c>
      <c r="C102" s="153">
        <v>6.5530090000000003</v>
      </c>
      <c r="D102" s="153">
        <v>0.75928853000000007</v>
      </c>
    </row>
    <row r="103" spans="2:4">
      <c r="B103" s="70" t="s">
        <v>160</v>
      </c>
      <c r="C103" s="153">
        <v>159.16456700000001</v>
      </c>
      <c r="D103" s="153">
        <v>16.381400659999997</v>
      </c>
    </row>
    <row r="104" spans="2:4">
      <c r="B104" s="128" t="s">
        <v>2400</v>
      </c>
      <c r="C104" s="155">
        <f>C105+C110+C117+C124+C136+C145</f>
        <v>665858.50581899995</v>
      </c>
      <c r="D104" s="155">
        <f>D105+D110+D117+D124+D136+D145</f>
        <v>90428.368875190004</v>
      </c>
    </row>
    <row r="105" spans="2:4">
      <c r="B105" s="129" t="s">
        <v>161</v>
      </c>
      <c r="C105" s="155">
        <f>SUM(C106:C109)</f>
        <v>30826.676151</v>
      </c>
      <c r="D105" s="155">
        <v>2982.83146003</v>
      </c>
    </row>
    <row r="106" spans="2:4">
      <c r="B106" s="70" t="s">
        <v>162</v>
      </c>
      <c r="C106" s="153">
        <v>8210.0601779999997</v>
      </c>
      <c r="D106" s="153">
        <v>222.71573135999998</v>
      </c>
    </row>
    <row r="107" spans="2:4">
      <c r="B107" s="70" t="s">
        <v>163</v>
      </c>
      <c r="C107" s="153">
        <v>761.51309400000002</v>
      </c>
      <c r="D107" s="153">
        <v>68.69146391000001</v>
      </c>
    </row>
    <row r="108" spans="2:4">
      <c r="B108" s="70" t="s">
        <v>164</v>
      </c>
      <c r="C108" s="153">
        <v>21833.102878999998</v>
      </c>
      <c r="D108" s="153">
        <v>2691.4242647600004</v>
      </c>
    </row>
    <row r="109" spans="2:4">
      <c r="B109" s="70" t="s">
        <v>2487</v>
      </c>
      <c r="C109" s="153">
        <v>22</v>
      </c>
      <c r="D109" s="153">
        <v>0</v>
      </c>
    </row>
    <row r="110" spans="2:4">
      <c r="B110" s="129" t="s">
        <v>165</v>
      </c>
      <c r="C110" s="155">
        <f>SUM(C111:C116)</f>
        <v>137362.566364</v>
      </c>
      <c r="D110" s="155">
        <v>20140.17347989</v>
      </c>
    </row>
    <row r="111" spans="2:4">
      <c r="B111" s="70" t="s">
        <v>2049</v>
      </c>
      <c r="C111" s="153">
        <v>212.50466499999999</v>
      </c>
      <c r="D111" s="153">
        <v>36.324164039999999</v>
      </c>
    </row>
    <row r="112" spans="2:4">
      <c r="B112" s="70" t="s">
        <v>166</v>
      </c>
      <c r="C112" s="153">
        <v>13920.343099</v>
      </c>
      <c r="D112" s="153">
        <v>2280.63833406</v>
      </c>
    </row>
    <row r="113" spans="2:4">
      <c r="B113" s="70" t="s">
        <v>167</v>
      </c>
      <c r="C113" s="153">
        <v>11014.63715</v>
      </c>
      <c r="D113" s="153">
        <v>1202.6208236099997</v>
      </c>
    </row>
    <row r="114" spans="2:4">
      <c r="B114" s="70" t="s">
        <v>168</v>
      </c>
      <c r="C114" s="153">
        <v>35.07</v>
      </c>
      <c r="D114" s="153">
        <v>0.46821699999999999</v>
      </c>
    </row>
    <row r="115" spans="2:4">
      <c r="B115" s="70" t="s">
        <v>169</v>
      </c>
      <c r="C115" s="153">
        <v>91.010413999999997</v>
      </c>
      <c r="D115" s="153">
        <v>10.956710320000001</v>
      </c>
    </row>
    <row r="116" spans="2:4">
      <c r="B116" s="70" t="s">
        <v>170</v>
      </c>
      <c r="C116" s="153">
        <v>112089.001036</v>
      </c>
      <c r="D116" s="153">
        <v>16609.165230859999</v>
      </c>
    </row>
    <row r="117" spans="2:4">
      <c r="B117" s="129" t="s">
        <v>171</v>
      </c>
      <c r="C117" s="155">
        <f>SUM(C118:C123)</f>
        <v>12302.416115</v>
      </c>
      <c r="D117" s="155">
        <v>1115.7671270000003</v>
      </c>
    </row>
    <row r="118" spans="2:4">
      <c r="B118" s="70" t="s">
        <v>172</v>
      </c>
      <c r="C118" s="153">
        <v>2555.0100000000002</v>
      </c>
      <c r="D118" s="153">
        <v>154.60680930999999</v>
      </c>
    </row>
    <row r="119" spans="2:4">
      <c r="B119" s="70" t="s">
        <v>173</v>
      </c>
      <c r="C119" s="153">
        <v>2345.722436</v>
      </c>
      <c r="D119" s="153">
        <v>173.63625492000003</v>
      </c>
    </row>
    <row r="120" spans="2:4">
      <c r="B120" s="70" t="s">
        <v>174</v>
      </c>
      <c r="C120" s="153">
        <v>4302.6366909999997</v>
      </c>
      <c r="D120" s="153">
        <v>512.23606846000018</v>
      </c>
    </row>
    <row r="121" spans="2:4">
      <c r="B121" s="70" t="s">
        <v>671</v>
      </c>
      <c r="C121" s="153">
        <v>1.3018430000000001</v>
      </c>
      <c r="D121" s="153">
        <v>0</v>
      </c>
    </row>
    <row r="122" spans="2:4">
      <c r="B122" s="70" t="s">
        <v>175</v>
      </c>
      <c r="C122" s="153">
        <v>209.42951099999999</v>
      </c>
      <c r="D122" s="153">
        <v>67.506500329999994</v>
      </c>
    </row>
    <row r="123" spans="2:4">
      <c r="B123" s="70" t="s">
        <v>176</v>
      </c>
      <c r="C123" s="153">
        <v>2888.315634</v>
      </c>
      <c r="D123" s="153">
        <v>207.78149397999999</v>
      </c>
    </row>
    <row r="124" spans="2:4">
      <c r="B124" s="129" t="s">
        <v>2895</v>
      </c>
      <c r="C124" s="155">
        <f>SUM(C125:C135)</f>
        <v>309600.27435099997</v>
      </c>
      <c r="D124" s="155">
        <v>42561.178276279999</v>
      </c>
    </row>
    <row r="125" spans="2:4">
      <c r="B125" s="70" t="s">
        <v>177</v>
      </c>
      <c r="C125" s="153">
        <v>15790.264520999999</v>
      </c>
      <c r="D125" s="153">
        <v>1680.1677495500003</v>
      </c>
    </row>
    <row r="126" spans="2:4">
      <c r="B126" s="70" t="s">
        <v>800</v>
      </c>
      <c r="C126" s="153">
        <v>110523.979362</v>
      </c>
      <c r="D126" s="153">
        <v>17066.003546030002</v>
      </c>
    </row>
    <row r="127" spans="2:4">
      <c r="B127" s="70" t="s">
        <v>801</v>
      </c>
      <c r="C127" s="153">
        <v>33349.383498000003</v>
      </c>
      <c r="D127" s="153">
        <v>4934.6221322800011</v>
      </c>
    </row>
    <row r="128" spans="2:4">
      <c r="B128" s="70" t="s">
        <v>178</v>
      </c>
      <c r="C128" s="153">
        <v>25693.434943</v>
      </c>
      <c r="D128" s="153">
        <v>3176.3831374599995</v>
      </c>
    </row>
    <row r="129" spans="2:4">
      <c r="B129" s="70" t="s">
        <v>179</v>
      </c>
      <c r="C129" s="153">
        <v>4244.5817889999998</v>
      </c>
      <c r="D129" s="153">
        <v>346.20392543000003</v>
      </c>
    </row>
    <row r="130" spans="2:4">
      <c r="B130" s="70" t="s">
        <v>180</v>
      </c>
      <c r="C130" s="153">
        <v>12539.267331999999</v>
      </c>
      <c r="D130" s="153">
        <v>1864.2207897299995</v>
      </c>
    </row>
    <row r="131" spans="2:4">
      <c r="B131" s="70" t="s">
        <v>181</v>
      </c>
      <c r="C131" s="153">
        <v>1607.7136760000001</v>
      </c>
      <c r="D131" s="153">
        <v>186.28270484000001</v>
      </c>
    </row>
    <row r="132" spans="2:4">
      <c r="B132" s="70" t="s">
        <v>182</v>
      </c>
      <c r="C132" s="153">
        <v>718.99446699999999</v>
      </c>
      <c r="D132" s="153">
        <v>90.715980740000006</v>
      </c>
    </row>
    <row r="133" spans="2:4">
      <c r="B133" s="70" t="s">
        <v>183</v>
      </c>
      <c r="C133" s="153">
        <v>839.652468</v>
      </c>
      <c r="D133" s="153">
        <v>48.210255360000019</v>
      </c>
    </row>
    <row r="134" spans="2:4">
      <c r="B134" s="70" t="s">
        <v>184</v>
      </c>
      <c r="C134" s="153">
        <v>973.19638599999996</v>
      </c>
      <c r="D134" s="153">
        <v>134.81371023000003</v>
      </c>
    </row>
    <row r="135" spans="2:4">
      <c r="B135" s="70" t="s">
        <v>185</v>
      </c>
      <c r="C135" s="153">
        <v>103319.805909</v>
      </c>
      <c r="D135" s="153">
        <v>13033.554344629998</v>
      </c>
    </row>
    <row r="136" spans="2:4">
      <c r="B136" s="129" t="s">
        <v>2401</v>
      </c>
      <c r="C136" s="155">
        <f>SUM(C137:C144)</f>
        <v>174781.847098</v>
      </c>
      <c r="D136" s="155">
        <v>23521.418749909997</v>
      </c>
    </row>
    <row r="137" spans="2:4">
      <c r="B137" s="70" t="s">
        <v>186</v>
      </c>
      <c r="C137" s="153">
        <v>91290.753301999997</v>
      </c>
      <c r="D137" s="153">
        <v>12911.474488469999</v>
      </c>
    </row>
    <row r="138" spans="2:4">
      <c r="B138" s="70" t="s">
        <v>1782</v>
      </c>
      <c r="C138" s="153">
        <v>6.6924960000000002</v>
      </c>
      <c r="D138" s="153">
        <v>0</v>
      </c>
    </row>
    <row r="139" spans="2:4">
      <c r="B139" s="70" t="s">
        <v>187</v>
      </c>
      <c r="C139" s="153">
        <v>1147.105</v>
      </c>
      <c r="D139" s="153">
        <v>83.484934719999998</v>
      </c>
    </row>
    <row r="140" spans="2:4">
      <c r="B140" s="70" t="s">
        <v>188</v>
      </c>
      <c r="C140" s="153">
        <v>3530.3857640000001</v>
      </c>
      <c r="D140" s="153">
        <v>356.07290159999991</v>
      </c>
    </row>
    <row r="141" spans="2:4">
      <c r="B141" s="70" t="s">
        <v>189</v>
      </c>
      <c r="C141" s="153">
        <v>1578.403695</v>
      </c>
      <c r="D141" s="153">
        <v>152.66753720999998</v>
      </c>
    </row>
    <row r="142" spans="2:4">
      <c r="B142" s="70" t="s">
        <v>190</v>
      </c>
      <c r="C142" s="153">
        <v>73145.556675</v>
      </c>
      <c r="D142" s="153">
        <v>9859.2403370499997</v>
      </c>
    </row>
    <row r="143" spans="2:4">
      <c r="B143" s="70" t="s">
        <v>2050</v>
      </c>
      <c r="C143" s="153">
        <v>1.6</v>
      </c>
      <c r="D143" s="153">
        <v>0</v>
      </c>
    </row>
    <row r="144" spans="2:4">
      <c r="B144" s="70" t="s">
        <v>191</v>
      </c>
      <c r="C144" s="153">
        <v>4081.3501660000002</v>
      </c>
      <c r="D144" s="153">
        <v>158.47855085999998</v>
      </c>
    </row>
    <row r="145" spans="2:5">
      <c r="B145" s="129" t="s">
        <v>192</v>
      </c>
      <c r="C145" s="155">
        <f>SUM(C146:C149)</f>
        <v>984.72573999999997</v>
      </c>
      <c r="D145" s="155">
        <v>106.99978208</v>
      </c>
    </row>
    <row r="146" spans="2:5">
      <c r="B146" s="70" t="s">
        <v>193</v>
      </c>
      <c r="C146" s="153">
        <v>224.073001</v>
      </c>
      <c r="D146" s="153">
        <v>23.318609200000001</v>
      </c>
    </row>
    <row r="147" spans="2:5">
      <c r="B147" s="70" t="s">
        <v>2051</v>
      </c>
      <c r="C147" s="153">
        <v>112.47176399999999</v>
      </c>
      <c r="D147" s="153">
        <v>10.38554154</v>
      </c>
    </row>
    <row r="148" spans="2:5">
      <c r="B148" s="70" t="s">
        <v>194</v>
      </c>
      <c r="C148" s="153">
        <v>253.35952499999999</v>
      </c>
      <c r="D148" s="153">
        <v>16.897297640000001</v>
      </c>
    </row>
    <row r="149" spans="2:5">
      <c r="B149" s="70" t="s">
        <v>195</v>
      </c>
      <c r="C149" s="153">
        <v>394.82145000000003</v>
      </c>
      <c r="D149" s="153">
        <v>56.398333699999995</v>
      </c>
    </row>
    <row r="150" spans="2:5">
      <c r="B150" s="128" t="s">
        <v>2896</v>
      </c>
      <c r="C150" s="155">
        <f>C151</f>
        <v>333486.47113800002</v>
      </c>
      <c r="D150" s="155">
        <f>D151</f>
        <v>74145.292710730006</v>
      </c>
    </row>
    <row r="151" spans="2:5">
      <c r="B151" s="129" t="s">
        <v>2897</v>
      </c>
      <c r="C151" s="155">
        <f>C152</f>
        <v>333486.47113800002</v>
      </c>
      <c r="D151" s="155">
        <f>D152</f>
        <v>74145.292710730006</v>
      </c>
    </row>
    <row r="152" spans="2:5">
      <c r="B152" s="70" t="s">
        <v>2898</v>
      </c>
      <c r="C152" s="153">
        <v>333486.47113800002</v>
      </c>
      <c r="D152" s="153">
        <v>74145.292710730006</v>
      </c>
    </row>
    <row r="153" spans="2:5">
      <c r="B153" s="76" t="s">
        <v>670</v>
      </c>
      <c r="C153" s="154">
        <f t="shared" ref="C153:D155" si="0">C154</f>
        <v>108120.51053499999</v>
      </c>
      <c r="D153" s="154">
        <f t="shared" si="0"/>
        <v>25311.594986790002</v>
      </c>
    </row>
    <row r="154" spans="2:5">
      <c r="B154" s="128" t="s">
        <v>2899</v>
      </c>
      <c r="C154" s="155">
        <f t="shared" si="0"/>
        <v>108120.51053499999</v>
      </c>
      <c r="D154" s="155">
        <f t="shared" si="0"/>
        <v>25311.594986790002</v>
      </c>
    </row>
    <row r="155" spans="2:5">
      <c r="B155" s="129" t="s">
        <v>2900</v>
      </c>
      <c r="C155" s="155">
        <f t="shared" si="0"/>
        <v>108120.51053499999</v>
      </c>
      <c r="D155" s="155">
        <f t="shared" si="0"/>
        <v>25311.594986790002</v>
      </c>
    </row>
    <row r="156" spans="2:5">
      <c r="B156" s="70" t="s">
        <v>2901</v>
      </c>
      <c r="C156" s="153">
        <v>108120.51053499999</v>
      </c>
      <c r="D156" s="153">
        <v>25311.594986790002</v>
      </c>
    </row>
    <row r="157" spans="2:5">
      <c r="B157" s="59" t="s">
        <v>461</v>
      </c>
      <c r="C157" s="23">
        <f>C153+C13</f>
        <v>1592355.1214939998</v>
      </c>
      <c r="D157" s="23">
        <f>D153+D13</f>
        <v>254971.40106055999</v>
      </c>
    </row>
    <row r="158" spans="2:5">
      <c r="B158" s="61" t="s">
        <v>3082</v>
      </c>
      <c r="C158" s="27"/>
      <c r="D158" s="27"/>
      <c r="E158" s="27"/>
    </row>
    <row r="159" spans="2:5" ht="36" customHeight="1">
      <c r="B159" s="176" t="s">
        <v>3110</v>
      </c>
      <c r="C159" s="176"/>
      <c r="D159" s="176"/>
      <c r="E159" s="34"/>
    </row>
    <row r="160" spans="2:5">
      <c r="B160" s="34" t="s">
        <v>42</v>
      </c>
      <c r="C160" s="30"/>
      <c r="D160" s="30"/>
      <c r="E160" s="30"/>
    </row>
    <row r="161" ht="27" customHeight="1"/>
  </sheetData>
  <mergeCells count="11">
    <mergeCell ref="B159:D159"/>
    <mergeCell ref="D11:D12"/>
    <mergeCell ref="B11:B12"/>
    <mergeCell ref="A9:D9"/>
    <mergeCell ref="A8:D8"/>
    <mergeCell ref="A7:E7"/>
    <mergeCell ref="A1:D1"/>
    <mergeCell ref="A6:D6"/>
    <mergeCell ref="A5:D5"/>
    <mergeCell ref="A3:D3"/>
    <mergeCell ref="A2: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3"/>
  <sheetViews>
    <sheetView showGridLines="0" workbookViewId="0">
      <selection activeCell="E79" sqref="E79"/>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72" t="s">
        <v>0</v>
      </c>
      <c r="B1" s="172"/>
      <c r="C1" s="172"/>
      <c r="D1" s="172"/>
      <c r="E1" s="172"/>
    </row>
    <row r="2" spans="1:6" ht="21" customHeight="1">
      <c r="A2" s="173" t="s">
        <v>1</v>
      </c>
      <c r="B2" s="173"/>
      <c r="C2" s="173"/>
      <c r="D2" s="173"/>
      <c r="E2" s="173"/>
    </row>
    <row r="3" spans="1:6" ht="14.45" customHeight="1">
      <c r="A3" s="189" t="s">
        <v>2</v>
      </c>
      <c r="B3" s="189"/>
      <c r="C3" s="189"/>
      <c r="D3" s="189"/>
      <c r="E3" s="189"/>
    </row>
    <row r="5" spans="1:6" ht="18" customHeight="1">
      <c r="A5" s="191" t="s">
        <v>25</v>
      </c>
      <c r="B5" s="191"/>
      <c r="C5" s="191"/>
      <c r="D5" s="191"/>
      <c r="E5" s="191"/>
      <c r="F5" s="39"/>
    </row>
    <row r="6" spans="1:6" ht="18.75">
      <c r="A6" s="190" t="s">
        <v>196</v>
      </c>
      <c r="B6" s="190"/>
      <c r="C6" s="190"/>
      <c r="D6" s="190"/>
      <c r="E6" s="190"/>
    </row>
    <row r="7" spans="1:6" ht="18.75">
      <c r="A7" s="187" t="s">
        <v>3109</v>
      </c>
      <c r="B7" s="187"/>
      <c r="C7" s="187"/>
      <c r="D7" s="187"/>
      <c r="E7" s="187"/>
    </row>
    <row r="8" spans="1:6" ht="18.75">
      <c r="A8" s="178" t="s">
        <v>2892</v>
      </c>
      <c r="B8" s="178"/>
      <c r="C8" s="178"/>
      <c r="D8" s="178"/>
      <c r="E8" s="178"/>
    </row>
    <row r="9" spans="1:6" ht="15.75">
      <c r="A9" s="186" t="s">
        <v>5</v>
      </c>
      <c r="B9" s="186"/>
      <c r="C9" s="186"/>
      <c r="D9" s="186"/>
      <c r="E9" s="186"/>
    </row>
    <row r="11" spans="1:6">
      <c r="C11" s="185" t="s">
        <v>6</v>
      </c>
      <c r="D11" s="45" t="s">
        <v>7</v>
      </c>
      <c r="E11" s="185" t="s">
        <v>3079</v>
      </c>
    </row>
    <row r="12" spans="1:6">
      <c r="C12" s="185"/>
      <c r="D12" s="19" t="s">
        <v>2892</v>
      </c>
      <c r="E12" s="185"/>
    </row>
    <row r="13" spans="1:6">
      <c r="C13" s="47" t="s">
        <v>249</v>
      </c>
      <c r="D13" s="66">
        <f>D14+D20+D30+D40+D49+D56+D66+D70</f>
        <v>1484234.610959</v>
      </c>
      <c r="E13" s="66">
        <f>E14+E20+E30+E40+E49+E56+E66+E70</f>
        <v>229659.80607377004</v>
      </c>
    </row>
    <row r="14" spans="1:6">
      <c r="C14" s="128" t="s">
        <v>2902</v>
      </c>
      <c r="D14" s="155">
        <f>SUM(D15:D19)</f>
        <v>359129.92480000004</v>
      </c>
      <c r="E14" s="155">
        <f>SUM(E15:E19)</f>
        <v>51792.063874880012</v>
      </c>
    </row>
    <row r="15" spans="1:6">
      <c r="C15" s="130" t="s">
        <v>197</v>
      </c>
      <c r="D15" s="153">
        <v>292808.493173</v>
      </c>
      <c r="E15" s="153">
        <v>43350.353879210008</v>
      </c>
    </row>
    <row r="16" spans="1:6">
      <c r="C16" s="130" t="s">
        <v>198</v>
      </c>
      <c r="D16" s="153">
        <v>24402.035100000001</v>
      </c>
      <c r="E16" s="153">
        <v>1942.9274395500006</v>
      </c>
    </row>
    <row r="17" spans="3:5">
      <c r="C17" s="130" t="s">
        <v>199</v>
      </c>
      <c r="D17" s="153">
        <v>1099.1648299999999</v>
      </c>
      <c r="E17" s="153">
        <v>172.30888011000002</v>
      </c>
    </row>
    <row r="18" spans="3:5">
      <c r="C18" s="130" t="s">
        <v>2245</v>
      </c>
      <c r="D18" s="153">
        <v>3422.9494800000002</v>
      </c>
      <c r="E18" s="153">
        <v>152.68240157999998</v>
      </c>
    </row>
    <row r="19" spans="3:5">
      <c r="C19" s="130" t="s">
        <v>200</v>
      </c>
      <c r="D19" s="153">
        <v>37397.282217</v>
      </c>
      <c r="E19" s="153">
        <v>6173.7912744299965</v>
      </c>
    </row>
    <row r="20" spans="3:5">
      <c r="C20" s="128" t="s">
        <v>2903</v>
      </c>
      <c r="D20" s="155">
        <f>SUM(D21:D29)</f>
        <v>99817.643202999985</v>
      </c>
      <c r="E20" s="155">
        <f>SUM(E21:E29)</f>
        <v>15172.072031140004</v>
      </c>
    </row>
    <row r="21" spans="3:5">
      <c r="C21" s="130" t="s">
        <v>201</v>
      </c>
      <c r="D21" s="153">
        <v>13742.110764999999</v>
      </c>
      <c r="E21" s="153">
        <v>2432.8200119300009</v>
      </c>
    </row>
    <row r="22" spans="3:5">
      <c r="C22" s="130" t="s">
        <v>202</v>
      </c>
      <c r="D22" s="153">
        <v>8656.9223629999997</v>
      </c>
      <c r="E22" s="153">
        <v>339.88448961999995</v>
      </c>
    </row>
    <row r="23" spans="3:5">
      <c r="C23" s="130" t="s">
        <v>203</v>
      </c>
      <c r="D23" s="153">
        <v>4877.5279819999996</v>
      </c>
      <c r="E23" s="153">
        <v>459.13976247000011</v>
      </c>
    </row>
    <row r="24" spans="3:5">
      <c r="C24" s="130" t="s">
        <v>204</v>
      </c>
      <c r="D24" s="153">
        <v>1402.4375700000001</v>
      </c>
      <c r="E24" s="153">
        <v>232.60198209000006</v>
      </c>
    </row>
    <row r="25" spans="3:5">
      <c r="C25" s="130" t="s">
        <v>205</v>
      </c>
      <c r="D25" s="153">
        <v>11699.573503</v>
      </c>
      <c r="E25" s="153">
        <v>898.96515194000006</v>
      </c>
    </row>
    <row r="26" spans="3:5">
      <c r="C26" s="130" t="s">
        <v>206</v>
      </c>
      <c r="D26" s="153">
        <v>7607.6482530000003</v>
      </c>
      <c r="E26" s="153">
        <v>1515.9422756800006</v>
      </c>
    </row>
    <row r="27" spans="3:5">
      <c r="C27" s="130" t="s">
        <v>207</v>
      </c>
      <c r="D27" s="153">
        <v>5769.9536120000002</v>
      </c>
      <c r="E27" s="153">
        <v>583.91051056000015</v>
      </c>
    </row>
    <row r="28" spans="3:5">
      <c r="C28" s="130" t="s">
        <v>208</v>
      </c>
      <c r="D28" s="153">
        <v>15421.115898</v>
      </c>
      <c r="E28" s="153">
        <v>2114.80155221</v>
      </c>
    </row>
    <row r="29" spans="3:5">
      <c r="C29" s="130" t="s">
        <v>209</v>
      </c>
      <c r="D29" s="153">
        <v>30640.353256999999</v>
      </c>
      <c r="E29" s="153">
        <v>6594.0062946400003</v>
      </c>
    </row>
    <row r="30" spans="3:5">
      <c r="C30" s="128" t="s">
        <v>2904</v>
      </c>
      <c r="D30" s="155">
        <f>SUM(D31:D39)</f>
        <v>68595.936121999999</v>
      </c>
      <c r="E30" s="155">
        <f>SUM(E31:E39)</f>
        <v>2906.70622134</v>
      </c>
    </row>
    <row r="31" spans="3:5">
      <c r="C31" s="130" t="s">
        <v>210</v>
      </c>
      <c r="D31" s="153">
        <v>10628.747192999999</v>
      </c>
      <c r="E31" s="153">
        <v>623.9472782900001</v>
      </c>
    </row>
    <row r="32" spans="3:5">
      <c r="C32" s="130" t="s">
        <v>211</v>
      </c>
      <c r="D32" s="153">
        <v>6846.6156350000001</v>
      </c>
      <c r="E32" s="153">
        <v>238.34254035000006</v>
      </c>
    </row>
    <row r="33" spans="3:5">
      <c r="C33" s="130" t="s">
        <v>212</v>
      </c>
      <c r="D33" s="153">
        <v>3047.776625</v>
      </c>
      <c r="E33" s="153">
        <v>261.62615794000004</v>
      </c>
    </row>
    <row r="34" spans="3:5">
      <c r="C34" s="130" t="s">
        <v>213</v>
      </c>
      <c r="D34" s="153">
        <v>13549.146817999999</v>
      </c>
      <c r="E34" s="153">
        <v>448.50061627999992</v>
      </c>
    </row>
    <row r="35" spans="3:5">
      <c r="C35" s="130" t="s">
        <v>214</v>
      </c>
      <c r="D35" s="153">
        <v>513.71471399999996</v>
      </c>
      <c r="E35" s="153">
        <v>17.629840370000004</v>
      </c>
    </row>
    <row r="36" spans="3:5">
      <c r="C36" s="130" t="s">
        <v>215</v>
      </c>
      <c r="D36" s="144">
        <v>4533.8070749999997</v>
      </c>
      <c r="E36" s="153">
        <v>106.78425000000003</v>
      </c>
    </row>
    <row r="37" spans="3:5">
      <c r="C37" s="130" t="s">
        <v>216</v>
      </c>
      <c r="D37" s="158">
        <v>8986.8251540000001</v>
      </c>
      <c r="E37" s="153">
        <v>694.14200805999997</v>
      </c>
    </row>
    <row r="38" spans="3:5">
      <c r="C38" s="130" t="s">
        <v>217</v>
      </c>
      <c r="D38" s="158">
        <v>3801.497018</v>
      </c>
      <c r="E38" s="153">
        <v>0</v>
      </c>
    </row>
    <row r="39" spans="3:5">
      <c r="C39" s="130" t="s">
        <v>218</v>
      </c>
      <c r="D39" s="158">
        <v>16687.80589</v>
      </c>
      <c r="E39" s="153">
        <v>515.7335300499999</v>
      </c>
    </row>
    <row r="40" spans="3:5">
      <c r="C40" s="128" t="s">
        <v>2905</v>
      </c>
      <c r="D40" s="155">
        <f>SUM(D41:D48)</f>
        <v>492738.20958100003</v>
      </c>
      <c r="E40" s="155">
        <f>SUM(E41:E48)</f>
        <v>75931.118953490004</v>
      </c>
    </row>
    <row r="41" spans="3:5">
      <c r="C41" s="130" t="s">
        <v>219</v>
      </c>
      <c r="D41" s="158">
        <v>158377.96735699999</v>
      </c>
      <c r="E41" s="153">
        <v>23825.981596419999</v>
      </c>
    </row>
    <row r="42" spans="3:5">
      <c r="C42" s="130" t="s">
        <v>220</v>
      </c>
      <c r="D42" s="158">
        <v>155752.82044400001</v>
      </c>
      <c r="E42" s="153">
        <v>24808.461078270004</v>
      </c>
    </row>
    <row r="43" spans="3:5">
      <c r="C43" s="130" t="s">
        <v>221</v>
      </c>
      <c r="D43" s="153">
        <v>15862.403949</v>
      </c>
      <c r="E43" s="153">
        <v>2434.50850799</v>
      </c>
    </row>
    <row r="44" spans="3:5">
      <c r="C44" s="130" t="s">
        <v>222</v>
      </c>
      <c r="D44" s="153">
        <v>96748.493755000003</v>
      </c>
      <c r="E44" s="153">
        <v>15692.8218688</v>
      </c>
    </row>
    <row r="45" spans="3:5">
      <c r="C45" s="130" t="s">
        <v>223</v>
      </c>
      <c r="D45" s="153">
        <v>35900.368300000002</v>
      </c>
      <c r="E45" s="153">
        <v>5924.7610738100002</v>
      </c>
    </row>
    <row r="46" spans="3:5">
      <c r="C46" s="130" t="s">
        <v>224</v>
      </c>
      <c r="D46" s="153">
        <v>13500</v>
      </c>
      <c r="E46" s="153">
        <v>2378.41369274</v>
      </c>
    </row>
    <row r="47" spans="3:5">
      <c r="C47" s="130" t="s">
        <v>225</v>
      </c>
      <c r="D47" s="153">
        <v>966.93837299999996</v>
      </c>
      <c r="E47" s="153">
        <v>148.86141457000002</v>
      </c>
    </row>
    <row r="48" spans="3:5">
      <c r="C48" s="130" t="s">
        <v>226</v>
      </c>
      <c r="D48" s="153">
        <v>15629.217403000001</v>
      </c>
      <c r="E48" s="153">
        <v>717.30972089000011</v>
      </c>
    </row>
    <row r="49" spans="3:5">
      <c r="C49" s="128" t="s">
        <v>2906</v>
      </c>
      <c r="D49" s="155">
        <f>SUM(D50:D55)</f>
        <v>60117.023256999993</v>
      </c>
      <c r="E49" s="155">
        <f>SUM(E50:E55)</f>
        <v>6093.4593856800002</v>
      </c>
    </row>
    <row r="50" spans="3:5">
      <c r="C50" s="130" t="s">
        <v>227</v>
      </c>
      <c r="D50" s="153">
        <v>174.81</v>
      </c>
      <c r="E50" s="153">
        <v>252.84384044999999</v>
      </c>
    </row>
    <row r="51" spans="3:5">
      <c r="C51" s="130" t="s">
        <v>228</v>
      </c>
      <c r="D51" s="153">
        <v>9757.551453</v>
      </c>
      <c r="E51" s="153">
        <v>792.47527285000012</v>
      </c>
    </row>
    <row r="52" spans="3:5">
      <c r="C52" s="130" t="s">
        <v>229</v>
      </c>
      <c r="D52" s="153">
        <v>9925.5430080000006</v>
      </c>
      <c r="E52" s="153">
        <v>2016.9308759999999</v>
      </c>
    </row>
    <row r="53" spans="3:5">
      <c r="C53" s="130" t="s">
        <v>230</v>
      </c>
      <c r="D53" s="153">
        <v>37633.288796000001</v>
      </c>
      <c r="E53" s="153">
        <v>2906.2093963800003</v>
      </c>
    </row>
    <row r="54" spans="3:5">
      <c r="C54" s="130" t="s">
        <v>231</v>
      </c>
      <c r="D54" s="153">
        <v>2582.63</v>
      </c>
      <c r="E54" s="153">
        <v>125</v>
      </c>
    </row>
    <row r="55" spans="3:5">
      <c r="C55" s="130" t="s">
        <v>232</v>
      </c>
      <c r="D55" s="153">
        <v>43.2</v>
      </c>
      <c r="E55" s="153">
        <v>0</v>
      </c>
    </row>
    <row r="56" spans="3:5">
      <c r="C56" s="128" t="s">
        <v>2907</v>
      </c>
      <c r="D56" s="155">
        <f>SUM(D57:D65)</f>
        <v>34281.034268999996</v>
      </c>
      <c r="E56" s="155">
        <f>SUM(E57:E65)</f>
        <v>1819.37187629</v>
      </c>
    </row>
    <row r="57" spans="3:5">
      <c r="C57" s="130" t="s">
        <v>233</v>
      </c>
      <c r="D57" s="153">
        <v>12876.61881</v>
      </c>
      <c r="E57" s="153">
        <v>432.11956520000001</v>
      </c>
    </row>
    <row r="58" spans="3:5">
      <c r="C58" s="130" t="s">
        <v>234</v>
      </c>
      <c r="D58" s="153">
        <v>1615.878299</v>
      </c>
      <c r="E58" s="153">
        <v>223.29922113999999</v>
      </c>
    </row>
    <row r="59" spans="3:5">
      <c r="C59" s="130" t="s">
        <v>235</v>
      </c>
      <c r="D59" s="153">
        <v>1644.102108</v>
      </c>
      <c r="E59" s="153">
        <v>454.75268691000002</v>
      </c>
    </row>
    <row r="60" spans="3:5">
      <c r="C60" s="130" t="s">
        <v>236</v>
      </c>
      <c r="D60" s="153">
        <v>7693.0715810000002</v>
      </c>
      <c r="E60" s="153">
        <v>244.61794671999999</v>
      </c>
    </row>
    <row r="61" spans="3:5">
      <c r="C61" s="130" t="s">
        <v>237</v>
      </c>
      <c r="D61" s="153">
        <v>4718.97192</v>
      </c>
      <c r="E61" s="153">
        <v>112.09094182000003</v>
      </c>
    </row>
    <row r="62" spans="3:5">
      <c r="C62" s="130" t="s">
        <v>238</v>
      </c>
      <c r="D62" s="153">
        <v>496.204002</v>
      </c>
      <c r="E62" s="153">
        <v>230.30660447999998</v>
      </c>
    </row>
    <row r="63" spans="3:5">
      <c r="C63" s="130" t="s">
        <v>239</v>
      </c>
      <c r="D63" s="153">
        <v>559.05767400000002</v>
      </c>
      <c r="E63" s="153">
        <v>39.906003599999998</v>
      </c>
    </row>
    <row r="64" spans="3:5">
      <c r="C64" s="130" t="s">
        <v>240</v>
      </c>
      <c r="D64" s="153">
        <v>2337.4322139999999</v>
      </c>
      <c r="E64" s="153">
        <v>40.862134519999998</v>
      </c>
    </row>
    <row r="65" spans="3:5">
      <c r="C65" s="130" t="s">
        <v>241</v>
      </c>
      <c r="D65" s="153">
        <v>2339.6976610000002</v>
      </c>
      <c r="E65" s="153">
        <v>41.416771900000001</v>
      </c>
    </row>
    <row r="66" spans="3:5">
      <c r="C66" s="128" t="s">
        <v>2908</v>
      </c>
      <c r="D66" s="155">
        <f>SUM(D67:D69)</f>
        <v>71068.398115000004</v>
      </c>
      <c r="E66" s="155">
        <f>SUM(E67:E69)</f>
        <v>7599.7207969700003</v>
      </c>
    </row>
    <row r="67" spans="3:5">
      <c r="C67" s="130" t="s">
        <v>242</v>
      </c>
      <c r="D67" s="153">
        <v>27030.215823999999</v>
      </c>
      <c r="E67" s="153">
        <v>1036.93727141</v>
      </c>
    </row>
    <row r="68" spans="3:5">
      <c r="C68" s="130" t="s">
        <v>243</v>
      </c>
      <c r="D68" s="153">
        <v>42591.058016000003</v>
      </c>
      <c r="E68" s="153">
        <v>6562.7835255600003</v>
      </c>
    </row>
    <row r="69" spans="3:5">
      <c r="C69" s="130" t="s">
        <v>244</v>
      </c>
      <c r="D69" s="153">
        <v>1447.1242749999999</v>
      </c>
      <c r="E69" s="153">
        <v>0</v>
      </c>
    </row>
    <row r="70" spans="3:5">
      <c r="C70" s="128" t="s">
        <v>2909</v>
      </c>
      <c r="D70" s="155">
        <f>SUM(D71:D74)</f>
        <v>298486.441612</v>
      </c>
      <c r="E70" s="155">
        <f>SUM(E71:E74)</f>
        <v>68345.292933979988</v>
      </c>
    </row>
    <row r="71" spans="3:5">
      <c r="C71" s="130" t="s">
        <v>245</v>
      </c>
      <c r="D71" s="153">
        <v>120010.652162</v>
      </c>
      <c r="E71" s="153">
        <v>24204.753212220003</v>
      </c>
    </row>
    <row r="72" spans="3:5">
      <c r="C72" s="130" t="s">
        <v>246</v>
      </c>
      <c r="D72" s="153">
        <v>176990.963659</v>
      </c>
      <c r="E72" s="153">
        <v>43566.357066689998</v>
      </c>
    </row>
    <row r="73" spans="3:5">
      <c r="C73" s="130" t="s">
        <v>247</v>
      </c>
      <c r="D73" s="153">
        <v>1484.825791</v>
      </c>
      <c r="E73" s="153">
        <v>574.18243181999992</v>
      </c>
    </row>
    <row r="74" spans="3:5">
      <c r="C74" s="130" t="s">
        <v>3103</v>
      </c>
      <c r="D74" s="153">
        <v>0</v>
      </c>
      <c r="E74" s="153">
        <v>2.2325000000000001E-4</v>
      </c>
    </row>
    <row r="75" spans="3:5">
      <c r="C75" s="47" t="s">
        <v>670</v>
      </c>
      <c r="D75" s="90">
        <f>D76+D78</f>
        <v>108120.51053499999</v>
      </c>
      <c r="E75" s="90">
        <f>E76+E78</f>
        <v>25311.594986790002</v>
      </c>
    </row>
    <row r="76" spans="3:5">
      <c r="C76" s="128" t="s">
        <v>2910</v>
      </c>
      <c r="D76" s="155">
        <f>D77</f>
        <v>5117.7218819999998</v>
      </c>
      <c r="E76" s="155">
        <f>E77</f>
        <v>0</v>
      </c>
    </row>
    <row r="77" spans="3:5">
      <c r="C77" s="130" t="s">
        <v>2911</v>
      </c>
      <c r="D77" s="153">
        <v>5117.7218819999998</v>
      </c>
      <c r="E77" s="153">
        <v>0</v>
      </c>
    </row>
    <row r="78" spans="3:5">
      <c r="C78" s="128" t="s">
        <v>2912</v>
      </c>
      <c r="D78" s="155">
        <f>D79</f>
        <v>103002.788653</v>
      </c>
      <c r="E78" s="155">
        <f>E79</f>
        <v>25311.594986790002</v>
      </c>
    </row>
    <row r="79" spans="3:5">
      <c r="C79" s="130" t="s">
        <v>2913</v>
      </c>
      <c r="D79" s="153">
        <v>103002.788653</v>
      </c>
      <c r="E79" s="153">
        <v>25311.594986790002</v>
      </c>
    </row>
    <row r="80" spans="3:5">
      <c r="C80" s="59" t="s">
        <v>461</v>
      </c>
      <c r="D80" s="23">
        <f>D75+D13</f>
        <v>1592355.1214939998</v>
      </c>
      <c r="E80" s="23">
        <f>E75+E13</f>
        <v>254971.40106056005</v>
      </c>
    </row>
    <row r="81" spans="3:7">
      <c r="C81" s="61" t="s">
        <v>3082</v>
      </c>
      <c r="D81" s="27"/>
      <c r="E81" s="27"/>
      <c r="F81" s="27"/>
      <c r="G81" s="88"/>
    </row>
    <row r="82" spans="3:7" ht="28.15" customHeight="1">
      <c r="C82" s="176" t="s">
        <v>3110</v>
      </c>
      <c r="D82" s="176"/>
      <c r="E82" s="176"/>
      <c r="F82" s="34"/>
    </row>
    <row r="83" spans="3:7">
      <c r="C83" s="34" t="s">
        <v>42</v>
      </c>
      <c r="D83" s="30"/>
      <c r="E83" s="30"/>
      <c r="F83" s="30"/>
    </row>
  </sheetData>
  <mergeCells count="11">
    <mergeCell ref="C82:E82"/>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A1:G259"/>
  <sheetViews>
    <sheetView showGridLines="0" zoomScaleNormal="100" workbookViewId="0">
      <selection activeCell="E29" sqref="E29:E32"/>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1:7" ht="27.75">
      <c r="C1" s="172" t="s">
        <v>0</v>
      </c>
      <c r="D1" s="172"/>
      <c r="E1" s="12"/>
    </row>
    <row r="2" spans="1:7" ht="31.5" customHeight="1">
      <c r="C2" s="192" t="s">
        <v>1</v>
      </c>
      <c r="D2" s="192"/>
      <c r="E2" s="77"/>
    </row>
    <row r="3" spans="1:7" ht="15.6" customHeight="1">
      <c r="C3" s="174" t="s">
        <v>2</v>
      </c>
      <c r="D3" s="174"/>
      <c r="E3" s="14"/>
    </row>
    <row r="4" spans="1:7" ht="13.9" customHeight="1">
      <c r="C4" s="13"/>
      <c r="D4" s="13"/>
      <c r="E4" s="13"/>
    </row>
    <row r="5" spans="1:7" ht="18.75">
      <c r="C5" s="191" t="s">
        <v>25</v>
      </c>
      <c r="D5" s="191"/>
      <c r="E5" s="41"/>
    </row>
    <row r="6" spans="1:7" ht="18.75">
      <c r="C6" s="191" t="s">
        <v>2404</v>
      </c>
      <c r="D6" s="191"/>
      <c r="E6" s="41"/>
      <c r="G6" s="2"/>
    </row>
    <row r="7" spans="1:7" ht="18.75">
      <c r="A7" s="1" t="s">
        <v>3108</v>
      </c>
      <c r="C7" s="171" t="s">
        <v>3109</v>
      </c>
      <c r="D7" s="171"/>
      <c r="E7" s="17"/>
      <c r="G7" s="2"/>
    </row>
    <row r="8" spans="1:7" ht="18.75">
      <c r="A8" s="1" t="s">
        <v>3111</v>
      </c>
      <c r="C8" s="178" t="s">
        <v>2892</v>
      </c>
      <c r="D8" s="178"/>
      <c r="E8" s="17"/>
      <c r="F8" s="43"/>
      <c r="G8" s="2"/>
    </row>
    <row r="9" spans="1:7" ht="15.75">
      <c r="C9" s="186" t="s">
        <v>5</v>
      </c>
      <c r="D9" s="186"/>
      <c r="E9" s="18"/>
      <c r="G9" s="3"/>
    </row>
    <row r="10" spans="1:7">
      <c r="C10" s="13"/>
      <c r="D10" s="13"/>
      <c r="E10" s="13"/>
      <c r="G10" s="3"/>
    </row>
    <row r="11" spans="1:7" ht="14.45" customHeight="1">
      <c r="C11" s="8"/>
      <c r="D11" s="8"/>
      <c r="E11" s="8"/>
      <c r="G11" s="3"/>
    </row>
    <row r="12" spans="1:7" ht="9.6" customHeight="1">
      <c r="C12" s="185" t="s">
        <v>6</v>
      </c>
      <c r="D12" s="193" t="s">
        <v>7</v>
      </c>
      <c r="E12" s="193" t="s">
        <v>3079</v>
      </c>
    </row>
    <row r="13" spans="1:7" ht="13.15" customHeight="1">
      <c r="C13" s="185"/>
      <c r="D13" s="193"/>
      <c r="E13" s="193"/>
      <c r="F13" s="10"/>
    </row>
    <row r="14" spans="1:7" ht="15" customHeight="1">
      <c r="C14" s="185"/>
      <c r="D14" s="78" t="s">
        <v>2892</v>
      </c>
      <c r="E14" s="193"/>
      <c r="G14" s="4"/>
    </row>
    <row r="15" spans="1:7">
      <c r="C15" s="79" t="s">
        <v>2398</v>
      </c>
      <c r="D15" s="66">
        <f>D16+D18</f>
        <v>882.63869099999999</v>
      </c>
      <c r="E15" s="66">
        <f t="shared" ref="E15" si="0">E16+E18</f>
        <v>105.53302717000004</v>
      </c>
      <c r="F15" s="5"/>
      <c r="G15" s="6"/>
    </row>
    <row r="16" spans="1:7">
      <c r="C16" s="80" t="s">
        <v>87</v>
      </c>
      <c r="D16" s="81">
        <f>D17</f>
        <v>813.15455099999997</v>
      </c>
      <c r="E16" s="81">
        <f t="shared" ref="E16" si="1">E17</f>
        <v>93.952337170000035</v>
      </c>
      <c r="F16" s="5"/>
      <c r="G16" s="4"/>
    </row>
    <row r="17" spans="3:7" ht="16.149999999999999" customHeight="1">
      <c r="C17" s="82" t="s">
        <v>92</v>
      </c>
      <c r="D17" s="69">
        <v>813.15455099999997</v>
      </c>
      <c r="E17" s="54">
        <v>93.952337170000035</v>
      </c>
      <c r="F17" s="5"/>
      <c r="G17" s="9"/>
    </row>
    <row r="18" spans="3:7">
      <c r="C18" s="83" t="s">
        <v>100</v>
      </c>
      <c r="D18" s="74">
        <f>D19</f>
        <v>69.484139999999996</v>
      </c>
      <c r="E18" s="74">
        <f t="shared" ref="E18" si="2">E19</f>
        <v>11.580690000000001</v>
      </c>
      <c r="F18" s="5"/>
      <c r="G18" s="9"/>
    </row>
    <row r="19" spans="3:7" ht="14.45" customHeight="1">
      <c r="C19" s="84" t="s">
        <v>106</v>
      </c>
      <c r="D19" s="54">
        <v>69.484139999999996</v>
      </c>
      <c r="E19" s="54">
        <v>11.580690000000001</v>
      </c>
      <c r="F19" s="5"/>
      <c r="G19" s="6"/>
    </row>
    <row r="20" spans="3:7" ht="13.9" customHeight="1">
      <c r="C20" s="79" t="s">
        <v>2399</v>
      </c>
      <c r="D20" s="66">
        <f t="shared" ref="D20:E21" si="3">D21</f>
        <v>243.28910500000001</v>
      </c>
      <c r="E20" s="66">
        <f t="shared" si="3"/>
        <v>21.410761810000004</v>
      </c>
      <c r="F20" s="5"/>
      <c r="G20" s="6"/>
    </row>
    <row r="21" spans="3:7" ht="10.9" customHeight="1">
      <c r="C21" s="83" t="s">
        <v>108</v>
      </c>
      <c r="D21" s="74">
        <f t="shared" si="3"/>
        <v>243.28910500000001</v>
      </c>
      <c r="E21" s="74">
        <f t="shared" si="3"/>
        <v>21.410761810000004</v>
      </c>
      <c r="F21" s="5"/>
      <c r="G21" s="7"/>
    </row>
    <row r="22" spans="3:7">
      <c r="C22" s="85" t="s">
        <v>111</v>
      </c>
      <c r="D22" s="54">
        <v>243.28910500000001</v>
      </c>
      <c r="E22" s="54">
        <v>21.410761810000004</v>
      </c>
      <c r="F22" s="5"/>
      <c r="G22" s="6"/>
    </row>
    <row r="23" spans="3:7">
      <c r="C23" s="79" t="s">
        <v>2400</v>
      </c>
      <c r="D23" s="66">
        <f>D24+D26+D28</f>
        <v>1026.4882359999999</v>
      </c>
      <c r="E23" s="66">
        <f t="shared" ref="E23" si="4">E24+E26+E28</f>
        <v>107.46799908</v>
      </c>
      <c r="F23" s="5"/>
      <c r="G23" s="6"/>
    </row>
    <row r="24" spans="3:7">
      <c r="C24" s="80" t="s">
        <v>165</v>
      </c>
      <c r="D24" s="81">
        <f>D25</f>
        <v>35.07</v>
      </c>
      <c r="E24" s="81">
        <f t="shared" ref="E24" si="5">E25</f>
        <v>0.46821699999999999</v>
      </c>
      <c r="F24" s="5"/>
      <c r="G24" s="6"/>
    </row>
    <row r="25" spans="3:7">
      <c r="C25" s="86" t="s">
        <v>168</v>
      </c>
      <c r="D25" s="69">
        <v>35.07</v>
      </c>
      <c r="E25" s="69">
        <v>0.46821699999999999</v>
      </c>
      <c r="F25" s="5"/>
      <c r="G25" s="6"/>
    </row>
    <row r="26" spans="3:7">
      <c r="C26" s="80" t="s">
        <v>2401</v>
      </c>
      <c r="D26" s="81">
        <f>D27</f>
        <v>6.6924960000000002</v>
      </c>
      <c r="E26" s="81">
        <f t="shared" ref="E26" si="6">E27</f>
        <v>0</v>
      </c>
      <c r="F26" s="5"/>
      <c r="G26" s="6"/>
    </row>
    <row r="27" spans="3:7">
      <c r="C27" s="86" t="s">
        <v>1782</v>
      </c>
      <c r="D27" s="69">
        <v>6.6924960000000002</v>
      </c>
      <c r="E27" s="69">
        <v>0</v>
      </c>
      <c r="F27" s="5"/>
      <c r="G27" s="6"/>
    </row>
    <row r="28" spans="3:7">
      <c r="C28" s="80" t="s">
        <v>192</v>
      </c>
      <c r="D28" s="81">
        <f>D29+D31+D32+D30</f>
        <v>984.72573999999997</v>
      </c>
      <c r="E28" s="81">
        <f t="shared" ref="E28" si="7">E29+E31+E32+E30</f>
        <v>106.99978208</v>
      </c>
      <c r="F28" s="5"/>
      <c r="G28" s="6"/>
    </row>
    <row r="29" spans="3:7" ht="15.6" customHeight="1">
      <c r="C29" s="86" t="s">
        <v>193</v>
      </c>
      <c r="D29" s="69">
        <v>224.073001</v>
      </c>
      <c r="E29" s="69">
        <v>23.318609200000001</v>
      </c>
      <c r="F29" s="5"/>
      <c r="G29" s="6"/>
    </row>
    <row r="30" spans="3:7" ht="24.75" customHeight="1">
      <c r="C30" s="86" t="s">
        <v>2051</v>
      </c>
      <c r="D30" s="69">
        <v>112.47176399999999</v>
      </c>
      <c r="E30" s="69">
        <v>10.38554154</v>
      </c>
      <c r="F30" s="5"/>
      <c r="G30" s="6"/>
    </row>
    <row r="31" spans="3:7" ht="18.600000000000001" customHeight="1">
      <c r="C31" s="86" t="s">
        <v>194</v>
      </c>
      <c r="D31" s="69">
        <v>253.35952499999999</v>
      </c>
      <c r="E31" s="69">
        <v>16.897297639999998</v>
      </c>
      <c r="F31" s="5"/>
      <c r="G31" s="9"/>
    </row>
    <row r="32" spans="3:7" ht="19.899999999999999" customHeight="1">
      <c r="C32" s="86" t="s">
        <v>195</v>
      </c>
      <c r="D32" s="69">
        <v>394.82145000000003</v>
      </c>
      <c r="E32" s="69">
        <v>56.398333700000002</v>
      </c>
      <c r="F32" s="5"/>
      <c r="G32" s="7"/>
    </row>
    <row r="33" spans="3:6">
      <c r="C33" s="87" t="s">
        <v>2402</v>
      </c>
      <c r="D33" s="60">
        <f>D15+D20+D23</f>
        <v>2152.4160320000001</v>
      </c>
      <c r="E33" s="60">
        <f>E15+E20+E23</f>
        <v>234.41178806000005</v>
      </c>
      <c r="F33" s="5"/>
    </row>
    <row r="34" spans="3:6">
      <c r="C34" s="61" t="s">
        <v>3082</v>
      </c>
      <c r="D34" s="27"/>
      <c r="E34" s="27"/>
      <c r="F34" s="27"/>
    </row>
    <row r="35" spans="3:6" ht="43.15" customHeight="1">
      <c r="C35" s="176" t="s">
        <v>3110</v>
      </c>
      <c r="D35" s="176"/>
      <c r="E35" s="176"/>
      <c r="F35" s="34"/>
    </row>
    <row r="36" spans="3:6">
      <c r="C36" s="34" t="s">
        <v>42</v>
      </c>
      <c r="D36" s="30"/>
      <c r="E36" s="30"/>
      <c r="F36" s="30"/>
    </row>
    <row r="259" spans="3:3">
      <c r="C259" s="1" t="s">
        <v>2403</v>
      </c>
    </row>
  </sheetData>
  <mergeCells count="12">
    <mergeCell ref="C35:E35"/>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A1:L70"/>
  <sheetViews>
    <sheetView showGridLines="0" zoomScaleNormal="100" workbookViewId="0">
      <selection activeCell="B60" sqref="B60"/>
    </sheetView>
  </sheetViews>
  <sheetFormatPr baseColWidth="10" defaultColWidth="11.5703125" defaultRowHeight="15"/>
  <cols>
    <col min="1" max="1" width="11.5703125" style="88"/>
    <col min="2" max="2" width="87.85546875" style="88" bestFit="1" customWidth="1"/>
    <col min="3" max="6" width="24.7109375" style="88" customWidth="1"/>
    <col min="7" max="7" width="21.5703125" style="88" customWidth="1"/>
    <col min="8" max="10" width="11.5703125" style="88"/>
    <col min="11" max="11" width="36.28515625" style="88" bestFit="1" customWidth="1"/>
    <col min="12" max="12" width="25.28515625" style="88" bestFit="1" customWidth="1"/>
    <col min="13" max="16384" width="11.5703125" style="88"/>
  </cols>
  <sheetData>
    <row r="1" spans="1:12" ht="28.5" thickBot="1">
      <c r="B1" s="172" t="s">
        <v>0</v>
      </c>
      <c r="C1" s="172"/>
      <c r="D1" s="172"/>
      <c r="E1" s="172"/>
      <c r="F1" s="172"/>
      <c r="G1" s="172"/>
    </row>
    <row r="2" spans="1:12" ht="21" customHeight="1" thickBot="1">
      <c r="B2" s="173" t="s">
        <v>1</v>
      </c>
      <c r="C2" s="173"/>
      <c r="D2" s="173"/>
      <c r="E2" s="173"/>
      <c r="F2" s="173"/>
      <c r="G2" s="173"/>
      <c r="K2" s="11" t="s">
        <v>2405</v>
      </c>
      <c r="L2" s="26">
        <v>8113264.0481685502</v>
      </c>
    </row>
    <row r="3" spans="1:12" ht="14.45" customHeight="1">
      <c r="B3" s="189" t="s">
        <v>2</v>
      </c>
      <c r="C3" s="189"/>
      <c r="D3" s="189"/>
      <c r="E3" s="189"/>
      <c r="F3" s="189"/>
      <c r="G3" s="189"/>
    </row>
    <row r="4" spans="1:12" ht="14.45" customHeight="1">
      <c r="C4" s="13"/>
      <c r="D4" s="13"/>
      <c r="E4" s="13"/>
      <c r="F4" s="13"/>
      <c r="G4" s="13"/>
    </row>
    <row r="5" spans="1:12" ht="18" customHeight="1">
      <c r="B5" s="191" t="s">
        <v>25</v>
      </c>
      <c r="C5" s="191"/>
      <c r="D5" s="191"/>
      <c r="E5" s="191"/>
      <c r="F5" s="191"/>
      <c r="G5" s="191"/>
    </row>
    <row r="6" spans="1:12" ht="18" customHeight="1">
      <c r="B6" s="190" t="s">
        <v>2409</v>
      </c>
      <c r="C6" s="190"/>
      <c r="D6" s="190"/>
      <c r="E6" s="190"/>
      <c r="F6" s="190"/>
      <c r="G6" s="190"/>
    </row>
    <row r="7" spans="1:12" ht="18" customHeight="1">
      <c r="A7" s="88" t="s">
        <v>3108</v>
      </c>
      <c r="B7" s="171" t="s">
        <v>3109</v>
      </c>
      <c r="C7" s="171"/>
      <c r="D7" s="171"/>
      <c r="E7" s="171"/>
      <c r="F7" s="171"/>
      <c r="G7" s="171"/>
    </row>
    <row r="8" spans="1:12" ht="18" customHeight="1">
      <c r="A8" s="88" t="s">
        <v>3111</v>
      </c>
      <c r="B8" s="178" t="s">
        <v>2892</v>
      </c>
      <c r="C8" s="178"/>
      <c r="D8" s="178"/>
      <c r="E8" s="178"/>
      <c r="F8" s="178"/>
      <c r="G8" s="178"/>
    </row>
    <row r="9" spans="1:12" ht="15.6" customHeight="1">
      <c r="B9" s="186" t="s">
        <v>5</v>
      </c>
      <c r="C9" s="186"/>
      <c r="D9" s="186"/>
      <c r="E9" s="186"/>
      <c r="F9" s="186"/>
      <c r="G9" s="186"/>
    </row>
    <row r="11" spans="1:12" ht="11.45" customHeight="1">
      <c r="B11" s="194" t="s">
        <v>6</v>
      </c>
      <c r="C11" s="195" t="s">
        <v>7</v>
      </c>
      <c r="D11" s="195" t="s">
        <v>3079</v>
      </c>
      <c r="E11" s="195" t="s">
        <v>3077</v>
      </c>
      <c r="F11" s="195" t="s">
        <v>3078</v>
      </c>
      <c r="G11" s="195" t="s">
        <v>2408</v>
      </c>
    </row>
    <row r="12" spans="1:12" ht="2.4500000000000002" customHeight="1">
      <c r="B12" s="194"/>
      <c r="C12" s="195"/>
      <c r="D12" s="195"/>
      <c r="E12" s="195"/>
      <c r="F12" s="195"/>
      <c r="G12" s="195"/>
    </row>
    <row r="13" spans="1:12" ht="6.6" customHeight="1">
      <c r="B13" s="194"/>
      <c r="C13" s="196"/>
      <c r="D13" s="195"/>
      <c r="E13" s="195"/>
      <c r="F13" s="195"/>
      <c r="G13" s="195"/>
    </row>
    <row r="14" spans="1:12" ht="15.6" customHeight="1">
      <c r="B14" s="194"/>
      <c r="C14" s="115" t="s">
        <v>2892</v>
      </c>
      <c r="D14" s="195"/>
      <c r="E14" s="195"/>
      <c r="F14" s="195"/>
      <c r="G14" s="195"/>
    </row>
    <row r="15" spans="1:12" ht="13.15" customHeight="1">
      <c r="B15" s="194"/>
      <c r="C15" s="114">
        <v>1</v>
      </c>
      <c r="D15" s="114">
        <v>2</v>
      </c>
      <c r="E15" s="114">
        <v>3</v>
      </c>
      <c r="F15" s="114">
        <v>4</v>
      </c>
      <c r="G15" s="114" t="s">
        <v>3099</v>
      </c>
    </row>
    <row r="16" spans="1:12">
      <c r="B16" s="89" t="s">
        <v>2398</v>
      </c>
      <c r="C16" s="90">
        <f>C17</f>
        <v>1400.4293500000001</v>
      </c>
      <c r="D16" s="90">
        <f>D17</f>
        <v>152.88536798000001</v>
      </c>
      <c r="E16" s="91">
        <f>E17</f>
        <v>152.88536798000001</v>
      </c>
      <c r="F16" s="90">
        <f>F17</f>
        <v>0</v>
      </c>
      <c r="G16" s="92">
        <f>D16/$L$2</f>
        <v>1.8843879241735221E-5</v>
      </c>
      <c r="K16" s="10"/>
    </row>
    <row r="17" spans="2:11">
      <c r="B17" s="93" t="s">
        <v>100</v>
      </c>
      <c r="C17" s="99">
        <f>C18</f>
        <v>1400.4293500000001</v>
      </c>
      <c r="D17" s="99">
        <f>D18</f>
        <v>152.88536798000001</v>
      </c>
      <c r="E17" s="94">
        <f>E18</f>
        <v>152.88536798000001</v>
      </c>
      <c r="F17" s="94">
        <v>0</v>
      </c>
      <c r="G17" s="95">
        <f t="shared" ref="G17:G56" si="0">D17/$L$2</f>
        <v>1.8843879241735221E-5</v>
      </c>
    </row>
    <row r="18" spans="2:11">
      <c r="B18" s="96" t="s">
        <v>102</v>
      </c>
      <c r="C18" s="94">
        <v>1400.4293500000001</v>
      </c>
      <c r="D18" s="94">
        <v>152.88536798000001</v>
      </c>
      <c r="E18" s="94">
        <f>D18</f>
        <v>152.88536798000001</v>
      </c>
      <c r="F18" s="94">
        <v>0</v>
      </c>
      <c r="G18" s="97">
        <f t="shared" si="0"/>
        <v>1.8843879241735221E-5</v>
      </c>
    </row>
    <row r="19" spans="2:11">
      <c r="B19" s="89" t="s">
        <v>2399</v>
      </c>
      <c r="C19" s="90">
        <f>C20+C23+C28+C30</f>
        <v>127066.27533399998</v>
      </c>
      <c r="D19" s="90">
        <f>D20+D23+D28+D30</f>
        <v>16588.430007719999</v>
      </c>
      <c r="E19" s="90">
        <f>E20+E23+E28+E30</f>
        <v>1428.7299372</v>
      </c>
      <c r="F19" s="90">
        <f>F20+F23+F28+F30</f>
        <v>15159.700070520001</v>
      </c>
      <c r="G19" s="92">
        <f t="shared" si="0"/>
        <v>2.0446062040178014E-3</v>
      </c>
      <c r="I19" s="98"/>
    </row>
    <row r="20" spans="2:11">
      <c r="B20" s="93" t="s">
        <v>112</v>
      </c>
      <c r="C20" s="99">
        <f>C22+C21</f>
        <v>534.07675300000005</v>
      </c>
      <c r="D20" s="99">
        <f>D22+D21</f>
        <v>1.1738931799999999</v>
      </c>
      <c r="E20" s="99">
        <f>E22+E21</f>
        <v>1.1738931799999999</v>
      </c>
      <c r="F20" s="99">
        <f>F22+F21</f>
        <v>0</v>
      </c>
      <c r="G20" s="95">
        <f t="shared" si="0"/>
        <v>1.4468815177597837E-7</v>
      </c>
      <c r="I20" s="98"/>
    </row>
    <row r="21" spans="2:11">
      <c r="B21" s="96" t="s">
        <v>2407</v>
      </c>
      <c r="C21" s="94">
        <v>252.44</v>
      </c>
      <c r="D21" s="94">
        <v>0</v>
      </c>
      <c r="E21" s="94">
        <f>D21</f>
        <v>0</v>
      </c>
      <c r="F21" s="94">
        <v>0</v>
      </c>
      <c r="G21" s="95">
        <f t="shared" si="0"/>
        <v>0</v>
      </c>
      <c r="I21" s="100"/>
      <c r="K21" s="101"/>
    </row>
    <row r="22" spans="2:11">
      <c r="B22" s="96" t="s">
        <v>115</v>
      </c>
      <c r="C22" s="94">
        <v>281.636753</v>
      </c>
      <c r="D22" s="94">
        <v>1.1738931799999999</v>
      </c>
      <c r="E22" s="94">
        <f>D22</f>
        <v>1.1738931799999999</v>
      </c>
      <c r="F22" s="94">
        <v>0</v>
      </c>
      <c r="G22" s="102">
        <f t="shared" si="0"/>
        <v>1.4468815177597837E-7</v>
      </c>
      <c r="I22" s="103"/>
    </row>
    <row r="23" spans="2:11">
      <c r="B23" s="93" t="s">
        <v>119</v>
      </c>
      <c r="C23" s="99">
        <f>SUM(C24:C27)</f>
        <v>90444.999545999977</v>
      </c>
      <c r="D23" s="99">
        <f>SUM(D24:D27)</f>
        <v>15285.669149410001</v>
      </c>
      <c r="E23" s="99">
        <f>SUM(E24:E27)</f>
        <v>209.87013139000001</v>
      </c>
      <c r="F23" s="99">
        <f>SUM(F24:F27)</f>
        <v>15075.799018020001</v>
      </c>
      <c r="G23" s="104">
        <f t="shared" si="0"/>
        <v>1.8840344722738953E-3</v>
      </c>
    </row>
    <row r="24" spans="2:11">
      <c r="B24" s="96" t="s">
        <v>120</v>
      </c>
      <c r="C24" s="94">
        <v>670.85495600000002</v>
      </c>
      <c r="D24" s="94">
        <v>62.502132209999992</v>
      </c>
      <c r="E24" s="94">
        <v>0</v>
      </c>
      <c r="F24" s="94">
        <f>D24</f>
        <v>62.502132209999992</v>
      </c>
      <c r="G24" s="102">
        <f t="shared" si="0"/>
        <v>7.7036975302324747E-6</v>
      </c>
    </row>
    <row r="25" spans="2:11">
      <c r="B25" s="96" t="s">
        <v>121</v>
      </c>
      <c r="C25" s="94">
        <v>84996.417663999993</v>
      </c>
      <c r="D25" s="94">
        <v>15013.296885810001</v>
      </c>
      <c r="E25" s="94">
        <v>0</v>
      </c>
      <c r="F25" s="94">
        <f>D25</f>
        <v>15013.296885810001</v>
      </c>
      <c r="G25" s="102">
        <f t="shared" si="0"/>
        <v>1.8504632410181487E-3</v>
      </c>
      <c r="I25" s="105"/>
    </row>
    <row r="26" spans="2:11">
      <c r="B26" s="96" t="s">
        <v>122</v>
      </c>
      <c r="C26" s="94">
        <v>51.500000999999997</v>
      </c>
      <c r="D26" s="94">
        <v>0</v>
      </c>
      <c r="E26" s="94">
        <f>D26</f>
        <v>0</v>
      </c>
      <c r="F26" s="94">
        <v>0</v>
      </c>
      <c r="G26" s="102">
        <f t="shared" si="0"/>
        <v>0</v>
      </c>
    </row>
    <row r="27" spans="2:11">
      <c r="B27" s="96" t="s">
        <v>123</v>
      </c>
      <c r="C27" s="94">
        <v>4726.2269249999999</v>
      </c>
      <c r="D27" s="94">
        <v>209.87013139000001</v>
      </c>
      <c r="E27" s="94">
        <f>D27</f>
        <v>209.87013139000001</v>
      </c>
      <c r="F27" s="94">
        <v>0</v>
      </c>
      <c r="G27" s="102">
        <f t="shared" si="0"/>
        <v>2.5867533725513975E-5</v>
      </c>
    </row>
    <row r="28" spans="2:11">
      <c r="B28" s="93" t="s">
        <v>124</v>
      </c>
      <c r="C28" s="99">
        <f>C29</f>
        <v>868.70703800000001</v>
      </c>
      <c r="D28" s="99">
        <f>D29</f>
        <v>83.90105250000002</v>
      </c>
      <c r="E28" s="99">
        <f>E29</f>
        <v>0</v>
      </c>
      <c r="F28" s="99">
        <f>F29</f>
        <v>83.90105250000002</v>
      </c>
      <c r="G28" s="104">
        <f t="shared" si="0"/>
        <v>1.0341220500390277E-5</v>
      </c>
    </row>
    <row r="29" spans="2:11">
      <c r="B29" s="96" t="s">
        <v>125</v>
      </c>
      <c r="C29" s="94">
        <v>868.70703800000001</v>
      </c>
      <c r="D29" s="94">
        <v>83.90105250000002</v>
      </c>
      <c r="E29" s="94">
        <v>0</v>
      </c>
      <c r="F29" s="94">
        <f>D29</f>
        <v>83.90105250000002</v>
      </c>
      <c r="G29" s="102">
        <f t="shared" si="0"/>
        <v>1.0341220500390277E-5</v>
      </c>
    </row>
    <row r="30" spans="2:11">
      <c r="B30" s="93" t="s">
        <v>126</v>
      </c>
      <c r="C30" s="99">
        <f>C31</f>
        <v>35218.491996999997</v>
      </c>
      <c r="D30" s="99">
        <f>D31</f>
        <v>1217.6859126300001</v>
      </c>
      <c r="E30" s="99">
        <f>E31</f>
        <v>1217.6859126300001</v>
      </c>
      <c r="F30" s="99">
        <f>F31</f>
        <v>0</v>
      </c>
      <c r="G30" s="104">
        <f t="shared" si="0"/>
        <v>1.5008582309174008E-4</v>
      </c>
    </row>
    <row r="31" spans="2:11">
      <c r="B31" s="96" t="s">
        <v>129</v>
      </c>
      <c r="C31" s="94">
        <v>35218.491996999997</v>
      </c>
      <c r="D31" s="94">
        <v>1217.6859126300001</v>
      </c>
      <c r="E31" s="94">
        <f>D31</f>
        <v>1217.6859126300001</v>
      </c>
      <c r="F31" s="94">
        <v>0</v>
      </c>
      <c r="G31" s="97">
        <f t="shared" si="0"/>
        <v>1.5008582309174008E-4</v>
      </c>
    </row>
    <row r="32" spans="2:11">
      <c r="B32" s="89" t="s">
        <v>2406</v>
      </c>
      <c r="C32" s="90">
        <f>C33+C36+C47</f>
        <v>13678.780962000001</v>
      </c>
      <c r="D32" s="90">
        <f>D33+D36+D47</f>
        <v>1112.5419263799999</v>
      </c>
      <c r="E32" s="90">
        <f>E33+E36+E47</f>
        <v>1111.2741146200001</v>
      </c>
      <c r="F32" s="90">
        <f>F33+F36+F47</f>
        <v>1.2678117600000001</v>
      </c>
      <c r="G32" s="92">
        <f t="shared" si="0"/>
        <v>1.3712630573525336E-4</v>
      </c>
    </row>
    <row r="33" spans="2:7">
      <c r="B33" s="93" t="s">
        <v>138</v>
      </c>
      <c r="C33" s="99">
        <f>C34+C35</f>
        <v>314.56412499999999</v>
      </c>
      <c r="D33" s="99">
        <f>D34+D35</f>
        <v>30.392723480000004</v>
      </c>
      <c r="E33" s="99">
        <f>E34+E35</f>
        <v>30.392723480000004</v>
      </c>
      <c r="F33" s="99">
        <f>F34+F35</f>
        <v>0</v>
      </c>
      <c r="G33" s="95">
        <f t="shared" si="0"/>
        <v>3.7460537829852478E-6</v>
      </c>
    </row>
    <row r="34" spans="2:7">
      <c r="B34" s="96" t="s">
        <v>139</v>
      </c>
      <c r="C34" s="94">
        <v>225.042</v>
      </c>
      <c r="D34" s="94">
        <v>23.526833340000003</v>
      </c>
      <c r="E34" s="94">
        <f>D34</f>
        <v>23.526833340000003</v>
      </c>
      <c r="F34" s="94">
        <v>0</v>
      </c>
      <c r="G34" s="97">
        <f t="shared" si="0"/>
        <v>2.8997987986488419E-6</v>
      </c>
    </row>
    <row r="35" spans="2:7">
      <c r="B35" s="96" t="s">
        <v>141</v>
      </c>
      <c r="C35" s="94">
        <v>89.522125000000003</v>
      </c>
      <c r="D35" s="94">
        <v>6.8658901400000003</v>
      </c>
      <c r="E35" s="94">
        <f>D35</f>
        <v>6.8658901400000003</v>
      </c>
      <c r="F35" s="94">
        <v>0</v>
      </c>
      <c r="G35" s="97">
        <f t="shared" si="0"/>
        <v>8.4625498433640572E-7</v>
      </c>
    </row>
    <row r="36" spans="2:7">
      <c r="B36" s="93" t="s">
        <v>142</v>
      </c>
      <c r="C36" s="99">
        <f>SUM(C37:C46)</f>
        <v>8015.2290570000005</v>
      </c>
      <c r="D36" s="99">
        <f>SUM(D37:D46)</f>
        <v>666.97636079999995</v>
      </c>
      <c r="E36" s="99">
        <f>SUM(E37:E46)</f>
        <v>665.70854903999998</v>
      </c>
      <c r="F36" s="99">
        <f>SUM(F37:F46)</f>
        <v>1.2678117600000001</v>
      </c>
      <c r="G36" s="95">
        <f t="shared" si="0"/>
        <v>8.2208141734344269E-5</v>
      </c>
    </row>
    <row r="37" spans="2:7">
      <c r="B37" s="96" t="s">
        <v>143</v>
      </c>
      <c r="C37" s="94">
        <v>1130.0497190000001</v>
      </c>
      <c r="D37" s="94">
        <v>13.8534305</v>
      </c>
      <c r="E37" s="94">
        <f>D37</f>
        <v>13.8534305</v>
      </c>
      <c r="F37" s="94">
        <v>0</v>
      </c>
      <c r="G37" s="97">
        <f t="shared" si="0"/>
        <v>1.7075039611372204E-6</v>
      </c>
    </row>
    <row r="38" spans="2:7">
      <c r="B38" s="96" t="s">
        <v>144</v>
      </c>
      <c r="C38" s="94">
        <v>320.09149500000001</v>
      </c>
      <c r="D38" s="94">
        <v>26.378583320000001</v>
      </c>
      <c r="E38" s="94">
        <f>D38</f>
        <v>26.378583320000001</v>
      </c>
      <c r="F38" s="94">
        <v>0</v>
      </c>
      <c r="G38" s="102">
        <f t="shared" si="0"/>
        <v>3.2512911158061689E-6</v>
      </c>
    </row>
    <row r="39" spans="2:7">
      <c r="B39" s="96" t="s">
        <v>146</v>
      </c>
      <c r="C39" s="94">
        <v>8.4097159999999995</v>
      </c>
      <c r="D39" s="94">
        <v>0.52808943999999991</v>
      </c>
      <c r="E39" s="94">
        <f>D39</f>
        <v>0.52808943999999991</v>
      </c>
      <c r="F39" s="94">
        <v>0</v>
      </c>
      <c r="G39" s="102">
        <f t="shared" si="0"/>
        <v>6.5089640478200431E-8</v>
      </c>
    </row>
    <row r="40" spans="2:7">
      <c r="B40" s="96" t="s">
        <v>148</v>
      </c>
      <c r="C40" s="94">
        <v>1338.1688340000001</v>
      </c>
      <c r="D40" s="94">
        <v>86.882524340000003</v>
      </c>
      <c r="E40" s="94">
        <f t="shared" ref="E40:E43" si="1">D40</f>
        <v>86.882524340000003</v>
      </c>
      <c r="F40" s="94">
        <v>0</v>
      </c>
      <c r="G40" s="102">
        <f t="shared" si="0"/>
        <v>1.0708701679641802E-5</v>
      </c>
    </row>
    <row r="41" spans="2:7">
      <c r="B41" s="96" t="s">
        <v>149</v>
      </c>
      <c r="C41" s="94">
        <v>2031.4511130000001</v>
      </c>
      <c r="D41" s="94">
        <v>103.49945099999999</v>
      </c>
      <c r="E41" s="94">
        <f t="shared" si="1"/>
        <v>103.49945099999999</v>
      </c>
      <c r="F41" s="94">
        <v>0</v>
      </c>
      <c r="G41" s="102">
        <f t="shared" si="0"/>
        <v>1.2756820237271024E-5</v>
      </c>
    </row>
    <row r="42" spans="2:7">
      <c r="B42" s="96" t="s">
        <v>150</v>
      </c>
      <c r="C42" s="94">
        <v>101.411794</v>
      </c>
      <c r="D42" s="94">
        <v>13.47143198</v>
      </c>
      <c r="E42" s="94">
        <f t="shared" si="1"/>
        <v>13.47143198</v>
      </c>
      <c r="F42" s="94">
        <v>0</v>
      </c>
      <c r="G42" s="102">
        <f t="shared" si="0"/>
        <v>1.6604207505166773E-6</v>
      </c>
    </row>
    <row r="43" spans="2:7">
      <c r="B43" s="96" t="s">
        <v>151</v>
      </c>
      <c r="C43" s="94">
        <v>1</v>
      </c>
      <c r="D43" s="94">
        <v>0</v>
      </c>
      <c r="E43" s="94">
        <f t="shared" si="1"/>
        <v>0</v>
      </c>
      <c r="F43" s="94">
        <v>0</v>
      </c>
      <c r="G43" s="102">
        <f t="shared" si="0"/>
        <v>0</v>
      </c>
    </row>
    <row r="44" spans="2:7">
      <c r="B44" s="96" t="s">
        <v>2046</v>
      </c>
      <c r="C44" s="94">
        <v>30.547778999999998</v>
      </c>
      <c r="D44" s="94">
        <v>1.2678117600000001</v>
      </c>
      <c r="E44" s="94">
        <v>0</v>
      </c>
      <c r="F44" s="94">
        <f>D44</f>
        <v>1.2678117600000001</v>
      </c>
      <c r="G44" s="102">
        <f t="shared" si="0"/>
        <v>1.5626408218356827E-7</v>
      </c>
    </row>
    <row r="45" spans="2:7">
      <c r="B45" s="96" t="s">
        <v>152</v>
      </c>
      <c r="C45" s="94">
        <v>12</v>
      </c>
      <c r="D45" s="94">
        <v>4.2639575199999999</v>
      </c>
      <c r="E45" s="94">
        <f>D45</f>
        <v>4.2639575199999999</v>
      </c>
      <c r="F45" s="94">
        <v>0</v>
      </c>
      <c r="G45" s="102">
        <f t="shared" si="0"/>
        <v>5.2555389479312283E-7</v>
      </c>
    </row>
    <row r="46" spans="2:7">
      <c r="B46" s="96" t="s">
        <v>153</v>
      </c>
      <c r="C46" s="94">
        <v>3042.0986069999999</v>
      </c>
      <c r="D46" s="94">
        <v>416.83108093999999</v>
      </c>
      <c r="E46" s="94">
        <f>D46</f>
        <v>416.83108093999999</v>
      </c>
      <c r="F46" s="94">
        <v>0</v>
      </c>
      <c r="G46" s="102">
        <f t="shared" si="0"/>
        <v>5.1376496372516492E-5</v>
      </c>
    </row>
    <row r="47" spans="2:7">
      <c r="B47" s="93" t="s">
        <v>154</v>
      </c>
      <c r="C47" s="99">
        <f>SUM(C48:C55)</f>
        <v>5348.9877800000004</v>
      </c>
      <c r="D47" s="99">
        <f>SUM(D48:D55)</f>
        <v>415.17284210000003</v>
      </c>
      <c r="E47" s="99">
        <f>SUM(E48:E55)</f>
        <v>415.17284210000003</v>
      </c>
      <c r="F47" s="99">
        <f>SUM(F48:F55)</f>
        <v>0</v>
      </c>
      <c r="G47" s="104">
        <f t="shared" si="0"/>
        <v>5.1172110217923842E-5</v>
      </c>
    </row>
    <row r="48" spans="2:7">
      <c r="B48" s="96" t="s">
        <v>155</v>
      </c>
      <c r="C48" s="94">
        <v>260.17793799999998</v>
      </c>
      <c r="D48" s="94">
        <v>33.751543099999999</v>
      </c>
      <c r="E48" s="94">
        <f>D48</f>
        <v>33.751543099999999</v>
      </c>
      <c r="F48" s="94">
        <v>0</v>
      </c>
      <c r="G48" s="102">
        <f t="shared" si="0"/>
        <v>4.1600449461051271E-6</v>
      </c>
    </row>
    <row r="49" spans="2:8">
      <c r="B49" s="96" t="s">
        <v>156</v>
      </c>
      <c r="C49" s="94">
        <v>5.5485429999999996</v>
      </c>
      <c r="D49" s="94">
        <v>0.75975702000000001</v>
      </c>
      <c r="E49" s="94">
        <f t="shared" ref="E49:E55" si="2">D49</f>
        <v>0.75975702000000001</v>
      </c>
      <c r="F49" s="94">
        <v>0</v>
      </c>
      <c r="G49" s="102">
        <f t="shared" si="0"/>
        <v>9.3643817764257777E-8</v>
      </c>
    </row>
    <row r="50" spans="2:8">
      <c r="B50" s="96" t="s">
        <v>157</v>
      </c>
      <c r="C50" s="94">
        <v>153.29686799999999</v>
      </c>
      <c r="D50" s="94">
        <v>13.973791799999999</v>
      </c>
      <c r="E50" s="94">
        <f t="shared" si="2"/>
        <v>13.973791799999999</v>
      </c>
      <c r="F50" s="94">
        <v>0</v>
      </c>
      <c r="G50" s="97">
        <f t="shared" si="0"/>
        <v>1.7223390878242618E-6</v>
      </c>
    </row>
    <row r="51" spans="2:8">
      <c r="B51" s="96" t="s">
        <v>158</v>
      </c>
      <c r="C51" s="94">
        <v>17.3</v>
      </c>
      <c r="D51" s="94">
        <v>0</v>
      </c>
      <c r="E51" s="94">
        <f t="shared" si="2"/>
        <v>0</v>
      </c>
      <c r="F51" s="94">
        <v>0</v>
      </c>
      <c r="G51" s="97">
        <f t="shared" si="0"/>
        <v>0</v>
      </c>
    </row>
    <row r="52" spans="2:8">
      <c r="B52" s="96" t="s">
        <v>2047</v>
      </c>
      <c r="C52" s="94">
        <v>4740.9021789999997</v>
      </c>
      <c r="D52" s="94">
        <v>349.54706099000003</v>
      </c>
      <c r="E52" s="94">
        <f t="shared" si="2"/>
        <v>349.54706099000003</v>
      </c>
      <c r="F52" s="94">
        <v>0</v>
      </c>
      <c r="G52" s="97">
        <f t="shared" si="0"/>
        <v>4.3083407481222695E-5</v>
      </c>
    </row>
    <row r="53" spans="2:8">
      <c r="B53" s="96" t="s">
        <v>2048</v>
      </c>
      <c r="C53" s="94">
        <v>6.0446759999999999</v>
      </c>
      <c r="D53" s="94">
        <v>0</v>
      </c>
      <c r="E53" s="94">
        <f t="shared" si="2"/>
        <v>0</v>
      </c>
      <c r="F53" s="94">
        <v>0</v>
      </c>
      <c r="G53" s="97">
        <f t="shared" si="0"/>
        <v>0</v>
      </c>
    </row>
    <row r="54" spans="2:8">
      <c r="B54" s="96" t="s">
        <v>159</v>
      </c>
      <c r="C54" s="94">
        <v>6.5530090000000003</v>
      </c>
      <c r="D54" s="94">
        <v>0.75928853000000007</v>
      </c>
      <c r="E54" s="94">
        <f t="shared" si="2"/>
        <v>0.75928853000000007</v>
      </c>
      <c r="F54" s="94">
        <v>0</v>
      </c>
      <c r="G54" s="97">
        <f t="shared" si="0"/>
        <v>9.3586074050110355E-8</v>
      </c>
    </row>
    <row r="55" spans="2:8">
      <c r="B55" s="96" t="s">
        <v>160</v>
      </c>
      <c r="C55" s="94">
        <v>159.16456700000001</v>
      </c>
      <c r="D55" s="94">
        <v>16.381400660000001</v>
      </c>
      <c r="E55" s="94">
        <f t="shared" si="2"/>
        <v>16.381400660000001</v>
      </c>
      <c r="F55" s="94">
        <v>0</v>
      </c>
      <c r="G55" s="97">
        <f t="shared" si="0"/>
        <v>2.0190888109573926E-6</v>
      </c>
    </row>
    <row r="56" spans="2:8">
      <c r="B56" s="106" t="s">
        <v>461</v>
      </c>
      <c r="C56" s="107">
        <f>C16+C19+C32</f>
        <v>142145.48564599999</v>
      </c>
      <c r="D56" s="107">
        <f>D16+D19+D32</f>
        <v>17853.857302079999</v>
      </c>
      <c r="E56" s="107">
        <f>E16+E19+E32</f>
        <v>2692.8894197999998</v>
      </c>
      <c r="F56" s="107">
        <f>F16+F19+F32</f>
        <v>15160.967882280002</v>
      </c>
      <c r="G56" s="108">
        <f t="shared" si="0"/>
        <v>2.20057638899479E-3</v>
      </c>
    </row>
    <row r="57" spans="2:8">
      <c r="B57" s="61" t="s">
        <v>3082</v>
      </c>
      <c r="C57" s="27"/>
      <c r="D57" s="27"/>
      <c r="E57" s="27"/>
    </row>
    <row r="58" spans="2:8" ht="36" customHeight="1">
      <c r="B58" s="176" t="s">
        <v>3110</v>
      </c>
      <c r="C58" s="176"/>
      <c r="D58" s="176"/>
      <c r="E58" s="34"/>
    </row>
    <row r="59" spans="2:8">
      <c r="B59" s="34" t="s">
        <v>42</v>
      </c>
      <c r="C59" s="30"/>
      <c r="D59" s="30"/>
      <c r="E59" s="30"/>
    </row>
    <row r="60" spans="2:8">
      <c r="G60" s="98"/>
      <c r="H60" s="98"/>
    </row>
    <row r="62" spans="2:8">
      <c r="G62" s="98"/>
    </row>
    <row r="63" spans="2:8">
      <c r="G63" s="98"/>
    </row>
    <row r="64" spans="2:8">
      <c r="G64" s="98"/>
    </row>
    <row r="65" spans="7:7">
      <c r="G65" s="109"/>
    </row>
    <row r="66" spans="7:7">
      <c r="G66" s="109"/>
    </row>
    <row r="70" spans="7:7">
      <c r="G70" s="98"/>
    </row>
  </sheetData>
  <mergeCells count="15">
    <mergeCell ref="B58:D58"/>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F969-3453-4420-BDF1-5EB3DBD99169}">
  <sheetPr codeName="Hoja9"/>
  <dimension ref="A1:I3054"/>
  <sheetViews>
    <sheetView showGridLines="0" workbookViewId="0">
      <selection activeCell="H11" sqref="H11"/>
    </sheetView>
  </sheetViews>
  <sheetFormatPr baseColWidth="10" defaultColWidth="11.5703125" defaultRowHeight="15"/>
  <cols>
    <col min="1" max="1" width="11.5703125" style="116"/>
    <col min="2" max="2" width="135.85546875" style="116" customWidth="1"/>
    <col min="3" max="4" width="16.7109375" style="116" customWidth="1"/>
    <col min="5" max="16384" width="11.5703125" style="116"/>
  </cols>
  <sheetData>
    <row r="1" spans="1:5" ht="27.75">
      <c r="A1" s="198" t="s">
        <v>0</v>
      </c>
      <c r="B1" s="198"/>
      <c r="C1" s="198"/>
      <c r="D1" s="198"/>
      <c r="E1" s="198"/>
    </row>
    <row r="2" spans="1:5" ht="20.25">
      <c r="A2" s="199" t="s">
        <v>1</v>
      </c>
      <c r="B2" s="199"/>
      <c r="C2" s="199"/>
      <c r="D2" s="199"/>
      <c r="E2" s="199"/>
    </row>
    <row r="3" spans="1:5">
      <c r="A3" s="200" t="s">
        <v>2</v>
      </c>
      <c r="B3" s="200"/>
      <c r="C3" s="200"/>
      <c r="D3" s="200"/>
      <c r="E3" s="200"/>
    </row>
    <row r="4" spans="1:5">
      <c r="A4" s="117"/>
      <c r="B4" s="117"/>
      <c r="C4" s="117"/>
      <c r="D4" s="117"/>
      <c r="E4" s="117"/>
    </row>
    <row r="5" spans="1:5" ht="18.75">
      <c r="A5" s="201" t="s">
        <v>25</v>
      </c>
      <c r="B5" s="201"/>
      <c r="C5" s="201"/>
      <c r="D5" s="201"/>
      <c r="E5" s="201"/>
    </row>
    <row r="6" spans="1:5" ht="18.75">
      <c r="A6" s="202" t="s">
        <v>248</v>
      </c>
      <c r="B6" s="202"/>
      <c r="C6" s="202"/>
      <c r="D6" s="202"/>
      <c r="E6" s="202"/>
    </row>
    <row r="7" spans="1:5" ht="18.75">
      <c r="A7" s="203" t="s">
        <v>3109</v>
      </c>
      <c r="B7" s="203"/>
      <c r="C7" s="203"/>
      <c r="D7" s="203"/>
      <c r="E7" s="203"/>
    </row>
    <row r="8" spans="1:5" ht="18.75">
      <c r="A8" s="178" t="s">
        <v>2892</v>
      </c>
      <c r="B8" s="178"/>
      <c r="C8" s="178"/>
      <c r="D8" s="178"/>
      <c r="E8" s="178"/>
    </row>
    <row r="9" spans="1:5" ht="15.75">
      <c r="A9" s="204" t="s">
        <v>5</v>
      </c>
      <c r="B9" s="204"/>
      <c r="C9" s="204"/>
      <c r="D9" s="204"/>
      <c r="E9" s="204"/>
    </row>
    <row r="10" spans="1:5">
      <c r="A10" s="117"/>
      <c r="B10" s="117"/>
      <c r="C10" s="117"/>
      <c r="D10" s="117"/>
      <c r="E10" s="117"/>
    </row>
    <row r="11" spans="1:5">
      <c r="A11" s="117"/>
      <c r="B11" s="117"/>
      <c r="C11" s="117"/>
      <c r="D11" s="117"/>
      <c r="E11" s="117"/>
    </row>
    <row r="12" spans="1:5">
      <c r="B12" s="205" t="s">
        <v>6</v>
      </c>
      <c r="C12" s="110" t="s">
        <v>7</v>
      </c>
      <c r="D12" s="206" t="s">
        <v>3079</v>
      </c>
    </row>
    <row r="13" spans="1:5">
      <c r="B13" s="205"/>
      <c r="C13" s="118" t="s">
        <v>2892</v>
      </c>
      <c r="D13" s="206"/>
    </row>
    <row r="14" spans="1:5">
      <c r="B14" s="131" t="s">
        <v>249</v>
      </c>
      <c r="C14" s="131">
        <v>1484234610959</v>
      </c>
      <c r="D14" s="131">
        <v>229659806073.77014</v>
      </c>
    </row>
    <row r="15" spans="1:5">
      <c r="B15" s="132" t="s">
        <v>3102</v>
      </c>
      <c r="C15" s="133">
        <v>1405231227574</v>
      </c>
      <c r="D15" s="133">
        <v>221364215038.56998</v>
      </c>
    </row>
    <row r="16" spans="1:5">
      <c r="B16" s="123" t="s">
        <v>250</v>
      </c>
      <c r="C16" s="121">
        <v>12803138793</v>
      </c>
      <c r="D16" s="121">
        <v>1489144190.029999</v>
      </c>
    </row>
    <row r="17" spans="2:4">
      <c r="B17" s="160" t="s">
        <v>251</v>
      </c>
      <c r="C17" s="156">
        <v>12768524419</v>
      </c>
      <c r="D17" s="156">
        <v>1487181752.4699991</v>
      </c>
    </row>
    <row r="18" spans="2:4">
      <c r="B18" s="161" t="s">
        <v>252</v>
      </c>
      <c r="C18" s="121">
        <v>12768524419</v>
      </c>
      <c r="D18" s="121">
        <v>1487181752.4699991</v>
      </c>
    </row>
    <row r="19" spans="2:4">
      <c r="B19" s="160" t="s">
        <v>253</v>
      </c>
      <c r="C19" s="156">
        <v>34614374</v>
      </c>
      <c r="D19" s="156">
        <v>1962437.56</v>
      </c>
    </row>
    <row r="20" spans="2:4">
      <c r="B20" s="161" t="s">
        <v>252</v>
      </c>
      <c r="C20" s="121">
        <v>34614374</v>
      </c>
      <c r="D20" s="121">
        <v>1962437.56</v>
      </c>
    </row>
    <row r="21" spans="2:4">
      <c r="B21" s="123" t="s">
        <v>278</v>
      </c>
      <c r="C21" s="121">
        <v>42965382</v>
      </c>
      <c r="D21" s="121">
        <v>4239105.6800000006</v>
      </c>
    </row>
    <row r="22" spans="2:4">
      <c r="B22" s="160" t="s">
        <v>251</v>
      </c>
      <c r="C22" s="156">
        <v>42965382</v>
      </c>
      <c r="D22" s="156">
        <v>4239105.6800000006</v>
      </c>
    </row>
    <row r="23" spans="2:4">
      <c r="B23" s="161" t="s">
        <v>252</v>
      </c>
      <c r="C23" s="121">
        <v>42965382</v>
      </c>
      <c r="D23" s="121">
        <v>4239105.6800000006</v>
      </c>
    </row>
    <row r="24" spans="2:4">
      <c r="B24" s="123" t="s">
        <v>256</v>
      </c>
      <c r="C24" s="121">
        <v>11370000</v>
      </c>
      <c r="D24" s="121">
        <v>1626646.1</v>
      </c>
    </row>
    <row r="25" spans="2:4">
      <c r="B25" s="160" t="s">
        <v>251</v>
      </c>
      <c r="C25" s="156">
        <v>11370000</v>
      </c>
      <c r="D25" s="156">
        <v>1626646.1</v>
      </c>
    </row>
    <row r="26" spans="2:4">
      <c r="B26" s="161" t="s">
        <v>252</v>
      </c>
      <c r="C26" s="121">
        <v>11370000</v>
      </c>
      <c r="D26" s="121">
        <v>1626646.1</v>
      </c>
    </row>
    <row r="27" spans="2:4">
      <c r="B27" s="123" t="s">
        <v>257</v>
      </c>
      <c r="C27" s="121">
        <v>10328000</v>
      </c>
      <c r="D27" s="121">
        <v>1633135.8200000003</v>
      </c>
    </row>
    <row r="28" spans="2:4">
      <c r="B28" s="160" t="s">
        <v>251</v>
      </c>
      <c r="C28" s="156">
        <v>10328000</v>
      </c>
      <c r="D28" s="156">
        <v>1633135.8200000003</v>
      </c>
    </row>
    <row r="29" spans="2:4">
      <c r="B29" s="161" t="s">
        <v>252</v>
      </c>
      <c r="C29" s="121">
        <v>10328000</v>
      </c>
      <c r="D29" s="121">
        <v>1633135.8200000003</v>
      </c>
    </row>
    <row r="30" spans="2:4">
      <c r="B30" s="123" t="s">
        <v>258</v>
      </c>
      <c r="C30" s="121">
        <v>13134000</v>
      </c>
      <c r="D30" s="121">
        <v>2305855.5800000005</v>
      </c>
    </row>
    <row r="31" spans="2:4">
      <c r="B31" s="160" t="s">
        <v>251</v>
      </c>
      <c r="C31" s="156">
        <v>13134000</v>
      </c>
      <c r="D31" s="156">
        <v>2305855.5800000005</v>
      </c>
    </row>
    <row r="32" spans="2:4">
      <c r="B32" s="161" t="s">
        <v>252</v>
      </c>
      <c r="C32" s="121">
        <v>13134000</v>
      </c>
      <c r="D32" s="121">
        <v>2305855.5800000005</v>
      </c>
    </row>
    <row r="33" spans="2:4">
      <c r="B33" s="123" t="s">
        <v>259</v>
      </c>
      <c r="C33" s="121">
        <v>41285955</v>
      </c>
      <c r="D33" s="121">
        <v>2915099.7</v>
      </c>
    </row>
    <row r="34" spans="2:4">
      <c r="B34" s="160" t="s">
        <v>251</v>
      </c>
      <c r="C34" s="156">
        <v>41285955</v>
      </c>
      <c r="D34" s="156">
        <v>2915099.7</v>
      </c>
    </row>
    <row r="35" spans="2:4">
      <c r="B35" s="161" t="s">
        <v>252</v>
      </c>
      <c r="C35" s="121">
        <v>41285955</v>
      </c>
      <c r="D35" s="121">
        <v>2915099.7</v>
      </c>
    </row>
    <row r="36" spans="2:4">
      <c r="B36" s="123" t="s">
        <v>260</v>
      </c>
      <c r="C36" s="121">
        <v>43912764</v>
      </c>
      <c r="D36" s="121">
        <v>3863238.2399999998</v>
      </c>
    </row>
    <row r="37" spans="2:4">
      <c r="B37" s="160" t="s">
        <v>251</v>
      </c>
      <c r="C37" s="156">
        <v>43912764</v>
      </c>
      <c r="D37" s="156">
        <v>3863238.2399999998</v>
      </c>
    </row>
    <row r="38" spans="2:4">
      <c r="B38" s="161" t="s">
        <v>252</v>
      </c>
      <c r="C38" s="121">
        <v>43912764</v>
      </c>
      <c r="D38" s="121">
        <v>3863238.2399999998</v>
      </c>
    </row>
    <row r="39" spans="2:4">
      <c r="B39" s="123" t="s">
        <v>261</v>
      </c>
      <c r="C39" s="121">
        <v>75396869</v>
      </c>
      <c r="D39" s="121">
        <v>6532393.5300000003</v>
      </c>
    </row>
    <row r="40" spans="2:4">
      <c r="B40" s="160" t="s">
        <v>251</v>
      </c>
      <c r="C40" s="156">
        <v>75396869</v>
      </c>
      <c r="D40" s="156">
        <v>6532393.5300000003</v>
      </c>
    </row>
    <row r="41" spans="2:4">
      <c r="B41" s="161" t="s">
        <v>252</v>
      </c>
      <c r="C41" s="121">
        <v>75396869</v>
      </c>
      <c r="D41" s="121">
        <v>6532393.5300000003</v>
      </c>
    </row>
    <row r="42" spans="2:4">
      <c r="B42" s="123" t="s">
        <v>358</v>
      </c>
      <c r="C42" s="121">
        <v>45846673</v>
      </c>
      <c r="D42" s="121">
        <v>744089</v>
      </c>
    </row>
    <row r="43" spans="2:4">
      <c r="B43" s="160" t="s">
        <v>251</v>
      </c>
      <c r="C43" s="156">
        <v>45846673</v>
      </c>
      <c r="D43" s="156">
        <v>744089</v>
      </c>
    </row>
    <row r="44" spans="2:4">
      <c r="B44" s="161" t="s">
        <v>252</v>
      </c>
      <c r="C44" s="121">
        <v>45846673</v>
      </c>
      <c r="D44" s="121">
        <v>744089</v>
      </c>
    </row>
    <row r="45" spans="2:4">
      <c r="B45" s="123" t="s">
        <v>262</v>
      </c>
      <c r="C45" s="121">
        <v>10754000</v>
      </c>
      <c r="D45" s="121">
        <v>1605875</v>
      </c>
    </row>
    <row r="46" spans="2:4">
      <c r="B46" s="160" t="s">
        <v>251</v>
      </c>
      <c r="C46" s="156">
        <v>10754000</v>
      </c>
      <c r="D46" s="156">
        <v>1605875</v>
      </c>
    </row>
    <row r="47" spans="2:4">
      <c r="B47" s="161" t="s">
        <v>252</v>
      </c>
      <c r="C47" s="121">
        <v>10754000</v>
      </c>
      <c r="D47" s="121">
        <v>1605875</v>
      </c>
    </row>
    <row r="48" spans="2:4">
      <c r="B48" s="123" t="s">
        <v>263</v>
      </c>
      <c r="C48" s="121">
        <v>43809957</v>
      </c>
      <c r="D48" s="121">
        <v>3599742.54</v>
      </c>
    </row>
    <row r="49" spans="2:4">
      <c r="B49" s="160" t="s">
        <v>251</v>
      </c>
      <c r="C49" s="156">
        <v>43809957</v>
      </c>
      <c r="D49" s="156">
        <v>3599742.54</v>
      </c>
    </row>
    <row r="50" spans="2:4">
      <c r="B50" s="161" t="s">
        <v>252</v>
      </c>
      <c r="C50" s="121">
        <v>43809957</v>
      </c>
      <c r="D50" s="121">
        <v>3599742.54</v>
      </c>
    </row>
    <row r="51" spans="2:4">
      <c r="B51" s="123" t="s">
        <v>264</v>
      </c>
      <c r="C51" s="121">
        <v>54797452</v>
      </c>
      <c r="D51" s="121">
        <v>11508797.25</v>
      </c>
    </row>
    <row r="52" spans="2:4">
      <c r="B52" s="160" t="s">
        <v>251</v>
      </c>
      <c r="C52" s="156">
        <v>54797452</v>
      </c>
      <c r="D52" s="156">
        <v>11508797.25</v>
      </c>
    </row>
    <row r="53" spans="2:4">
      <c r="B53" s="161" t="s">
        <v>252</v>
      </c>
      <c r="C53" s="121">
        <v>54797452</v>
      </c>
      <c r="D53" s="121">
        <v>11508797.25</v>
      </c>
    </row>
    <row r="54" spans="2:4">
      <c r="B54" s="123" t="s">
        <v>265</v>
      </c>
      <c r="C54" s="121">
        <v>52932672</v>
      </c>
      <c r="D54" s="121">
        <v>4720557.32</v>
      </c>
    </row>
    <row r="55" spans="2:4">
      <c r="B55" s="160" t="s">
        <v>251</v>
      </c>
      <c r="C55" s="156">
        <v>52932672</v>
      </c>
      <c r="D55" s="156">
        <v>4720557.32</v>
      </c>
    </row>
    <row r="56" spans="2:4">
      <c r="B56" s="161" t="s">
        <v>252</v>
      </c>
      <c r="C56" s="121">
        <v>52932672</v>
      </c>
      <c r="D56" s="121">
        <v>4720557.32</v>
      </c>
    </row>
    <row r="57" spans="2:4">
      <c r="B57" s="123" t="s">
        <v>439</v>
      </c>
      <c r="C57" s="121">
        <v>49694367</v>
      </c>
      <c r="D57" s="121">
        <v>0</v>
      </c>
    </row>
    <row r="58" spans="2:4">
      <c r="B58" s="160" t="s">
        <v>251</v>
      </c>
      <c r="C58" s="156">
        <v>49694367</v>
      </c>
      <c r="D58" s="156">
        <v>0</v>
      </c>
    </row>
    <row r="59" spans="2:4">
      <c r="B59" s="161" t="s">
        <v>252</v>
      </c>
      <c r="C59" s="121">
        <v>49694367</v>
      </c>
      <c r="D59" s="121">
        <v>0</v>
      </c>
    </row>
    <row r="60" spans="2:4">
      <c r="B60" s="123" t="s">
        <v>266</v>
      </c>
      <c r="C60" s="121">
        <v>5599313667</v>
      </c>
      <c r="D60" s="121">
        <v>897267996.0999999</v>
      </c>
    </row>
    <row r="61" spans="2:4">
      <c r="B61" s="160" t="s">
        <v>251</v>
      </c>
      <c r="C61" s="156">
        <v>5556078082</v>
      </c>
      <c r="D61" s="156">
        <v>890062065.93999994</v>
      </c>
    </row>
    <row r="62" spans="2:4">
      <c r="B62" s="161" t="s">
        <v>252</v>
      </c>
      <c r="C62" s="121">
        <v>5556078082</v>
      </c>
      <c r="D62" s="121">
        <v>890062065.93999994</v>
      </c>
    </row>
    <row r="63" spans="2:4">
      <c r="B63" s="160" t="s">
        <v>254</v>
      </c>
      <c r="C63" s="156">
        <v>43235585</v>
      </c>
      <c r="D63" s="156">
        <v>7205930.1600000001</v>
      </c>
    </row>
    <row r="64" spans="2:4">
      <c r="B64" s="161" t="s">
        <v>252</v>
      </c>
      <c r="C64" s="121">
        <v>43235585</v>
      </c>
      <c r="D64" s="121">
        <v>7205930.1600000001</v>
      </c>
    </row>
    <row r="65" spans="2:4">
      <c r="B65" s="123" t="s">
        <v>267</v>
      </c>
      <c r="C65" s="121">
        <v>1386332547023</v>
      </c>
      <c r="D65" s="121">
        <v>218932508316.67999</v>
      </c>
    </row>
    <row r="66" spans="2:4">
      <c r="B66" s="160" t="s">
        <v>251</v>
      </c>
      <c r="C66" s="156">
        <v>1034196827890</v>
      </c>
      <c r="D66" s="156">
        <v>163814053060.06003</v>
      </c>
    </row>
    <row r="67" spans="2:4">
      <c r="B67" s="161" t="s">
        <v>1804</v>
      </c>
      <c r="C67" s="121">
        <v>2100</v>
      </c>
      <c r="D67" s="121">
        <v>0</v>
      </c>
    </row>
    <row r="68" spans="2:4">
      <c r="B68" s="162" t="s">
        <v>3104</v>
      </c>
      <c r="C68" s="121">
        <v>2100</v>
      </c>
      <c r="D68" s="121">
        <v>0</v>
      </c>
    </row>
    <row r="69" spans="2:4">
      <c r="B69" s="161" t="s">
        <v>252</v>
      </c>
      <c r="C69" s="121">
        <v>1034196825790</v>
      </c>
      <c r="D69" s="121">
        <v>163814053060.06003</v>
      </c>
    </row>
    <row r="70" spans="2:4">
      <c r="B70" s="160" t="s">
        <v>253</v>
      </c>
      <c r="C70" s="156">
        <v>113264264759</v>
      </c>
      <c r="D70" s="156">
        <v>46727623107.449989</v>
      </c>
    </row>
    <row r="71" spans="2:4">
      <c r="B71" s="161" t="s">
        <v>252</v>
      </c>
      <c r="C71" s="121">
        <v>113264264759</v>
      </c>
      <c r="D71" s="121">
        <v>46727623107.449989</v>
      </c>
    </row>
    <row r="72" spans="2:4">
      <c r="B72" s="160" t="s">
        <v>3112</v>
      </c>
      <c r="C72" s="156">
        <v>0</v>
      </c>
      <c r="D72" s="156">
        <v>0</v>
      </c>
    </row>
    <row r="73" spans="2:4">
      <c r="B73" s="161" t="s">
        <v>252</v>
      </c>
      <c r="C73" s="121">
        <v>0</v>
      </c>
      <c r="D73" s="121">
        <v>0</v>
      </c>
    </row>
    <row r="74" spans="2:4">
      <c r="B74" s="160" t="s">
        <v>268</v>
      </c>
      <c r="C74" s="156">
        <v>115232563886</v>
      </c>
      <c r="D74" s="156">
        <v>1033299776.4</v>
      </c>
    </row>
    <row r="75" spans="2:4">
      <c r="B75" s="161" t="s">
        <v>252</v>
      </c>
      <c r="C75" s="121">
        <v>115232563886</v>
      </c>
      <c r="D75" s="121">
        <v>1033299776.4</v>
      </c>
    </row>
    <row r="76" spans="2:4">
      <c r="B76" s="160" t="s">
        <v>254</v>
      </c>
      <c r="C76" s="156">
        <v>122733151615</v>
      </c>
      <c r="D76" s="156">
        <v>7338366670.249999</v>
      </c>
    </row>
    <row r="77" spans="2:4">
      <c r="B77" s="161" t="s">
        <v>252</v>
      </c>
      <c r="C77" s="121">
        <v>122733151615</v>
      </c>
      <c r="D77" s="121">
        <v>7338366670.249999</v>
      </c>
    </row>
    <row r="78" spans="2:4">
      <c r="B78" s="160" t="s">
        <v>255</v>
      </c>
      <c r="C78" s="156">
        <v>905738873</v>
      </c>
      <c r="D78" s="156">
        <v>19165702.520000003</v>
      </c>
    </row>
    <row r="79" spans="2:4">
      <c r="B79" s="161" t="s">
        <v>252</v>
      </c>
      <c r="C79" s="121">
        <v>905738873</v>
      </c>
      <c r="D79" s="121">
        <v>19165702.520000003</v>
      </c>
    </row>
    <row r="80" spans="2:4">
      <c r="B80" s="132" t="s">
        <v>3113</v>
      </c>
      <c r="C80" s="133">
        <v>79003383385</v>
      </c>
      <c r="D80" s="133">
        <v>8295591035.1999989</v>
      </c>
    </row>
    <row r="81" spans="2:4">
      <c r="B81" s="123" t="s">
        <v>250</v>
      </c>
      <c r="C81" s="121">
        <v>6834958632</v>
      </c>
      <c r="D81" s="121">
        <v>583358313.00999999</v>
      </c>
    </row>
    <row r="82" spans="2:4">
      <c r="B82" s="160" t="s">
        <v>251</v>
      </c>
      <c r="C82" s="156">
        <v>4863809031</v>
      </c>
      <c r="D82" s="156">
        <v>575950726.19000006</v>
      </c>
    </row>
    <row r="83" spans="2:4">
      <c r="B83" s="161" t="s">
        <v>1925</v>
      </c>
      <c r="C83" s="121">
        <v>241517712</v>
      </c>
      <c r="D83" s="121">
        <v>241517712</v>
      </c>
    </row>
    <row r="84" spans="2:4">
      <c r="B84" s="162" t="s">
        <v>3085</v>
      </c>
      <c r="C84" s="121">
        <v>241517712</v>
      </c>
      <c r="D84" s="121">
        <v>241517712</v>
      </c>
    </row>
    <row r="85" spans="2:4">
      <c r="B85" s="161" t="s">
        <v>2786</v>
      </c>
      <c r="C85" s="121">
        <v>700000000</v>
      </c>
      <c r="D85" s="121">
        <v>83484934.719999999</v>
      </c>
    </row>
    <row r="86" spans="2:4">
      <c r="B86" s="162" t="s">
        <v>2486</v>
      </c>
      <c r="C86" s="121">
        <v>700000000</v>
      </c>
      <c r="D86" s="121">
        <v>83484934.719999999</v>
      </c>
    </row>
    <row r="87" spans="2:4">
      <c r="B87" s="161" t="s">
        <v>2914</v>
      </c>
      <c r="C87" s="121">
        <v>12373947</v>
      </c>
      <c r="D87" s="121">
        <v>0</v>
      </c>
    </row>
    <row r="88" spans="2:4">
      <c r="B88" s="162" t="s">
        <v>3086</v>
      </c>
      <c r="C88" s="121">
        <v>12373947</v>
      </c>
      <c r="D88" s="121">
        <v>0</v>
      </c>
    </row>
    <row r="89" spans="2:4">
      <c r="B89" s="161" t="s">
        <v>2360</v>
      </c>
      <c r="C89" s="121">
        <v>24586631</v>
      </c>
      <c r="D89" s="121">
        <v>0</v>
      </c>
    </row>
    <row r="90" spans="2:4">
      <c r="B90" s="162" t="s">
        <v>3087</v>
      </c>
      <c r="C90" s="121">
        <v>24586631</v>
      </c>
      <c r="D90" s="121">
        <v>0</v>
      </c>
    </row>
    <row r="91" spans="2:4">
      <c r="B91" s="161" t="s">
        <v>2785</v>
      </c>
      <c r="C91" s="121">
        <v>300000000</v>
      </c>
      <c r="D91" s="121">
        <v>0</v>
      </c>
    </row>
    <row r="92" spans="2:4">
      <c r="B92" s="162" t="s">
        <v>462</v>
      </c>
      <c r="C92" s="121">
        <v>300000000</v>
      </c>
      <c r="D92" s="121">
        <v>0</v>
      </c>
    </row>
    <row r="93" spans="2:4">
      <c r="B93" s="161" t="s">
        <v>3088</v>
      </c>
      <c r="C93" s="121">
        <v>20000000</v>
      </c>
      <c r="D93" s="121">
        <v>0</v>
      </c>
    </row>
    <row r="94" spans="2:4">
      <c r="B94" s="162" t="s">
        <v>463</v>
      </c>
      <c r="C94" s="121">
        <v>20000000</v>
      </c>
      <c r="D94" s="121">
        <v>0</v>
      </c>
    </row>
    <row r="95" spans="2:4">
      <c r="B95" s="161" t="s">
        <v>2915</v>
      </c>
      <c r="C95" s="121">
        <v>662449960</v>
      </c>
      <c r="D95" s="121">
        <v>22148427.02</v>
      </c>
    </row>
    <row r="96" spans="2:4">
      <c r="B96" s="162" t="s">
        <v>3089</v>
      </c>
      <c r="C96" s="121">
        <v>662449960</v>
      </c>
      <c r="D96" s="121">
        <v>22148427.02</v>
      </c>
    </row>
    <row r="97" spans="2:4">
      <c r="B97" s="161" t="s">
        <v>2876</v>
      </c>
      <c r="C97" s="121">
        <v>34295224</v>
      </c>
      <c r="D97" s="121">
        <v>0</v>
      </c>
    </row>
    <row r="98" spans="2:4">
      <c r="B98" s="162" t="s">
        <v>2875</v>
      </c>
      <c r="C98" s="121">
        <v>34295224</v>
      </c>
      <c r="D98" s="121">
        <v>0</v>
      </c>
    </row>
    <row r="99" spans="2:4">
      <c r="B99" s="161" t="s">
        <v>3090</v>
      </c>
      <c r="C99" s="121">
        <v>7273652</v>
      </c>
      <c r="D99" s="121">
        <v>0</v>
      </c>
    </row>
    <row r="100" spans="2:4">
      <c r="B100" s="162" t="s">
        <v>2916</v>
      </c>
      <c r="C100" s="121">
        <v>7273652</v>
      </c>
      <c r="D100" s="121">
        <v>0</v>
      </c>
    </row>
    <row r="101" spans="2:4">
      <c r="B101" s="161" t="s">
        <v>269</v>
      </c>
      <c r="C101" s="121">
        <v>100000000</v>
      </c>
      <c r="D101" s="121">
        <v>2231812.81</v>
      </c>
    </row>
    <row r="102" spans="2:4">
      <c r="B102" s="162" t="s">
        <v>3091</v>
      </c>
      <c r="C102" s="121">
        <v>100000000</v>
      </c>
      <c r="D102" s="121">
        <v>2231812.81</v>
      </c>
    </row>
    <row r="103" spans="2:4">
      <c r="B103" s="161" t="s">
        <v>802</v>
      </c>
      <c r="C103" s="121">
        <v>1235409</v>
      </c>
      <c r="D103" s="121">
        <v>0</v>
      </c>
    </row>
    <row r="104" spans="2:4">
      <c r="B104" s="162" t="s">
        <v>803</v>
      </c>
      <c r="C104" s="121">
        <v>1235409</v>
      </c>
      <c r="D104" s="121">
        <v>0</v>
      </c>
    </row>
    <row r="105" spans="2:4">
      <c r="B105" s="161" t="s">
        <v>804</v>
      </c>
      <c r="C105" s="121">
        <v>8415087</v>
      </c>
      <c r="D105" s="121">
        <v>0</v>
      </c>
    </row>
    <row r="106" spans="2:4">
      <c r="B106" s="162" t="s">
        <v>805</v>
      </c>
      <c r="C106" s="121">
        <v>8415087</v>
      </c>
      <c r="D106" s="121">
        <v>0</v>
      </c>
    </row>
    <row r="107" spans="2:4">
      <c r="B107" s="161" t="s">
        <v>2784</v>
      </c>
      <c r="C107" s="121">
        <v>6705517</v>
      </c>
      <c r="D107" s="121">
        <v>0</v>
      </c>
    </row>
    <row r="108" spans="2:4">
      <c r="B108" s="162" t="s">
        <v>2359</v>
      </c>
      <c r="C108" s="121">
        <v>6705517</v>
      </c>
      <c r="D108" s="121">
        <v>0</v>
      </c>
    </row>
    <row r="109" spans="2:4">
      <c r="B109" s="161" t="s">
        <v>2783</v>
      </c>
      <c r="C109" s="121">
        <v>161911169</v>
      </c>
      <c r="D109" s="121">
        <v>26311171.32</v>
      </c>
    </row>
    <row r="110" spans="2:4">
      <c r="B110" s="162" t="s">
        <v>464</v>
      </c>
      <c r="C110" s="121">
        <v>161911169</v>
      </c>
      <c r="D110" s="121">
        <v>26311171.32</v>
      </c>
    </row>
    <row r="111" spans="2:4">
      <c r="B111" s="161" t="s">
        <v>2782</v>
      </c>
      <c r="C111" s="121">
        <v>114305</v>
      </c>
      <c r="D111" s="121">
        <v>0</v>
      </c>
    </row>
    <row r="112" spans="2:4">
      <c r="B112" s="162" t="s">
        <v>2358</v>
      </c>
      <c r="C112" s="121">
        <v>114305</v>
      </c>
      <c r="D112" s="121">
        <v>0</v>
      </c>
    </row>
    <row r="113" spans="2:4">
      <c r="B113" s="161" t="s">
        <v>2917</v>
      </c>
      <c r="C113" s="121">
        <v>200183491</v>
      </c>
      <c r="D113" s="121">
        <v>0</v>
      </c>
    </row>
    <row r="114" spans="2:4">
      <c r="B114" s="162" t="s">
        <v>2802</v>
      </c>
      <c r="C114" s="121">
        <v>200183491</v>
      </c>
      <c r="D114" s="121">
        <v>0</v>
      </c>
    </row>
    <row r="115" spans="2:4">
      <c r="B115" s="161" t="s">
        <v>270</v>
      </c>
      <c r="C115" s="121">
        <v>110000000</v>
      </c>
      <c r="D115" s="121">
        <v>18449013.060000002</v>
      </c>
    </row>
    <row r="116" spans="2:4">
      <c r="B116" s="162" t="s">
        <v>465</v>
      </c>
      <c r="C116" s="121">
        <v>110000000</v>
      </c>
      <c r="D116" s="121">
        <v>18449013.060000002</v>
      </c>
    </row>
    <row r="117" spans="2:4">
      <c r="B117" s="161" t="s">
        <v>2918</v>
      </c>
      <c r="C117" s="121">
        <v>30000000</v>
      </c>
      <c r="D117" s="121">
        <v>0</v>
      </c>
    </row>
    <row r="118" spans="2:4">
      <c r="B118" s="162" t="s">
        <v>2919</v>
      </c>
      <c r="C118" s="121">
        <v>30000000</v>
      </c>
      <c r="D118" s="121">
        <v>0</v>
      </c>
    </row>
    <row r="119" spans="2:4">
      <c r="B119" s="161" t="s">
        <v>2781</v>
      </c>
      <c r="C119" s="121">
        <v>45904934</v>
      </c>
      <c r="D119" s="121">
        <v>0</v>
      </c>
    </row>
    <row r="120" spans="2:4">
      <c r="B120" s="162" t="s">
        <v>2413</v>
      </c>
      <c r="C120" s="121">
        <v>45904934</v>
      </c>
      <c r="D120" s="121">
        <v>0</v>
      </c>
    </row>
    <row r="121" spans="2:4">
      <c r="B121" s="161" t="s">
        <v>1272</v>
      </c>
      <c r="C121" s="121">
        <v>2865375</v>
      </c>
      <c r="D121" s="121">
        <v>0</v>
      </c>
    </row>
    <row r="122" spans="2:4">
      <c r="B122" s="162" t="s">
        <v>1273</v>
      </c>
      <c r="C122" s="121">
        <v>2865375</v>
      </c>
      <c r="D122" s="121">
        <v>0</v>
      </c>
    </row>
    <row r="123" spans="2:4">
      <c r="B123" s="161" t="s">
        <v>2780</v>
      </c>
      <c r="C123" s="121">
        <v>46244296</v>
      </c>
      <c r="D123" s="121">
        <v>0</v>
      </c>
    </row>
    <row r="124" spans="2:4">
      <c r="B124" s="162" t="s">
        <v>2422</v>
      </c>
      <c r="C124" s="121">
        <v>46244296</v>
      </c>
      <c r="D124" s="121">
        <v>0</v>
      </c>
    </row>
    <row r="125" spans="2:4">
      <c r="B125" s="161" t="s">
        <v>2874</v>
      </c>
      <c r="C125" s="121">
        <v>23765179</v>
      </c>
      <c r="D125" s="121">
        <v>0</v>
      </c>
    </row>
    <row r="126" spans="2:4">
      <c r="B126" s="162" t="s">
        <v>2873</v>
      </c>
      <c r="C126" s="121">
        <v>23765179</v>
      </c>
      <c r="D126" s="121">
        <v>0</v>
      </c>
    </row>
    <row r="127" spans="2:4">
      <c r="B127" s="161" t="s">
        <v>2492</v>
      </c>
      <c r="C127" s="121">
        <v>4000000</v>
      </c>
      <c r="D127" s="121">
        <v>0</v>
      </c>
    </row>
    <row r="128" spans="2:4">
      <c r="B128" s="162" t="s">
        <v>2052</v>
      </c>
      <c r="C128" s="121">
        <v>4000000</v>
      </c>
      <c r="D128" s="121">
        <v>0</v>
      </c>
    </row>
    <row r="129" spans="2:4">
      <c r="B129" s="161" t="s">
        <v>686</v>
      </c>
      <c r="C129" s="121">
        <v>41404153</v>
      </c>
      <c r="D129" s="121">
        <v>0</v>
      </c>
    </row>
    <row r="130" spans="2:4">
      <c r="B130" s="162" t="s">
        <v>687</v>
      </c>
      <c r="C130" s="121">
        <v>41404153</v>
      </c>
      <c r="D130" s="121">
        <v>0</v>
      </c>
    </row>
    <row r="131" spans="2:4">
      <c r="B131" s="161" t="s">
        <v>2887</v>
      </c>
      <c r="C131" s="121">
        <v>679693856</v>
      </c>
      <c r="D131" s="121">
        <v>0</v>
      </c>
    </row>
    <row r="132" spans="2:4">
      <c r="B132" s="162" t="s">
        <v>2888</v>
      </c>
      <c r="C132" s="121">
        <v>679693856</v>
      </c>
      <c r="D132" s="121">
        <v>0</v>
      </c>
    </row>
    <row r="133" spans="2:4">
      <c r="B133" s="161" t="s">
        <v>2920</v>
      </c>
      <c r="C133" s="121">
        <v>1000000</v>
      </c>
      <c r="D133" s="121">
        <v>0</v>
      </c>
    </row>
    <row r="134" spans="2:4">
      <c r="B134" s="162" t="s">
        <v>2421</v>
      </c>
      <c r="C134" s="121">
        <v>1000000</v>
      </c>
      <c r="D134" s="121">
        <v>0</v>
      </c>
    </row>
    <row r="135" spans="2:4">
      <c r="B135" s="161" t="s">
        <v>271</v>
      </c>
      <c r="C135" s="121">
        <v>20934524</v>
      </c>
      <c r="D135" s="121">
        <v>0</v>
      </c>
    </row>
    <row r="136" spans="2:4">
      <c r="B136" s="162" t="s">
        <v>466</v>
      </c>
      <c r="C136" s="121">
        <v>19934524</v>
      </c>
      <c r="D136" s="121">
        <v>0</v>
      </c>
    </row>
    <row r="137" spans="2:4">
      <c r="B137" s="162" t="s">
        <v>2421</v>
      </c>
      <c r="C137" s="121">
        <v>1000000</v>
      </c>
      <c r="D137" s="121">
        <v>0</v>
      </c>
    </row>
    <row r="138" spans="2:4">
      <c r="B138" s="161" t="s">
        <v>2921</v>
      </c>
      <c r="C138" s="121">
        <v>212013478</v>
      </c>
      <c r="D138" s="121">
        <v>0</v>
      </c>
    </row>
    <row r="139" spans="2:4">
      <c r="B139" s="162" t="s">
        <v>2922</v>
      </c>
      <c r="C139" s="121">
        <v>212013478</v>
      </c>
      <c r="D139" s="121">
        <v>0</v>
      </c>
    </row>
    <row r="140" spans="2:4">
      <c r="B140" s="161" t="s">
        <v>2357</v>
      </c>
      <c r="C140" s="121">
        <v>3750000</v>
      </c>
      <c r="D140" s="121">
        <v>1220543.08</v>
      </c>
    </row>
    <row r="141" spans="2:4">
      <c r="B141" s="162" t="s">
        <v>2356</v>
      </c>
      <c r="C141" s="121">
        <v>3750000</v>
      </c>
      <c r="D141" s="121">
        <v>1220543.08</v>
      </c>
    </row>
    <row r="142" spans="2:4">
      <c r="B142" s="161" t="s">
        <v>2387</v>
      </c>
      <c r="C142" s="121">
        <v>7143615</v>
      </c>
      <c r="D142" s="121">
        <v>0</v>
      </c>
    </row>
    <row r="143" spans="2:4">
      <c r="B143" s="162" t="s">
        <v>2386</v>
      </c>
      <c r="C143" s="121">
        <v>7143615</v>
      </c>
      <c r="D143" s="121">
        <v>0</v>
      </c>
    </row>
    <row r="144" spans="2:4">
      <c r="B144" s="161" t="s">
        <v>1926</v>
      </c>
      <c r="C144" s="121">
        <v>11563777</v>
      </c>
      <c r="D144" s="121">
        <v>0</v>
      </c>
    </row>
    <row r="145" spans="2:4">
      <c r="B145" s="162" t="s">
        <v>688</v>
      </c>
      <c r="C145" s="121">
        <v>11563777</v>
      </c>
      <c r="D145" s="121">
        <v>0</v>
      </c>
    </row>
    <row r="146" spans="2:4">
      <c r="B146" s="161" t="s">
        <v>2772</v>
      </c>
      <c r="C146" s="121">
        <v>39721620</v>
      </c>
      <c r="D146" s="121">
        <v>0</v>
      </c>
    </row>
    <row r="147" spans="2:4">
      <c r="B147" s="162" t="s">
        <v>467</v>
      </c>
      <c r="C147" s="121">
        <v>39721620</v>
      </c>
      <c r="D147" s="121">
        <v>0</v>
      </c>
    </row>
    <row r="148" spans="2:4">
      <c r="B148" s="161" t="s">
        <v>2779</v>
      </c>
      <c r="C148" s="121">
        <v>22199522</v>
      </c>
      <c r="D148" s="121">
        <v>0</v>
      </c>
    </row>
    <row r="149" spans="2:4">
      <c r="B149" s="162" t="s">
        <v>468</v>
      </c>
      <c r="C149" s="121">
        <v>22199522</v>
      </c>
      <c r="D149" s="121">
        <v>0</v>
      </c>
    </row>
    <row r="150" spans="2:4">
      <c r="B150" s="161" t="s">
        <v>2872</v>
      </c>
      <c r="C150" s="121">
        <v>676036</v>
      </c>
      <c r="D150" s="121">
        <v>0</v>
      </c>
    </row>
    <row r="151" spans="2:4">
      <c r="B151" s="162" t="s">
        <v>2871</v>
      </c>
      <c r="C151" s="121">
        <v>676036</v>
      </c>
      <c r="D151" s="121">
        <v>0</v>
      </c>
    </row>
    <row r="152" spans="2:4">
      <c r="B152" s="161" t="s">
        <v>1927</v>
      </c>
      <c r="C152" s="121">
        <v>9841932</v>
      </c>
      <c r="D152" s="121">
        <v>0</v>
      </c>
    </row>
    <row r="153" spans="2:4">
      <c r="B153" s="162" t="s">
        <v>469</v>
      </c>
      <c r="C153" s="121">
        <v>9841932</v>
      </c>
      <c r="D153" s="121">
        <v>0</v>
      </c>
    </row>
    <row r="154" spans="2:4">
      <c r="B154" s="161" t="s">
        <v>272</v>
      </c>
      <c r="C154" s="121">
        <v>153476435</v>
      </c>
      <c r="D154" s="121">
        <v>38250648.539999999</v>
      </c>
    </row>
    <row r="155" spans="2:4">
      <c r="B155" s="162" t="s">
        <v>470</v>
      </c>
      <c r="C155" s="121">
        <v>153476435</v>
      </c>
      <c r="D155" s="121">
        <v>38250648.539999999</v>
      </c>
    </row>
    <row r="156" spans="2:4">
      <c r="B156" s="161" t="s">
        <v>2397</v>
      </c>
      <c r="C156" s="121">
        <v>70000000</v>
      </c>
      <c r="D156" s="121">
        <v>0</v>
      </c>
    </row>
    <row r="157" spans="2:4">
      <c r="B157" s="162" t="s">
        <v>2396</v>
      </c>
      <c r="C157" s="121">
        <v>70000000</v>
      </c>
      <c r="D157" s="121">
        <v>0</v>
      </c>
    </row>
    <row r="158" spans="2:4">
      <c r="B158" s="161" t="s">
        <v>2485</v>
      </c>
      <c r="C158" s="121">
        <v>26866592</v>
      </c>
      <c r="D158" s="121">
        <v>0</v>
      </c>
    </row>
    <row r="159" spans="2:4">
      <c r="B159" s="162" t="s">
        <v>2484</v>
      </c>
      <c r="C159" s="121">
        <v>26866592</v>
      </c>
      <c r="D159" s="121">
        <v>0</v>
      </c>
    </row>
    <row r="160" spans="2:4">
      <c r="B160" s="161" t="s">
        <v>273</v>
      </c>
      <c r="C160" s="121">
        <v>35594550</v>
      </c>
      <c r="D160" s="121">
        <v>0</v>
      </c>
    </row>
    <row r="161" spans="2:4">
      <c r="B161" s="162" t="s">
        <v>471</v>
      </c>
      <c r="C161" s="121">
        <v>35594550</v>
      </c>
      <c r="D161" s="121">
        <v>0</v>
      </c>
    </row>
    <row r="162" spans="2:4">
      <c r="B162" s="161" t="s">
        <v>2385</v>
      </c>
      <c r="C162" s="121">
        <v>100000000</v>
      </c>
      <c r="D162" s="121">
        <v>1729611.82</v>
      </c>
    </row>
    <row r="163" spans="2:4">
      <c r="B163" s="162" t="s">
        <v>2384</v>
      </c>
      <c r="C163" s="121">
        <v>100000000</v>
      </c>
      <c r="D163" s="121">
        <v>1729611.82</v>
      </c>
    </row>
    <row r="164" spans="2:4">
      <c r="B164" s="161" t="s">
        <v>274</v>
      </c>
      <c r="C164" s="121">
        <v>24095551</v>
      </c>
      <c r="D164" s="121">
        <v>0</v>
      </c>
    </row>
    <row r="165" spans="2:4">
      <c r="B165" s="162" t="s">
        <v>472</v>
      </c>
      <c r="C165" s="121">
        <v>24095551</v>
      </c>
      <c r="D165" s="121">
        <v>0</v>
      </c>
    </row>
    <row r="166" spans="2:4">
      <c r="B166" s="161" t="s">
        <v>275</v>
      </c>
      <c r="C166" s="121">
        <v>12659528</v>
      </c>
      <c r="D166" s="121">
        <v>0</v>
      </c>
    </row>
    <row r="167" spans="2:4">
      <c r="B167" s="162" t="s">
        <v>473</v>
      </c>
      <c r="C167" s="121">
        <v>12659528</v>
      </c>
      <c r="D167" s="121">
        <v>0</v>
      </c>
    </row>
    <row r="168" spans="2:4">
      <c r="B168" s="161" t="s">
        <v>1928</v>
      </c>
      <c r="C168" s="121">
        <v>5403355</v>
      </c>
      <c r="D168" s="121">
        <v>0</v>
      </c>
    </row>
    <row r="169" spans="2:4">
      <c r="B169" s="162" t="s">
        <v>1810</v>
      </c>
      <c r="C169" s="121">
        <v>5403355</v>
      </c>
      <c r="D169" s="121">
        <v>0</v>
      </c>
    </row>
    <row r="170" spans="2:4">
      <c r="B170" s="161" t="s">
        <v>2778</v>
      </c>
      <c r="C170" s="121">
        <v>1768693</v>
      </c>
      <c r="D170" s="121">
        <v>0</v>
      </c>
    </row>
    <row r="171" spans="2:4">
      <c r="B171" s="162" t="s">
        <v>474</v>
      </c>
      <c r="C171" s="121">
        <v>1768693</v>
      </c>
      <c r="D171" s="121">
        <v>0</v>
      </c>
    </row>
    <row r="172" spans="2:4">
      <c r="B172" s="161" t="s">
        <v>2355</v>
      </c>
      <c r="C172" s="121">
        <v>8125000</v>
      </c>
      <c r="D172" s="121">
        <v>0</v>
      </c>
    </row>
    <row r="173" spans="2:4">
      <c r="B173" s="162" t="s">
        <v>2354</v>
      </c>
      <c r="C173" s="121">
        <v>8125000</v>
      </c>
      <c r="D173" s="121">
        <v>0</v>
      </c>
    </row>
    <row r="174" spans="2:4">
      <c r="B174" s="161" t="s">
        <v>276</v>
      </c>
      <c r="C174" s="121">
        <v>41838481</v>
      </c>
      <c r="D174" s="121">
        <v>0</v>
      </c>
    </row>
    <row r="175" spans="2:4">
      <c r="B175" s="162" t="s">
        <v>475</v>
      </c>
      <c r="C175" s="121">
        <v>41838481</v>
      </c>
      <c r="D175" s="121">
        <v>0</v>
      </c>
    </row>
    <row r="176" spans="2:4">
      <c r="B176" s="161" t="s">
        <v>1536</v>
      </c>
      <c r="C176" s="121">
        <v>3655506</v>
      </c>
      <c r="D176" s="121">
        <v>0</v>
      </c>
    </row>
    <row r="177" spans="2:4">
      <c r="B177" s="162" t="s">
        <v>1537</v>
      </c>
      <c r="C177" s="121">
        <v>3655506</v>
      </c>
      <c r="D177" s="121">
        <v>0</v>
      </c>
    </row>
    <row r="178" spans="2:4">
      <c r="B178" s="161" t="s">
        <v>2777</v>
      </c>
      <c r="C178" s="121">
        <v>6149974</v>
      </c>
      <c r="D178" s="121">
        <v>0</v>
      </c>
    </row>
    <row r="179" spans="2:4">
      <c r="B179" s="162" t="s">
        <v>1538</v>
      </c>
      <c r="C179" s="121">
        <v>6149974</v>
      </c>
      <c r="D179" s="121">
        <v>0</v>
      </c>
    </row>
    <row r="180" spans="2:4">
      <c r="B180" s="161" t="s">
        <v>2776</v>
      </c>
      <c r="C180" s="121">
        <v>332217190</v>
      </c>
      <c r="D180" s="121">
        <v>139999999.5</v>
      </c>
    </row>
    <row r="181" spans="2:4">
      <c r="B181" s="162" t="s">
        <v>737</v>
      </c>
      <c r="C181" s="121">
        <v>332217190</v>
      </c>
      <c r="D181" s="121">
        <v>139999999.5</v>
      </c>
    </row>
    <row r="182" spans="2:4">
      <c r="B182" s="161" t="s">
        <v>729</v>
      </c>
      <c r="C182" s="121">
        <v>8067310</v>
      </c>
      <c r="D182" s="121">
        <v>606852.31999999995</v>
      </c>
    </row>
    <row r="183" spans="2:4">
      <c r="B183" s="162" t="s">
        <v>730</v>
      </c>
      <c r="C183" s="121">
        <v>8067310</v>
      </c>
      <c r="D183" s="121">
        <v>606852.31999999995</v>
      </c>
    </row>
    <row r="184" spans="2:4">
      <c r="B184" s="161" t="s">
        <v>1539</v>
      </c>
      <c r="C184" s="121">
        <v>8726494</v>
      </c>
      <c r="D184" s="121">
        <v>0</v>
      </c>
    </row>
    <row r="185" spans="2:4">
      <c r="B185" s="162" t="s">
        <v>1540</v>
      </c>
      <c r="C185" s="121">
        <v>8726494</v>
      </c>
      <c r="D185" s="121">
        <v>0</v>
      </c>
    </row>
    <row r="186" spans="2:4">
      <c r="B186" s="161" t="s">
        <v>2775</v>
      </c>
      <c r="C186" s="121">
        <v>27287191</v>
      </c>
      <c r="D186" s="121">
        <v>0</v>
      </c>
    </row>
    <row r="187" spans="2:4">
      <c r="B187" s="162" t="s">
        <v>2282</v>
      </c>
      <c r="C187" s="121">
        <v>27287191</v>
      </c>
      <c r="D187" s="121">
        <v>0</v>
      </c>
    </row>
    <row r="188" spans="2:4">
      <c r="B188" s="161" t="s">
        <v>1541</v>
      </c>
      <c r="C188" s="121">
        <v>8726494</v>
      </c>
      <c r="D188" s="121">
        <v>0</v>
      </c>
    </row>
    <row r="189" spans="2:4">
      <c r="B189" s="162" t="s">
        <v>1542</v>
      </c>
      <c r="C189" s="121">
        <v>8726494</v>
      </c>
      <c r="D189" s="121">
        <v>0</v>
      </c>
    </row>
    <row r="190" spans="2:4">
      <c r="B190" s="161" t="s">
        <v>1543</v>
      </c>
      <c r="C190" s="121">
        <v>11067494</v>
      </c>
      <c r="D190" s="121">
        <v>0</v>
      </c>
    </row>
    <row r="191" spans="2:4">
      <c r="B191" s="162" t="s">
        <v>1544</v>
      </c>
      <c r="C191" s="121">
        <v>11067494</v>
      </c>
      <c r="D191" s="121">
        <v>0</v>
      </c>
    </row>
    <row r="192" spans="2:4">
      <c r="B192" s="161" t="s">
        <v>1274</v>
      </c>
      <c r="C192" s="121">
        <v>4221977</v>
      </c>
      <c r="D192" s="121">
        <v>0</v>
      </c>
    </row>
    <row r="193" spans="2:4">
      <c r="B193" s="162" t="s">
        <v>1275</v>
      </c>
      <c r="C193" s="121">
        <v>4221977</v>
      </c>
      <c r="D193" s="121">
        <v>0</v>
      </c>
    </row>
    <row r="194" spans="2:4">
      <c r="B194" s="161" t="s">
        <v>1276</v>
      </c>
      <c r="C194" s="121">
        <v>7010838</v>
      </c>
      <c r="D194" s="121">
        <v>0</v>
      </c>
    </row>
    <row r="195" spans="2:4">
      <c r="B195" s="162" t="s">
        <v>1277</v>
      </c>
      <c r="C195" s="121">
        <v>7010838</v>
      </c>
      <c r="D195" s="121">
        <v>0</v>
      </c>
    </row>
    <row r="196" spans="2:4">
      <c r="B196" s="161" t="s">
        <v>2774</v>
      </c>
      <c r="C196" s="121">
        <v>498000</v>
      </c>
      <c r="D196" s="121">
        <v>0</v>
      </c>
    </row>
    <row r="197" spans="2:4">
      <c r="B197" s="162" t="s">
        <v>2246</v>
      </c>
      <c r="C197" s="121">
        <v>498000</v>
      </c>
      <c r="D197" s="121">
        <v>0</v>
      </c>
    </row>
    <row r="198" spans="2:4">
      <c r="B198" s="161" t="s">
        <v>1783</v>
      </c>
      <c r="C198" s="121">
        <v>172567977</v>
      </c>
      <c r="D198" s="121">
        <v>0</v>
      </c>
    </row>
    <row r="199" spans="2:4">
      <c r="B199" s="162" t="s">
        <v>1784</v>
      </c>
      <c r="C199" s="121">
        <v>172567977</v>
      </c>
      <c r="D199" s="121">
        <v>0</v>
      </c>
    </row>
    <row r="200" spans="2:4">
      <c r="B200" s="160" t="s">
        <v>253</v>
      </c>
      <c r="C200" s="156">
        <v>256200000</v>
      </c>
      <c r="D200" s="156">
        <v>0</v>
      </c>
    </row>
    <row r="201" spans="2:4">
      <c r="B201" s="161" t="s">
        <v>3114</v>
      </c>
      <c r="C201" s="121">
        <v>0</v>
      </c>
      <c r="D201" s="121">
        <v>0</v>
      </c>
    </row>
    <row r="202" spans="2:4">
      <c r="B202" s="162" t="s">
        <v>3115</v>
      </c>
      <c r="C202" s="121">
        <v>0</v>
      </c>
      <c r="D202" s="121">
        <v>0</v>
      </c>
    </row>
    <row r="203" spans="2:4">
      <c r="B203" s="161" t="s">
        <v>2773</v>
      </c>
      <c r="C203" s="121">
        <v>256200000</v>
      </c>
      <c r="D203" s="121">
        <v>0</v>
      </c>
    </row>
    <row r="204" spans="2:4">
      <c r="B204" s="162" t="s">
        <v>2388</v>
      </c>
      <c r="C204" s="121">
        <v>256200000</v>
      </c>
      <c r="D204" s="121">
        <v>0</v>
      </c>
    </row>
    <row r="205" spans="2:4">
      <c r="B205" s="161" t="s">
        <v>3116</v>
      </c>
      <c r="C205" s="121">
        <v>0</v>
      </c>
      <c r="D205" s="121">
        <v>0</v>
      </c>
    </row>
    <row r="206" spans="2:4">
      <c r="B206" s="162" t="s">
        <v>3117</v>
      </c>
      <c r="C206" s="121">
        <v>0</v>
      </c>
      <c r="D206" s="121">
        <v>0</v>
      </c>
    </row>
    <row r="207" spans="2:4">
      <c r="B207" s="160" t="s">
        <v>254</v>
      </c>
      <c r="C207" s="156">
        <v>1714949601</v>
      </c>
      <c r="D207" s="156">
        <v>7407586.8200000003</v>
      </c>
    </row>
    <row r="208" spans="2:4">
      <c r="B208" s="161" t="s">
        <v>252</v>
      </c>
      <c r="C208" s="121">
        <v>2874479</v>
      </c>
      <c r="D208" s="121">
        <v>781302.17</v>
      </c>
    </row>
    <row r="209" spans="2:4">
      <c r="B209" s="161" t="s">
        <v>277</v>
      </c>
      <c r="C209" s="121">
        <v>1135979999</v>
      </c>
      <c r="D209" s="121">
        <v>0</v>
      </c>
    </row>
    <row r="210" spans="2:4">
      <c r="B210" s="162" t="s">
        <v>476</v>
      </c>
      <c r="C210" s="121">
        <v>1135979999</v>
      </c>
      <c r="D210" s="121">
        <v>0</v>
      </c>
    </row>
    <row r="211" spans="2:4">
      <c r="B211" s="161" t="s">
        <v>2887</v>
      </c>
      <c r="C211" s="121">
        <v>0</v>
      </c>
      <c r="D211" s="121">
        <v>0</v>
      </c>
    </row>
    <row r="212" spans="2:4">
      <c r="B212" s="162" t="s">
        <v>2888</v>
      </c>
      <c r="C212" s="121">
        <v>0</v>
      </c>
      <c r="D212" s="121">
        <v>0</v>
      </c>
    </row>
    <row r="213" spans="2:4">
      <c r="B213" s="161" t="s">
        <v>1805</v>
      </c>
      <c r="C213" s="121">
        <v>576095123</v>
      </c>
      <c r="D213" s="121">
        <v>6626284.6500000004</v>
      </c>
    </row>
    <row r="214" spans="2:4">
      <c r="B214" s="162" t="s">
        <v>1806</v>
      </c>
      <c r="C214" s="121">
        <v>576095123</v>
      </c>
      <c r="D214" s="121">
        <v>6626284.6500000004</v>
      </c>
    </row>
    <row r="215" spans="2:4">
      <c r="B215" s="123" t="s">
        <v>278</v>
      </c>
      <c r="C215" s="121">
        <v>2176625371</v>
      </c>
      <c r="D215" s="121">
        <v>98737810.399999991</v>
      </c>
    </row>
    <row r="216" spans="2:4">
      <c r="B216" s="160" t="s">
        <v>251</v>
      </c>
      <c r="C216" s="156">
        <v>2175905652</v>
      </c>
      <c r="D216" s="156">
        <v>98737810.399999991</v>
      </c>
    </row>
    <row r="217" spans="2:4">
      <c r="B217" s="161" t="s">
        <v>2771</v>
      </c>
      <c r="C217" s="121">
        <v>25922997</v>
      </c>
      <c r="D217" s="121">
        <v>0</v>
      </c>
    </row>
    <row r="218" spans="2:4">
      <c r="B218" s="162" t="s">
        <v>477</v>
      </c>
      <c r="C218" s="121">
        <v>25922997</v>
      </c>
      <c r="D218" s="121">
        <v>0</v>
      </c>
    </row>
    <row r="219" spans="2:4">
      <c r="B219" s="161" t="s">
        <v>279</v>
      </c>
      <c r="C219" s="121">
        <v>33669994</v>
      </c>
      <c r="D219" s="121">
        <v>0</v>
      </c>
    </row>
    <row r="220" spans="2:4">
      <c r="B220" s="162" t="s">
        <v>478</v>
      </c>
      <c r="C220" s="121">
        <v>33669994</v>
      </c>
      <c r="D220" s="121">
        <v>0</v>
      </c>
    </row>
    <row r="221" spans="2:4">
      <c r="B221" s="161" t="s">
        <v>2353</v>
      </c>
      <c r="C221" s="121">
        <v>1803614</v>
      </c>
      <c r="D221" s="121">
        <v>0</v>
      </c>
    </row>
    <row r="222" spans="2:4">
      <c r="B222" s="162" t="s">
        <v>2352</v>
      </c>
      <c r="C222" s="121">
        <v>1803614</v>
      </c>
      <c r="D222" s="121">
        <v>0</v>
      </c>
    </row>
    <row r="223" spans="2:4">
      <c r="B223" s="161" t="s">
        <v>2351</v>
      </c>
      <c r="C223" s="121">
        <v>2263438</v>
      </c>
      <c r="D223" s="121">
        <v>0</v>
      </c>
    </row>
    <row r="224" spans="2:4">
      <c r="B224" s="162" t="s">
        <v>2350</v>
      </c>
      <c r="C224" s="121">
        <v>2263438</v>
      </c>
      <c r="D224" s="121">
        <v>0</v>
      </c>
    </row>
    <row r="225" spans="2:4">
      <c r="B225" s="161" t="s">
        <v>287</v>
      </c>
      <c r="C225" s="121">
        <v>1050000000</v>
      </c>
      <c r="D225" s="121">
        <v>36065953.179999985</v>
      </c>
    </row>
    <row r="226" spans="2:4">
      <c r="B226" s="162" t="s">
        <v>2795</v>
      </c>
      <c r="C226" s="121">
        <v>1050000000</v>
      </c>
      <c r="D226" s="121">
        <v>36065953.179999985</v>
      </c>
    </row>
    <row r="227" spans="2:4">
      <c r="B227" s="161" t="s">
        <v>689</v>
      </c>
      <c r="C227" s="121">
        <v>5000000</v>
      </c>
      <c r="D227" s="121">
        <v>0</v>
      </c>
    </row>
    <row r="228" spans="2:4">
      <c r="B228" s="162" t="s">
        <v>690</v>
      </c>
      <c r="C228" s="121">
        <v>5000000</v>
      </c>
      <c r="D228" s="121">
        <v>0</v>
      </c>
    </row>
    <row r="229" spans="2:4">
      <c r="B229" s="161" t="s">
        <v>806</v>
      </c>
      <c r="C229" s="121">
        <v>1250434</v>
      </c>
      <c r="D229" s="121">
        <v>0</v>
      </c>
    </row>
    <row r="230" spans="2:4">
      <c r="B230" s="162" t="s">
        <v>807</v>
      </c>
      <c r="C230" s="121">
        <v>1250434</v>
      </c>
      <c r="D230" s="121">
        <v>0</v>
      </c>
    </row>
    <row r="231" spans="2:4">
      <c r="B231" s="161" t="s">
        <v>2770</v>
      </c>
      <c r="C231" s="121">
        <v>10479065</v>
      </c>
      <c r="D231" s="121">
        <v>0</v>
      </c>
    </row>
    <row r="232" spans="2:4">
      <c r="B232" s="162" t="s">
        <v>808</v>
      </c>
      <c r="C232" s="121">
        <v>789735</v>
      </c>
      <c r="D232" s="121">
        <v>0</v>
      </c>
    </row>
    <row r="233" spans="2:4">
      <c r="B233" s="162" t="s">
        <v>1036</v>
      </c>
      <c r="C233" s="121">
        <v>9689330</v>
      </c>
      <c r="D233" s="121">
        <v>0</v>
      </c>
    </row>
    <row r="234" spans="2:4">
      <c r="B234" s="161" t="s">
        <v>280</v>
      </c>
      <c r="C234" s="121">
        <v>82347035</v>
      </c>
      <c r="D234" s="121">
        <v>0</v>
      </c>
    </row>
    <row r="235" spans="2:4">
      <c r="B235" s="162" t="s">
        <v>479</v>
      </c>
      <c r="C235" s="121">
        <v>82347035</v>
      </c>
      <c r="D235" s="121">
        <v>0</v>
      </c>
    </row>
    <row r="236" spans="2:4">
      <c r="B236" s="161" t="s">
        <v>809</v>
      </c>
      <c r="C236" s="121">
        <v>2070200</v>
      </c>
      <c r="D236" s="121">
        <v>0</v>
      </c>
    </row>
    <row r="237" spans="2:4">
      <c r="B237" s="162" t="s">
        <v>810</v>
      </c>
      <c r="C237" s="121">
        <v>2070200</v>
      </c>
      <c r="D237" s="121">
        <v>0</v>
      </c>
    </row>
    <row r="238" spans="2:4">
      <c r="B238" s="161" t="s">
        <v>2923</v>
      </c>
      <c r="C238" s="121">
        <v>12127921</v>
      </c>
      <c r="D238" s="121">
        <v>0</v>
      </c>
    </row>
    <row r="239" spans="2:4">
      <c r="B239" s="162" t="s">
        <v>1037</v>
      </c>
      <c r="C239" s="121">
        <v>12127921</v>
      </c>
      <c r="D239" s="121">
        <v>0</v>
      </c>
    </row>
    <row r="240" spans="2:4">
      <c r="B240" s="161" t="s">
        <v>811</v>
      </c>
      <c r="C240" s="121">
        <v>2080164</v>
      </c>
      <c r="D240" s="121">
        <v>0</v>
      </c>
    </row>
    <row r="241" spans="2:4">
      <c r="B241" s="162" t="s">
        <v>812</v>
      </c>
      <c r="C241" s="121">
        <v>2080164</v>
      </c>
      <c r="D241" s="121">
        <v>0</v>
      </c>
    </row>
    <row r="242" spans="2:4">
      <c r="B242" s="161" t="s">
        <v>1038</v>
      </c>
      <c r="C242" s="121">
        <v>9689330</v>
      </c>
      <c r="D242" s="121">
        <v>0</v>
      </c>
    </row>
    <row r="243" spans="2:4">
      <c r="B243" s="162" t="s">
        <v>1039</v>
      </c>
      <c r="C243" s="121">
        <v>9689330</v>
      </c>
      <c r="D243" s="121">
        <v>0</v>
      </c>
    </row>
    <row r="244" spans="2:4">
      <c r="B244" s="161" t="s">
        <v>1040</v>
      </c>
      <c r="C244" s="121">
        <v>5861772</v>
      </c>
      <c r="D244" s="121">
        <v>0</v>
      </c>
    </row>
    <row r="245" spans="2:4">
      <c r="B245" s="162" t="s">
        <v>1041</v>
      </c>
      <c r="C245" s="121">
        <v>5861772</v>
      </c>
      <c r="D245" s="121">
        <v>0</v>
      </c>
    </row>
    <row r="246" spans="2:4">
      <c r="B246" s="161" t="s">
        <v>1042</v>
      </c>
      <c r="C246" s="121">
        <v>7330508</v>
      </c>
      <c r="D246" s="121">
        <v>0</v>
      </c>
    </row>
    <row r="247" spans="2:4">
      <c r="B247" s="162" t="s">
        <v>1043</v>
      </c>
      <c r="C247" s="121">
        <v>7330508</v>
      </c>
      <c r="D247" s="121">
        <v>0</v>
      </c>
    </row>
    <row r="248" spans="2:4">
      <c r="B248" s="161" t="s">
        <v>2769</v>
      </c>
      <c r="C248" s="121">
        <v>9689330</v>
      </c>
      <c r="D248" s="121">
        <v>0</v>
      </c>
    </row>
    <row r="249" spans="2:4">
      <c r="B249" s="162" t="s">
        <v>1044</v>
      </c>
      <c r="C249" s="121">
        <v>9689330</v>
      </c>
      <c r="D249" s="121">
        <v>0</v>
      </c>
    </row>
    <row r="250" spans="2:4">
      <c r="B250" s="161" t="s">
        <v>1545</v>
      </c>
      <c r="C250" s="121">
        <v>7000000</v>
      </c>
      <c r="D250" s="121">
        <v>0</v>
      </c>
    </row>
    <row r="251" spans="2:4">
      <c r="B251" s="162" t="s">
        <v>1546</v>
      </c>
      <c r="C251" s="121">
        <v>7000000</v>
      </c>
      <c r="D251" s="121">
        <v>0</v>
      </c>
    </row>
    <row r="252" spans="2:4">
      <c r="B252" s="161" t="s">
        <v>2768</v>
      </c>
      <c r="C252" s="121">
        <v>9689330</v>
      </c>
      <c r="D252" s="121">
        <v>0</v>
      </c>
    </row>
    <row r="253" spans="2:4">
      <c r="B253" s="162" t="s">
        <v>1045</v>
      </c>
      <c r="C253" s="121">
        <v>9689330</v>
      </c>
      <c r="D253" s="121">
        <v>0</v>
      </c>
    </row>
    <row r="254" spans="2:4">
      <c r="B254" s="161" t="s">
        <v>281</v>
      </c>
      <c r="C254" s="121">
        <v>2772824</v>
      </c>
      <c r="D254" s="121">
        <v>0</v>
      </c>
    </row>
    <row r="255" spans="2:4">
      <c r="B255" s="162" t="s">
        <v>480</v>
      </c>
      <c r="C255" s="121">
        <v>2772824</v>
      </c>
      <c r="D255" s="121">
        <v>0</v>
      </c>
    </row>
    <row r="256" spans="2:4">
      <c r="B256" s="161" t="s">
        <v>1046</v>
      </c>
      <c r="C256" s="121">
        <v>9800049</v>
      </c>
      <c r="D256" s="121">
        <v>0</v>
      </c>
    </row>
    <row r="257" spans="2:4">
      <c r="B257" s="162" t="s">
        <v>1047</v>
      </c>
      <c r="C257" s="121">
        <v>9800049</v>
      </c>
      <c r="D257" s="121">
        <v>0</v>
      </c>
    </row>
    <row r="258" spans="2:4">
      <c r="B258" s="161" t="s">
        <v>1048</v>
      </c>
      <c r="C258" s="121">
        <v>10724015</v>
      </c>
      <c r="D258" s="121">
        <v>0</v>
      </c>
    </row>
    <row r="259" spans="2:4">
      <c r="B259" s="162" t="s">
        <v>1049</v>
      </c>
      <c r="C259" s="121">
        <v>10724015</v>
      </c>
      <c r="D259" s="121">
        <v>0</v>
      </c>
    </row>
    <row r="260" spans="2:4">
      <c r="B260" s="161" t="s">
        <v>2870</v>
      </c>
      <c r="C260" s="121">
        <v>30000000</v>
      </c>
      <c r="D260" s="121">
        <v>0</v>
      </c>
    </row>
    <row r="261" spans="2:4">
      <c r="B261" s="162" t="s">
        <v>2869</v>
      </c>
      <c r="C261" s="121">
        <v>30000000</v>
      </c>
      <c r="D261" s="121">
        <v>0</v>
      </c>
    </row>
    <row r="262" spans="2:4">
      <c r="B262" s="161" t="s">
        <v>1050</v>
      </c>
      <c r="C262" s="121">
        <v>9800049</v>
      </c>
      <c r="D262" s="121">
        <v>0</v>
      </c>
    </row>
    <row r="263" spans="2:4">
      <c r="B263" s="162" t="s">
        <v>1051</v>
      </c>
      <c r="C263" s="121">
        <v>9800049</v>
      </c>
      <c r="D263" s="121">
        <v>0</v>
      </c>
    </row>
    <row r="264" spans="2:4">
      <c r="B264" s="161" t="s">
        <v>1052</v>
      </c>
      <c r="C264" s="121">
        <v>5852236</v>
      </c>
      <c r="D264" s="121">
        <v>0</v>
      </c>
    </row>
    <row r="265" spans="2:4">
      <c r="B265" s="162" t="s">
        <v>1053</v>
      </c>
      <c r="C265" s="121">
        <v>5852236</v>
      </c>
      <c r="D265" s="121">
        <v>0</v>
      </c>
    </row>
    <row r="266" spans="2:4">
      <c r="B266" s="161" t="s">
        <v>1054</v>
      </c>
      <c r="C266" s="121">
        <v>5861771</v>
      </c>
      <c r="D266" s="121">
        <v>0</v>
      </c>
    </row>
    <row r="267" spans="2:4">
      <c r="B267" s="162" t="s">
        <v>1055</v>
      </c>
      <c r="C267" s="121">
        <v>5861771</v>
      </c>
      <c r="D267" s="121">
        <v>0</v>
      </c>
    </row>
    <row r="268" spans="2:4">
      <c r="B268" s="161" t="s">
        <v>2767</v>
      </c>
      <c r="C268" s="121">
        <v>9689330</v>
      </c>
      <c r="D268" s="121">
        <v>0</v>
      </c>
    </row>
    <row r="269" spans="2:4">
      <c r="B269" s="162" t="s">
        <v>1056</v>
      </c>
      <c r="C269" s="121">
        <v>9689330</v>
      </c>
      <c r="D269" s="121">
        <v>0</v>
      </c>
    </row>
    <row r="270" spans="2:4">
      <c r="B270" s="161" t="s">
        <v>1929</v>
      </c>
      <c r="C270" s="121">
        <v>5861771</v>
      </c>
      <c r="D270" s="121">
        <v>0</v>
      </c>
    </row>
    <row r="271" spans="2:4">
      <c r="B271" s="162" t="s">
        <v>1057</v>
      </c>
      <c r="C271" s="121">
        <v>5861771</v>
      </c>
      <c r="D271" s="121">
        <v>0</v>
      </c>
    </row>
    <row r="272" spans="2:4">
      <c r="B272" s="161" t="s">
        <v>1930</v>
      </c>
      <c r="C272" s="121">
        <v>9689330</v>
      </c>
      <c r="D272" s="121">
        <v>0</v>
      </c>
    </row>
    <row r="273" spans="2:4">
      <c r="B273" s="162" t="s">
        <v>1058</v>
      </c>
      <c r="C273" s="121">
        <v>9689330</v>
      </c>
      <c r="D273" s="121">
        <v>0</v>
      </c>
    </row>
    <row r="274" spans="2:4">
      <c r="B274" s="161" t="s">
        <v>1059</v>
      </c>
      <c r="C274" s="121">
        <v>1407491</v>
      </c>
      <c r="D274" s="121">
        <v>0</v>
      </c>
    </row>
    <row r="275" spans="2:4">
      <c r="B275" s="162" t="s">
        <v>1060</v>
      </c>
      <c r="C275" s="121">
        <v>1407491</v>
      </c>
      <c r="D275" s="121">
        <v>0</v>
      </c>
    </row>
    <row r="276" spans="2:4">
      <c r="B276" s="161" t="s">
        <v>2766</v>
      </c>
      <c r="C276" s="121">
        <v>3448179</v>
      </c>
      <c r="D276" s="121">
        <v>0</v>
      </c>
    </row>
    <row r="277" spans="2:4">
      <c r="B277" s="162" t="s">
        <v>1061</v>
      </c>
      <c r="C277" s="121">
        <v>3448179</v>
      </c>
      <c r="D277" s="121">
        <v>0</v>
      </c>
    </row>
    <row r="278" spans="2:4">
      <c r="B278" s="161" t="s">
        <v>691</v>
      </c>
      <c r="C278" s="121">
        <v>1000000</v>
      </c>
      <c r="D278" s="121">
        <v>0</v>
      </c>
    </row>
    <row r="279" spans="2:4">
      <c r="B279" s="162" t="s">
        <v>692</v>
      </c>
      <c r="C279" s="121">
        <v>1000000</v>
      </c>
      <c r="D279" s="121">
        <v>0</v>
      </c>
    </row>
    <row r="280" spans="2:4">
      <c r="B280" s="161" t="s">
        <v>1062</v>
      </c>
      <c r="C280" s="121">
        <v>2113557</v>
      </c>
      <c r="D280" s="121">
        <v>0</v>
      </c>
    </row>
    <row r="281" spans="2:4">
      <c r="B281" s="162" t="s">
        <v>1063</v>
      </c>
      <c r="C281" s="121">
        <v>2113557</v>
      </c>
      <c r="D281" s="121">
        <v>0</v>
      </c>
    </row>
    <row r="282" spans="2:4">
      <c r="B282" s="161" t="s">
        <v>1064</v>
      </c>
      <c r="C282" s="121">
        <v>2113557</v>
      </c>
      <c r="D282" s="121">
        <v>0</v>
      </c>
    </row>
    <row r="283" spans="2:4">
      <c r="B283" s="162" t="s">
        <v>1065</v>
      </c>
      <c r="C283" s="121">
        <v>2113557</v>
      </c>
      <c r="D283" s="121">
        <v>0</v>
      </c>
    </row>
    <row r="284" spans="2:4">
      <c r="B284" s="161" t="s">
        <v>2765</v>
      </c>
      <c r="C284" s="121">
        <v>2113557</v>
      </c>
      <c r="D284" s="121">
        <v>0</v>
      </c>
    </row>
    <row r="285" spans="2:4">
      <c r="B285" s="162" t="s">
        <v>1066</v>
      </c>
      <c r="C285" s="121">
        <v>2113557</v>
      </c>
      <c r="D285" s="121">
        <v>0</v>
      </c>
    </row>
    <row r="286" spans="2:4">
      <c r="B286" s="161" t="s">
        <v>282</v>
      </c>
      <c r="C286" s="121">
        <v>10000000</v>
      </c>
      <c r="D286" s="121">
        <v>0</v>
      </c>
    </row>
    <row r="287" spans="2:4">
      <c r="B287" s="162" t="s">
        <v>481</v>
      </c>
      <c r="C287" s="121">
        <v>10000000</v>
      </c>
      <c r="D287" s="121">
        <v>0</v>
      </c>
    </row>
    <row r="288" spans="2:4">
      <c r="B288" s="161" t="s">
        <v>2924</v>
      </c>
      <c r="C288" s="121">
        <v>9367191</v>
      </c>
      <c r="D288" s="121">
        <v>0</v>
      </c>
    </row>
    <row r="289" spans="2:4">
      <c r="B289" s="162" t="s">
        <v>2925</v>
      </c>
      <c r="C289" s="121">
        <v>9367191</v>
      </c>
      <c r="D289" s="121">
        <v>0</v>
      </c>
    </row>
    <row r="290" spans="2:4">
      <c r="B290" s="161" t="s">
        <v>1811</v>
      </c>
      <c r="C290" s="121">
        <v>46485819</v>
      </c>
      <c r="D290" s="121">
        <v>0</v>
      </c>
    </row>
    <row r="291" spans="2:4">
      <c r="B291" s="162" t="s">
        <v>1812</v>
      </c>
      <c r="C291" s="121">
        <v>46485819</v>
      </c>
      <c r="D291" s="121">
        <v>0</v>
      </c>
    </row>
    <row r="292" spans="2:4">
      <c r="B292" s="161" t="s">
        <v>2764</v>
      </c>
      <c r="C292" s="121">
        <v>5000000</v>
      </c>
      <c r="D292" s="121">
        <v>0</v>
      </c>
    </row>
    <row r="293" spans="2:4">
      <c r="B293" s="162" t="s">
        <v>2030</v>
      </c>
      <c r="C293" s="121">
        <v>5000000</v>
      </c>
      <c r="D293" s="121">
        <v>0</v>
      </c>
    </row>
    <row r="294" spans="2:4">
      <c r="B294" s="161" t="s">
        <v>283</v>
      </c>
      <c r="C294" s="121">
        <v>5338363</v>
      </c>
      <c r="D294" s="121">
        <v>0</v>
      </c>
    </row>
    <row r="295" spans="2:4">
      <c r="B295" s="162" t="s">
        <v>482</v>
      </c>
      <c r="C295" s="121">
        <v>5338363</v>
      </c>
      <c r="D295" s="121">
        <v>0</v>
      </c>
    </row>
    <row r="296" spans="2:4">
      <c r="B296" s="161" t="s">
        <v>1813</v>
      </c>
      <c r="C296" s="121">
        <v>33884341</v>
      </c>
      <c r="D296" s="121">
        <v>0</v>
      </c>
    </row>
    <row r="297" spans="2:4">
      <c r="B297" s="162" t="s">
        <v>1814</v>
      </c>
      <c r="C297" s="121">
        <v>33884341</v>
      </c>
      <c r="D297" s="121">
        <v>0</v>
      </c>
    </row>
    <row r="298" spans="2:4">
      <c r="B298" s="161" t="s">
        <v>2053</v>
      </c>
      <c r="C298" s="121">
        <v>37430382</v>
      </c>
      <c r="D298" s="121">
        <v>0</v>
      </c>
    </row>
    <row r="299" spans="2:4">
      <c r="B299" s="162" t="s">
        <v>1815</v>
      </c>
      <c r="C299" s="121">
        <v>37430382</v>
      </c>
      <c r="D299" s="121">
        <v>0</v>
      </c>
    </row>
    <row r="300" spans="2:4">
      <c r="B300" s="161" t="s">
        <v>284</v>
      </c>
      <c r="C300" s="121">
        <v>24000000</v>
      </c>
      <c r="D300" s="121">
        <v>0</v>
      </c>
    </row>
    <row r="301" spans="2:4">
      <c r="B301" s="162" t="s">
        <v>483</v>
      </c>
      <c r="C301" s="121">
        <v>24000000</v>
      </c>
      <c r="D301" s="121">
        <v>0</v>
      </c>
    </row>
    <row r="302" spans="2:4">
      <c r="B302" s="161" t="s">
        <v>2763</v>
      </c>
      <c r="C302" s="121">
        <v>50190407</v>
      </c>
      <c r="D302" s="121">
        <v>0</v>
      </c>
    </row>
    <row r="303" spans="2:4">
      <c r="B303" s="162" t="s">
        <v>1816</v>
      </c>
      <c r="C303" s="121">
        <v>50190407</v>
      </c>
      <c r="D303" s="121">
        <v>0</v>
      </c>
    </row>
    <row r="304" spans="2:4">
      <c r="B304" s="161" t="s">
        <v>1817</v>
      </c>
      <c r="C304" s="121">
        <v>37562100</v>
      </c>
      <c r="D304" s="121">
        <v>0</v>
      </c>
    </row>
    <row r="305" spans="2:4">
      <c r="B305" s="162" t="s">
        <v>1818</v>
      </c>
      <c r="C305" s="121">
        <v>37562100</v>
      </c>
      <c r="D305" s="121">
        <v>0</v>
      </c>
    </row>
    <row r="306" spans="2:4">
      <c r="B306" s="161" t="s">
        <v>1978</v>
      </c>
      <c r="C306" s="121">
        <v>39848367</v>
      </c>
      <c r="D306" s="121">
        <v>0</v>
      </c>
    </row>
    <row r="307" spans="2:4">
      <c r="B307" s="162" t="s">
        <v>1979</v>
      </c>
      <c r="C307" s="121">
        <v>39848367</v>
      </c>
      <c r="D307" s="121">
        <v>0</v>
      </c>
    </row>
    <row r="308" spans="2:4">
      <c r="B308" s="161" t="s">
        <v>2762</v>
      </c>
      <c r="C308" s="121">
        <v>25758899</v>
      </c>
      <c r="D308" s="121">
        <v>0</v>
      </c>
    </row>
    <row r="309" spans="2:4">
      <c r="B309" s="162" t="s">
        <v>484</v>
      </c>
      <c r="C309" s="121">
        <v>25758899</v>
      </c>
      <c r="D309" s="121">
        <v>0</v>
      </c>
    </row>
    <row r="310" spans="2:4">
      <c r="B310" s="161" t="s">
        <v>285</v>
      </c>
      <c r="C310" s="121">
        <v>54490521</v>
      </c>
      <c r="D310" s="121">
        <v>18090720.710000001</v>
      </c>
    </row>
    <row r="311" spans="2:4">
      <c r="B311" s="162" t="s">
        <v>485</v>
      </c>
      <c r="C311" s="121">
        <v>54490521</v>
      </c>
      <c r="D311" s="121">
        <v>18090720.710000001</v>
      </c>
    </row>
    <row r="312" spans="2:4">
      <c r="B312" s="161" t="s">
        <v>286</v>
      </c>
      <c r="C312" s="121">
        <v>59320308</v>
      </c>
      <c r="D312" s="121">
        <v>25390380.559999999</v>
      </c>
    </row>
    <row r="313" spans="2:4">
      <c r="B313" s="162" t="s">
        <v>486</v>
      </c>
      <c r="C313" s="121">
        <v>59320308</v>
      </c>
      <c r="D313" s="121">
        <v>25390380.559999999</v>
      </c>
    </row>
    <row r="314" spans="2:4">
      <c r="B314" s="161" t="s">
        <v>2483</v>
      </c>
      <c r="C314" s="121">
        <v>209900196</v>
      </c>
      <c r="D314" s="121">
        <v>0</v>
      </c>
    </row>
    <row r="315" spans="2:4">
      <c r="B315" s="162" t="s">
        <v>2482</v>
      </c>
      <c r="C315" s="121">
        <v>209900196</v>
      </c>
      <c r="D315" s="121">
        <v>0</v>
      </c>
    </row>
    <row r="316" spans="2:4">
      <c r="B316" s="161" t="s">
        <v>1980</v>
      </c>
      <c r="C316" s="121">
        <v>40136410</v>
      </c>
      <c r="D316" s="121">
        <v>0</v>
      </c>
    </row>
    <row r="317" spans="2:4">
      <c r="B317" s="162" t="s">
        <v>1981</v>
      </c>
      <c r="C317" s="121">
        <v>40136410</v>
      </c>
      <c r="D317" s="121">
        <v>0</v>
      </c>
    </row>
    <row r="318" spans="2:4">
      <c r="B318" s="161" t="s">
        <v>738</v>
      </c>
      <c r="C318" s="121">
        <v>96171500</v>
      </c>
      <c r="D318" s="121">
        <v>19190755.949999999</v>
      </c>
    </row>
    <row r="319" spans="2:4">
      <c r="B319" s="162" t="s">
        <v>739</v>
      </c>
      <c r="C319" s="121">
        <v>96171500</v>
      </c>
      <c r="D319" s="121">
        <v>19190755.949999999</v>
      </c>
    </row>
    <row r="320" spans="2:4">
      <c r="B320" s="161" t="s">
        <v>2761</v>
      </c>
      <c r="C320" s="121">
        <v>498000</v>
      </c>
      <c r="D320" s="121">
        <v>0</v>
      </c>
    </row>
    <row r="321" spans="2:4">
      <c r="B321" s="162" t="s">
        <v>2247</v>
      </c>
      <c r="C321" s="121">
        <v>498000</v>
      </c>
      <c r="D321" s="121">
        <v>0</v>
      </c>
    </row>
    <row r="322" spans="2:4">
      <c r="B322" s="160" t="s">
        <v>253</v>
      </c>
      <c r="C322" s="156">
        <v>719719</v>
      </c>
      <c r="D322" s="156">
        <v>0</v>
      </c>
    </row>
    <row r="323" spans="2:4">
      <c r="B323" s="161" t="s">
        <v>2053</v>
      </c>
      <c r="C323" s="121">
        <v>719719</v>
      </c>
      <c r="D323" s="121">
        <v>0</v>
      </c>
    </row>
    <row r="324" spans="2:4">
      <c r="B324" s="162" t="s">
        <v>2349</v>
      </c>
      <c r="C324" s="121">
        <v>719719</v>
      </c>
      <c r="D324" s="121">
        <v>0</v>
      </c>
    </row>
    <row r="325" spans="2:4">
      <c r="B325" s="123" t="s">
        <v>288</v>
      </c>
      <c r="C325" s="121">
        <v>642205428</v>
      </c>
      <c r="D325" s="121">
        <v>14472566.359999999</v>
      </c>
    </row>
    <row r="326" spans="2:4">
      <c r="B326" s="160" t="s">
        <v>251</v>
      </c>
      <c r="C326" s="156">
        <v>576852165</v>
      </c>
      <c r="D326" s="156">
        <v>7908010</v>
      </c>
    </row>
    <row r="327" spans="2:4">
      <c r="B327" s="161" t="s">
        <v>813</v>
      </c>
      <c r="C327" s="121">
        <v>1875179</v>
      </c>
      <c r="D327" s="121">
        <v>0</v>
      </c>
    </row>
    <row r="328" spans="2:4">
      <c r="B328" s="162" t="s">
        <v>814</v>
      </c>
      <c r="C328" s="121">
        <v>1875179</v>
      </c>
      <c r="D328" s="121">
        <v>0</v>
      </c>
    </row>
    <row r="329" spans="2:4">
      <c r="B329" s="161" t="s">
        <v>2760</v>
      </c>
      <c r="C329" s="121">
        <v>2799546</v>
      </c>
      <c r="D329" s="121">
        <v>0</v>
      </c>
    </row>
    <row r="330" spans="2:4">
      <c r="B330" s="162" t="s">
        <v>815</v>
      </c>
      <c r="C330" s="121">
        <v>2799546</v>
      </c>
      <c r="D330" s="121">
        <v>0</v>
      </c>
    </row>
    <row r="331" spans="2:4">
      <c r="B331" s="161" t="s">
        <v>2883</v>
      </c>
      <c r="C331" s="121">
        <v>53000000</v>
      </c>
      <c r="D331" s="121">
        <v>0</v>
      </c>
    </row>
    <row r="332" spans="2:4">
      <c r="B332" s="162" t="s">
        <v>2882</v>
      </c>
      <c r="C332" s="121">
        <v>53000000</v>
      </c>
      <c r="D332" s="121">
        <v>0</v>
      </c>
    </row>
    <row r="333" spans="2:4">
      <c r="B333" s="161" t="s">
        <v>816</v>
      </c>
      <c r="C333" s="121">
        <v>4364944</v>
      </c>
      <c r="D333" s="121">
        <v>0</v>
      </c>
    </row>
    <row r="334" spans="2:4">
      <c r="B334" s="162" t="s">
        <v>817</v>
      </c>
      <c r="C334" s="121">
        <v>4364944</v>
      </c>
      <c r="D334" s="121">
        <v>0</v>
      </c>
    </row>
    <row r="335" spans="2:4">
      <c r="B335" s="161" t="s">
        <v>1931</v>
      </c>
      <c r="C335" s="121">
        <v>1256445</v>
      </c>
      <c r="D335" s="121">
        <v>0</v>
      </c>
    </row>
    <row r="336" spans="2:4">
      <c r="B336" s="162" t="s">
        <v>818</v>
      </c>
      <c r="C336" s="121">
        <v>1256445</v>
      </c>
      <c r="D336" s="121">
        <v>0</v>
      </c>
    </row>
    <row r="337" spans="2:4">
      <c r="B337" s="161" t="s">
        <v>2759</v>
      </c>
      <c r="C337" s="121">
        <v>24812074</v>
      </c>
      <c r="D337" s="121">
        <v>0</v>
      </c>
    </row>
    <row r="338" spans="2:4">
      <c r="B338" s="162" t="s">
        <v>1819</v>
      </c>
      <c r="C338" s="121">
        <v>24812074</v>
      </c>
      <c r="D338" s="121">
        <v>0</v>
      </c>
    </row>
    <row r="339" spans="2:4">
      <c r="B339" s="161" t="s">
        <v>819</v>
      </c>
      <c r="C339" s="121">
        <v>5309113</v>
      </c>
      <c r="D339" s="121">
        <v>0</v>
      </c>
    </row>
    <row r="340" spans="2:4">
      <c r="B340" s="162" t="s">
        <v>820</v>
      </c>
      <c r="C340" s="121">
        <v>5309113</v>
      </c>
      <c r="D340" s="121">
        <v>0</v>
      </c>
    </row>
    <row r="341" spans="2:4">
      <c r="B341" s="161" t="s">
        <v>2758</v>
      </c>
      <c r="C341" s="121">
        <v>44195541</v>
      </c>
      <c r="D341" s="121">
        <v>7908010</v>
      </c>
    </row>
    <row r="342" spans="2:4">
      <c r="B342" s="162" t="s">
        <v>1820</v>
      </c>
      <c r="C342" s="121">
        <v>44195541</v>
      </c>
      <c r="D342" s="121">
        <v>7908010</v>
      </c>
    </row>
    <row r="343" spans="2:4">
      <c r="B343" s="161" t="s">
        <v>2383</v>
      </c>
      <c r="C343" s="121">
        <v>40000000</v>
      </c>
      <c r="D343" s="121">
        <v>0</v>
      </c>
    </row>
    <row r="344" spans="2:4">
      <c r="B344" s="162" t="s">
        <v>2382</v>
      </c>
      <c r="C344" s="121">
        <v>40000000</v>
      </c>
      <c r="D344" s="121">
        <v>0</v>
      </c>
    </row>
    <row r="345" spans="2:4">
      <c r="B345" s="161" t="s">
        <v>2926</v>
      </c>
      <c r="C345" s="121">
        <v>17512384</v>
      </c>
      <c r="D345" s="121">
        <v>0</v>
      </c>
    </row>
    <row r="346" spans="2:4">
      <c r="B346" s="162" t="s">
        <v>2927</v>
      </c>
      <c r="C346" s="121">
        <v>17512384</v>
      </c>
      <c r="D346" s="121">
        <v>0</v>
      </c>
    </row>
    <row r="347" spans="2:4">
      <c r="B347" s="161" t="s">
        <v>289</v>
      </c>
      <c r="C347" s="121">
        <v>31386350</v>
      </c>
      <c r="D347" s="121">
        <v>0</v>
      </c>
    </row>
    <row r="348" spans="2:4">
      <c r="B348" s="162" t="s">
        <v>487</v>
      </c>
      <c r="C348" s="121">
        <v>31386350</v>
      </c>
      <c r="D348" s="121">
        <v>0</v>
      </c>
    </row>
    <row r="349" spans="2:4">
      <c r="B349" s="161" t="s">
        <v>1547</v>
      </c>
      <c r="C349" s="121">
        <v>10982339</v>
      </c>
      <c r="D349" s="121">
        <v>0</v>
      </c>
    </row>
    <row r="350" spans="2:4">
      <c r="B350" s="162" t="s">
        <v>1548</v>
      </c>
      <c r="C350" s="121">
        <v>10982339</v>
      </c>
      <c r="D350" s="121">
        <v>0</v>
      </c>
    </row>
    <row r="351" spans="2:4">
      <c r="B351" s="161" t="s">
        <v>1549</v>
      </c>
      <c r="C351" s="121">
        <v>4040505</v>
      </c>
      <c r="D351" s="121">
        <v>0</v>
      </c>
    </row>
    <row r="352" spans="2:4">
      <c r="B352" s="162" t="s">
        <v>1550</v>
      </c>
      <c r="C352" s="121">
        <v>4040505</v>
      </c>
      <c r="D352" s="121">
        <v>0</v>
      </c>
    </row>
    <row r="353" spans="2:4">
      <c r="B353" s="161" t="s">
        <v>1551</v>
      </c>
      <c r="C353" s="121">
        <v>19093002</v>
      </c>
      <c r="D353" s="121">
        <v>0</v>
      </c>
    </row>
    <row r="354" spans="2:4">
      <c r="B354" s="162" t="s">
        <v>1552</v>
      </c>
      <c r="C354" s="121">
        <v>19093002</v>
      </c>
      <c r="D354" s="121">
        <v>0</v>
      </c>
    </row>
    <row r="355" spans="2:4">
      <c r="B355" s="161" t="s">
        <v>1553</v>
      </c>
      <c r="C355" s="121">
        <v>6768144</v>
      </c>
      <c r="D355" s="121">
        <v>0</v>
      </c>
    </row>
    <row r="356" spans="2:4">
      <c r="B356" s="162" t="s">
        <v>1554</v>
      </c>
      <c r="C356" s="121">
        <v>6768144</v>
      </c>
      <c r="D356" s="121">
        <v>0</v>
      </c>
    </row>
    <row r="357" spans="2:4">
      <c r="B357" s="161" t="s">
        <v>1555</v>
      </c>
      <c r="C357" s="121">
        <v>1415865</v>
      </c>
      <c r="D357" s="121">
        <v>0</v>
      </c>
    </row>
    <row r="358" spans="2:4">
      <c r="B358" s="162" t="s">
        <v>1556</v>
      </c>
      <c r="C358" s="121">
        <v>1415865</v>
      </c>
      <c r="D358" s="121">
        <v>0</v>
      </c>
    </row>
    <row r="359" spans="2:4">
      <c r="B359" s="161" t="s">
        <v>1557</v>
      </c>
      <c r="C359" s="121">
        <v>3468356</v>
      </c>
      <c r="D359" s="121">
        <v>0</v>
      </c>
    </row>
    <row r="360" spans="2:4">
      <c r="B360" s="162" t="s">
        <v>1558</v>
      </c>
      <c r="C360" s="121">
        <v>3468356</v>
      </c>
      <c r="D360" s="121">
        <v>0</v>
      </c>
    </row>
    <row r="361" spans="2:4">
      <c r="B361" s="161" t="s">
        <v>1559</v>
      </c>
      <c r="C361" s="121">
        <v>19003156</v>
      </c>
      <c r="D361" s="121">
        <v>0</v>
      </c>
    </row>
    <row r="362" spans="2:4">
      <c r="B362" s="162" t="s">
        <v>1560</v>
      </c>
      <c r="C362" s="121">
        <v>19003156</v>
      </c>
      <c r="D362" s="121">
        <v>0</v>
      </c>
    </row>
    <row r="363" spans="2:4">
      <c r="B363" s="161" t="s">
        <v>2757</v>
      </c>
      <c r="C363" s="121">
        <v>9730988</v>
      </c>
      <c r="D363" s="121">
        <v>0</v>
      </c>
    </row>
    <row r="364" spans="2:4">
      <c r="B364" s="162" t="s">
        <v>1561</v>
      </c>
      <c r="C364" s="121">
        <v>9730988</v>
      </c>
      <c r="D364" s="121">
        <v>0</v>
      </c>
    </row>
    <row r="365" spans="2:4">
      <c r="B365" s="161" t="s">
        <v>290</v>
      </c>
      <c r="C365" s="121">
        <v>36143668</v>
      </c>
      <c r="D365" s="121">
        <v>0</v>
      </c>
    </row>
    <row r="366" spans="2:4">
      <c r="B366" s="162" t="s">
        <v>488</v>
      </c>
      <c r="C366" s="121">
        <v>36143668</v>
      </c>
      <c r="D366" s="121">
        <v>0</v>
      </c>
    </row>
    <row r="367" spans="2:4">
      <c r="B367" s="161" t="s">
        <v>1562</v>
      </c>
      <c r="C367" s="121">
        <v>5922790</v>
      </c>
      <c r="D367" s="121">
        <v>0</v>
      </c>
    </row>
    <row r="368" spans="2:4">
      <c r="B368" s="162" t="s">
        <v>1563</v>
      </c>
      <c r="C368" s="121">
        <v>5922790</v>
      </c>
      <c r="D368" s="121">
        <v>0</v>
      </c>
    </row>
    <row r="369" spans="2:4">
      <c r="B369" s="161" t="s">
        <v>1932</v>
      </c>
      <c r="C369" s="121">
        <v>2433363</v>
      </c>
      <c r="D369" s="121">
        <v>0</v>
      </c>
    </row>
    <row r="370" spans="2:4">
      <c r="B370" s="162" t="s">
        <v>1564</v>
      </c>
      <c r="C370" s="121">
        <v>2433363</v>
      </c>
      <c r="D370" s="121">
        <v>0</v>
      </c>
    </row>
    <row r="371" spans="2:4">
      <c r="B371" s="161" t="s">
        <v>2928</v>
      </c>
      <c r="C371" s="121">
        <v>20000000</v>
      </c>
      <c r="D371" s="121">
        <v>0</v>
      </c>
    </row>
    <row r="372" spans="2:4">
      <c r="B372" s="162" t="s">
        <v>2929</v>
      </c>
      <c r="C372" s="121">
        <v>20000000</v>
      </c>
      <c r="D372" s="121">
        <v>0</v>
      </c>
    </row>
    <row r="373" spans="2:4">
      <c r="B373" s="161" t="s">
        <v>2930</v>
      </c>
      <c r="C373" s="121">
        <v>20685034</v>
      </c>
      <c r="D373" s="121">
        <v>0</v>
      </c>
    </row>
    <row r="374" spans="2:4">
      <c r="B374" s="162" t="s">
        <v>2931</v>
      </c>
      <c r="C374" s="121">
        <v>20685034</v>
      </c>
      <c r="D374" s="121">
        <v>0</v>
      </c>
    </row>
    <row r="375" spans="2:4">
      <c r="B375" s="161" t="s">
        <v>1565</v>
      </c>
      <c r="C375" s="121">
        <v>2433461</v>
      </c>
      <c r="D375" s="121">
        <v>0</v>
      </c>
    </row>
    <row r="376" spans="2:4">
      <c r="B376" s="162" t="s">
        <v>1566</v>
      </c>
      <c r="C376" s="121">
        <v>2433461</v>
      </c>
      <c r="D376" s="121">
        <v>0</v>
      </c>
    </row>
    <row r="377" spans="2:4">
      <c r="B377" s="161" t="s">
        <v>2932</v>
      </c>
      <c r="C377" s="121">
        <v>21589475</v>
      </c>
      <c r="D377" s="121">
        <v>0</v>
      </c>
    </row>
    <row r="378" spans="2:4">
      <c r="B378" s="162" t="s">
        <v>2933</v>
      </c>
      <c r="C378" s="121">
        <v>21589475</v>
      </c>
      <c r="D378" s="121">
        <v>0</v>
      </c>
    </row>
    <row r="379" spans="2:4">
      <c r="B379" s="161" t="s">
        <v>2756</v>
      </c>
      <c r="C379" s="121">
        <v>76325759</v>
      </c>
      <c r="D379" s="121">
        <v>0</v>
      </c>
    </row>
    <row r="380" spans="2:4">
      <c r="B380" s="162" t="s">
        <v>1821</v>
      </c>
      <c r="C380" s="121">
        <v>76325759</v>
      </c>
      <c r="D380" s="121">
        <v>0</v>
      </c>
    </row>
    <row r="381" spans="2:4">
      <c r="B381" s="161" t="s">
        <v>1822</v>
      </c>
      <c r="C381" s="121">
        <v>32164869</v>
      </c>
      <c r="D381" s="121">
        <v>0</v>
      </c>
    </row>
    <row r="382" spans="2:4">
      <c r="B382" s="162" t="s">
        <v>1823</v>
      </c>
      <c r="C382" s="121">
        <v>32164869</v>
      </c>
      <c r="D382" s="121">
        <v>0</v>
      </c>
    </row>
    <row r="383" spans="2:4">
      <c r="B383" s="161" t="s">
        <v>740</v>
      </c>
      <c r="C383" s="121">
        <v>55847966</v>
      </c>
      <c r="D383" s="121">
        <v>0</v>
      </c>
    </row>
    <row r="384" spans="2:4">
      <c r="B384" s="162" t="s">
        <v>741</v>
      </c>
      <c r="C384" s="121">
        <v>55847966</v>
      </c>
      <c r="D384" s="121">
        <v>0</v>
      </c>
    </row>
    <row r="385" spans="2:4">
      <c r="B385" s="161" t="s">
        <v>2934</v>
      </c>
      <c r="C385" s="121">
        <v>2291849</v>
      </c>
      <c r="D385" s="121">
        <v>0</v>
      </c>
    </row>
    <row r="386" spans="2:4">
      <c r="B386" s="162" t="s">
        <v>2935</v>
      </c>
      <c r="C386" s="121">
        <v>2291849</v>
      </c>
      <c r="D386" s="121">
        <v>0</v>
      </c>
    </row>
    <row r="387" spans="2:4">
      <c r="B387" s="160" t="s">
        <v>253</v>
      </c>
      <c r="C387" s="156">
        <v>65353263</v>
      </c>
      <c r="D387" s="156">
        <v>6564556.3600000003</v>
      </c>
    </row>
    <row r="388" spans="2:4">
      <c r="B388" s="161" t="s">
        <v>2348</v>
      </c>
      <c r="C388" s="121">
        <v>65353263</v>
      </c>
      <c r="D388" s="121">
        <v>6564556.3600000003</v>
      </c>
    </row>
    <row r="389" spans="2:4">
      <c r="B389" s="162" t="s">
        <v>2347</v>
      </c>
      <c r="C389" s="121">
        <v>65353263</v>
      </c>
      <c r="D389" s="121">
        <v>6564556.3600000003</v>
      </c>
    </row>
    <row r="390" spans="2:4">
      <c r="B390" s="123" t="s">
        <v>256</v>
      </c>
      <c r="C390" s="121">
        <v>1994538093</v>
      </c>
      <c r="D390" s="121">
        <v>96432521.480000004</v>
      </c>
    </row>
    <row r="391" spans="2:4">
      <c r="B391" s="160" t="s">
        <v>251</v>
      </c>
      <c r="C391" s="156">
        <v>1543538092</v>
      </c>
      <c r="D391" s="156">
        <v>96432521.480000004</v>
      </c>
    </row>
    <row r="392" spans="2:4">
      <c r="B392" s="161" t="s">
        <v>2936</v>
      </c>
      <c r="C392" s="121">
        <v>18972995</v>
      </c>
      <c r="D392" s="121">
        <v>0</v>
      </c>
    </row>
    <row r="393" spans="2:4">
      <c r="B393" s="162" t="s">
        <v>2937</v>
      </c>
      <c r="C393" s="121">
        <v>18972995</v>
      </c>
      <c r="D393" s="121">
        <v>0</v>
      </c>
    </row>
    <row r="394" spans="2:4">
      <c r="B394" s="161" t="s">
        <v>291</v>
      </c>
      <c r="C394" s="121">
        <v>20000000</v>
      </c>
      <c r="D394" s="121">
        <v>0</v>
      </c>
    </row>
    <row r="395" spans="2:4">
      <c r="B395" s="162" t="s">
        <v>489</v>
      </c>
      <c r="C395" s="121">
        <v>20000000</v>
      </c>
      <c r="D395" s="121">
        <v>0</v>
      </c>
    </row>
    <row r="396" spans="2:4">
      <c r="B396" s="161" t="s">
        <v>2755</v>
      </c>
      <c r="C396" s="121">
        <v>77083282</v>
      </c>
      <c r="D396" s="121">
        <v>0</v>
      </c>
    </row>
    <row r="397" spans="2:4">
      <c r="B397" s="162" t="s">
        <v>1824</v>
      </c>
      <c r="C397" s="121">
        <v>77083282</v>
      </c>
      <c r="D397" s="121">
        <v>0</v>
      </c>
    </row>
    <row r="398" spans="2:4">
      <c r="B398" s="161" t="s">
        <v>292</v>
      </c>
      <c r="C398" s="121">
        <v>8195408</v>
      </c>
      <c r="D398" s="121">
        <v>0</v>
      </c>
    </row>
    <row r="399" spans="2:4">
      <c r="B399" s="162" t="s">
        <v>490</v>
      </c>
      <c r="C399" s="121">
        <v>8195408</v>
      </c>
      <c r="D399" s="121">
        <v>0</v>
      </c>
    </row>
    <row r="400" spans="2:4">
      <c r="B400" s="161" t="s">
        <v>2754</v>
      </c>
      <c r="C400" s="121">
        <v>57646988</v>
      </c>
      <c r="D400" s="121">
        <v>0</v>
      </c>
    </row>
    <row r="401" spans="2:4">
      <c r="B401" s="162" t="s">
        <v>1825</v>
      </c>
      <c r="C401" s="121">
        <v>57646988</v>
      </c>
      <c r="D401" s="121">
        <v>0</v>
      </c>
    </row>
    <row r="402" spans="2:4">
      <c r="B402" s="161" t="s">
        <v>2938</v>
      </c>
      <c r="C402" s="121">
        <v>82480910</v>
      </c>
      <c r="D402" s="121">
        <v>0</v>
      </c>
    </row>
    <row r="403" spans="2:4">
      <c r="B403" s="162" t="s">
        <v>2939</v>
      </c>
      <c r="C403" s="121">
        <v>82480910</v>
      </c>
      <c r="D403" s="121">
        <v>0</v>
      </c>
    </row>
    <row r="404" spans="2:4">
      <c r="B404" s="161" t="s">
        <v>2940</v>
      </c>
      <c r="C404" s="121">
        <v>1000000</v>
      </c>
      <c r="D404" s="121">
        <v>0</v>
      </c>
    </row>
    <row r="405" spans="2:4">
      <c r="B405" s="162" t="s">
        <v>2346</v>
      </c>
      <c r="C405" s="121">
        <v>1000000</v>
      </c>
      <c r="D405" s="121">
        <v>0</v>
      </c>
    </row>
    <row r="406" spans="2:4">
      <c r="B406" s="161" t="s">
        <v>1933</v>
      </c>
      <c r="C406" s="121">
        <v>5789992</v>
      </c>
      <c r="D406" s="121">
        <v>1325094.07</v>
      </c>
    </row>
    <row r="407" spans="2:4">
      <c r="B407" s="162" t="s">
        <v>693</v>
      </c>
      <c r="C407" s="121">
        <v>490770</v>
      </c>
      <c r="D407" s="121">
        <v>0</v>
      </c>
    </row>
    <row r="408" spans="2:4">
      <c r="B408" s="162" t="s">
        <v>2346</v>
      </c>
      <c r="C408" s="121">
        <v>5299222</v>
      </c>
      <c r="D408" s="121">
        <v>1325094.07</v>
      </c>
    </row>
    <row r="409" spans="2:4">
      <c r="B409" s="161" t="s">
        <v>2753</v>
      </c>
      <c r="C409" s="121">
        <v>35822391</v>
      </c>
      <c r="D409" s="121">
        <v>0</v>
      </c>
    </row>
    <row r="410" spans="2:4">
      <c r="B410" s="162" t="s">
        <v>491</v>
      </c>
      <c r="C410" s="121">
        <v>35822391</v>
      </c>
      <c r="D410" s="121">
        <v>0</v>
      </c>
    </row>
    <row r="411" spans="2:4">
      <c r="B411" s="161" t="s">
        <v>293</v>
      </c>
      <c r="C411" s="121">
        <v>100000000</v>
      </c>
      <c r="D411" s="121">
        <v>0</v>
      </c>
    </row>
    <row r="412" spans="2:4">
      <c r="B412" s="162" t="s">
        <v>492</v>
      </c>
      <c r="C412" s="121">
        <v>100000000</v>
      </c>
      <c r="D412" s="121">
        <v>0</v>
      </c>
    </row>
    <row r="413" spans="2:4">
      <c r="B413" s="161" t="s">
        <v>2381</v>
      </c>
      <c r="C413" s="121">
        <v>780209</v>
      </c>
      <c r="D413" s="121">
        <v>0</v>
      </c>
    </row>
    <row r="414" spans="2:4">
      <c r="B414" s="162" t="s">
        <v>2380</v>
      </c>
      <c r="C414" s="121">
        <v>780209</v>
      </c>
      <c r="D414" s="121">
        <v>0</v>
      </c>
    </row>
    <row r="415" spans="2:4">
      <c r="B415" s="161" t="s">
        <v>821</v>
      </c>
      <c r="C415" s="121">
        <v>1256445</v>
      </c>
      <c r="D415" s="121">
        <v>0</v>
      </c>
    </row>
    <row r="416" spans="2:4">
      <c r="B416" s="162" t="s">
        <v>822</v>
      </c>
      <c r="C416" s="121">
        <v>1256445</v>
      </c>
      <c r="D416" s="121">
        <v>0</v>
      </c>
    </row>
    <row r="417" spans="2:4">
      <c r="B417" s="161" t="s">
        <v>823</v>
      </c>
      <c r="C417" s="121">
        <v>10611201</v>
      </c>
      <c r="D417" s="121">
        <v>0</v>
      </c>
    </row>
    <row r="418" spans="2:4">
      <c r="B418" s="162" t="s">
        <v>824</v>
      </c>
      <c r="C418" s="121">
        <v>10611201</v>
      </c>
      <c r="D418" s="121">
        <v>0</v>
      </c>
    </row>
    <row r="419" spans="2:4">
      <c r="B419" s="161" t="s">
        <v>825</v>
      </c>
      <c r="C419" s="121">
        <v>10611201</v>
      </c>
      <c r="D419" s="121">
        <v>0</v>
      </c>
    </row>
    <row r="420" spans="2:4">
      <c r="B420" s="162" t="s">
        <v>826</v>
      </c>
      <c r="C420" s="121">
        <v>10611201</v>
      </c>
      <c r="D420" s="121">
        <v>0</v>
      </c>
    </row>
    <row r="421" spans="2:4">
      <c r="B421" s="161" t="s">
        <v>827</v>
      </c>
      <c r="C421" s="121">
        <v>11762182</v>
      </c>
      <c r="D421" s="121">
        <v>0</v>
      </c>
    </row>
    <row r="422" spans="2:4">
      <c r="B422" s="162" t="s">
        <v>828</v>
      </c>
      <c r="C422" s="121">
        <v>11762182</v>
      </c>
      <c r="D422" s="121">
        <v>0</v>
      </c>
    </row>
    <row r="423" spans="2:4">
      <c r="B423" s="161" t="s">
        <v>829</v>
      </c>
      <c r="C423" s="121">
        <v>2411805</v>
      </c>
      <c r="D423" s="121">
        <v>0</v>
      </c>
    </row>
    <row r="424" spans="2:4">
      <c r="B424" s="162" t="s">
        <v>830</v>
      </c>
      <c r="C424" s="121">
        <v>2411805</v>
      </c>
      <c r="D424" s="121">
        <v>0</v>
      </c>
    </row>
    <row r="425" spans="2:4">
      <c r="B425" s="161" t="s">
        <v>831</v>
      </c>
      <c r="C425" s="121">
        <v>4364944</v>
      </c>
      <c r="D425" s="121">
        <v>0</v>
      </c>
    </row>
    <row r="426" spans="2:4">
      <c r="B426" s="162" t="s">
        <v>832</v>
      </c>
      <c r="C426" s="121">
        <v>4364944</v>
      </c>
      <c r="D426" s="121">
        <v>0</v>
      </c>
    </row>
    <row r="427" spans="2:4">
      <c r="B427" s="161" t="s">
        <v>833</v>
      </c>
      <c r="C427" s="121">
        <v>4364944</v>
      </c>
      <c r="D427" s="121">
        <v>0</v>
      </c>
    </row>
    <row r="428" spans="2:4">
      <c r="B428" s="162" t="s">
        <v>834</v>
      </c>
      <c r="C428" s="121">
        <v>4364944</v>
      </c>
      <c r="D428" s="121">
        <v>0</v>
      </c>
    </row>
    <row r="429" spans="2:4">
      <c r="B429" s="161" t="s">
        <v>835</v>
      </c>
      <c r="C429" s="121">
        <v>2035527</v>
      </c>
      <c r="D429" s="121">
        <v>0</v>
      </c>
    </row>
    <row r="430" spans="2:4">
      <c r="B430" s="162" t="s">
        <v>836</v>
      </c>
      <c r="C430" s="121">
        <v>2035527</v>
      </c>
      <c r="D430" s="121">
        <v>0</v>
      </c>
    </row>
    <row r="431" spans="2:4">
      <c r="B431" s="161" t="s">
        <v>837</v>
      </c>
      <c r="C431" s="121">
        <v>4303741</v>
      </c>
      <c r="D431" s="121">
        <v>0</v>
      </c>
    </row>
    <row r="432" spans="2:4">
      <c r="B432" s="162" t="s">
        <v>838</v>
      </c>
      <c r="C432" s="121">
        <v>4303741</v>
      </c>
      <c r="D432" s="121">
        <v>0</v>
      </c>
    </row>
    <row r="433" spans="2:4">
      <c r="B433" s="161" t="s">
        <v>2752</v>
      </c>
      <c r="C433" s="121">
        <v>9546252</v>
      </c>
      <c r="D433" s="121">
        <v>0</v>
      </c>
    </row>
    <row r="434" spans="2:4">
      <c r="B434" s="162" t="s">
        <v>1002</v>
      </c>
      <c r="C434" s="121">
        <v>9546252</v>
      </c>
      <c r="D434" s="121">
        <v>0</v>
      </c>
    </row>
    <row r="435" spans="2:4">
      <c r="B435" s="161" t="s">
        <v>294</v>
      </c>
      <c r="C435" s="121">
        <v>5468175</v>
      </c>
      <c r="D435" s="121">
        <v>0</v>
      </c>
    </row>
    <row r="436" spans="2:4">
      <c r="B436" s="162" t="s">
        <v>493</v>
      </c>
      <c r="C436" s="121">
        <v>5468175</v>
      </c>
      <c r="D436" s="121">
        <v>0</v>
      </c>
    </row>
    <row r="437" spans="2:4">
      <c r="B437" s="161" t="s">
        <v>2751</v>
      </c>
      <c r="C437" s="121">
        <v>9754400</v>
      </c>
      <c r="D437" s="121">
        <v>0</v>
      </c>
    </row>
    <row r="438" spans="2:4">
      <c r="B438" s="162" t="s">
        <v>1003</v>
      </c>
      <c r="C438" s="121">
        <v>9754400</v>
      </c>
      <c r="D438" s="121">
        <v>0</v>
      </c>
    </row>
    <row r="439" spans="2:4">
      <c r="B439" s="161" t="s">
        <v>672</v>
      </c>
      <c r="C439" s="121">
        <v>68386280</v>
      </c>
      <c r="D439" s="121">
        <v>0</v>
      </c>
    </row>
    <row r="440" spans="2:4">
      <c r="B440" s="162" t="s">
        <v>673</v>
      </c>
      <c r="C440" s="121">
        <v>68386280</v>
      </c>
      <c r="D440" s="121">
        <v>0</v>
      </c>
    </row>
    <row r="441" spans="2:4">
      <c r="B441" s="161" t="s">
        <v>2750</v>
      </c>
      <c r="C441" s="121">
        <v>12217662</v>
      </c>
      <c r="D441" s="121">
        <v>0</v>
      </c>
    </row>
    <row r="442" spans="2:4">
      <c r="B442" s="162" t="s">
        <v>1004</v>
      </c>
      <c r="C442" s="121">
        <v>12217662</v>
      </c>
      <c r="D442" s="121">
        <v>0</v>
      </c>
    </row>
    <row r="443" spans="2:4">
      <c r="B443" s="161" t="s">
        <v>295</v>
      </c>
      <c r="C443" s="121">
        <v>49999368</v>
      </c>
      <c r="D443" s="121">
        <v>0</v>
      </c>
    </row>
    <row r="444" spans="2:4">
      <c r="B444" s="162" t="s">
        <v>494</v>
      </c>
      <c r="C444" s="121">
        <v>49999368</v>
      </c>
      <c r="D444" s="121">
        <v>0</v>
      </c>
    </row>
    <row r="445" spans="2:4">
      <c r="B445" s="161" t="s">
        <v>1005</v>
      </c>
      <c r="C445" s="121">
        <v>9754400</v>
      </c>
      <c r="D445" s="121">
        <v>0</v>
      </c>
    </row>
    <row r="446" spans="2:4">
      <c r="B446" s="162" t="s">
        <v>1006</v>
      </c>
      <c r="C446" s="121">
        <v>9754400</v>
      </c>
      <c r="D446" s="121">
        <v>0</v>
      </c>
    </row>
    <row r="447" spans="2:4">
      <c r="B447" s="161" t="s">
        <v>1007</v>
      </c>
      <c r="C447" s="121">
        <v>9754400</v>
      </c>
      <c r="D447" s="121">
        <v>0</v>
      </c>
    </row>
    <row r="448" spans="2:4">
      <c r="B448" s="162" t="s">
        <v>1008</v>
      </c>
      <c r="C448" s="121">
        <v>9754400</v>
      </c>
      <c r="D448" s="121">
        <v>0</v>
      </c>
    </row>
    <row r="449" spans="2:4">
      <c r="B449" s="161" t="s">
        <v>2749</v>
      </c>
      <c r="C449" s="121">
        <v>4114177</v>
      </c>
      <c r="D449" s="121">
        <v>0</v>
      </c>
    </row>
    <row r="450" spans="2:4">
      <c r="B450" s="162" t="s">
        <v>1009</v>
      </c>
      <c r="C450" s="121">
        <v>4114177</v>
      </c>
      <c r="D450" s="121">
        <v>0</v>
      </c>
    </row>
    <row r="451" spans="2:4">
      <c r="B451" s="161" t="s">
        <v>296</v>
      </c>
      <c r="C451" s="121">
        <v>25000000</v>
      </c>
      <c r="D451" s="121">
        <v>10949565.460000001</v>
      </c>
    </row>
    <row r="452" spans="2:4">
      <c r="B452" s="162" t="s">
        <v>495</v>
      </c>
      <c r="C452" s="121">
        <v>25000000</v>
      </c>
      <c r="D452" s="121">
        <v>10949565.460000001</v>
      </c>
    </row>
    <row r="453" spans="2:4">
      <c r="B453" s="161" t="s">
        <v>1010</v>
      </c>
      <c r="C453" s="121">
        <v>9618926</v>
      </c>
      <c r="D453" s="121">
        <v>0</v>
      </c>
    </row>
    <row r="454" spans="2:4">
      <c r="B454" s="162" t="s">
        <v>1011</v>
      </c>
      <c r="C454" s="121">
        <v>9618926</v>
      </c>
      <c r="D454" s="121">
        <v>0</v>
      </c>
    </row>
    <row r="455" spans="2:4">
      <c r="B455" s="161" t="s">
        <v>2748</v>
      </c>
      <c r="C455" s="121">
        <v>4114177</v>
      </c>
      <c r="D455" s="121">
        <v>0</v>
      </c>
    </row>
    <row r="456" spans="2:4">
      <c r="B456" s="162" t="s">
        <v>1012</v>
      </c>
      <c r="C456" s="121">
        <v>4114177</v>
      </c>
      <c r="D456" s="121">
        <v>0</v>
      </c>
    </row>
    <row r="457" spans="2:4">
      <c r="B457" s="161" t="s">
        <v>297</v>
      </c>
      <c r="C457" s="121">
        <v>299768860</v>
      </c>
      <c r="D457" s="121">
        <v>0</v>
      </c>
    </row>
    <row r="458" spans="2:4">
      <c r="B458" s="162" t="s">
        <v>496</v>
      </c>
      <c r="C458" s="121">
        <v>299768860</v>
      </c>
      <c r="D458" s="121">
        <v>0</v>
      </c>
    </row>
    <row r="459" spans="2:4">
      <c r="B459" s="161" t="s">
        <v>2747</v>
      </c>
      <c r="C459" s="121">
        <v>5969519</v>
      </c>
      <c r="D459" s="121">
        <v>0</v>
      </c>
    </row>
    <row r="460" spans="2:4">
      <c r="B460" s="162" t="s">
        <v>1013</v>
      </c>
      <c r="C460" s="121">
        <v>5969519</v>
      </c>
      <c r="D460" s="121">
        <v>0</v>
      </c>
    </row>
    <row r="461" spans="2:4">
      <c r="B461" s="161" t="s">
        <v>1567</v>
      </c>
      <c r="C461" s="121">
        <v>31500000</v>
      </c>
      <c r="D461" s="121">
        <v>0</v>
      </c>
    </row>
    <row r="462" spans="2:4">
      <c r="B462" s="162" t="s">
        <v>1568</v>
      </c>
      <c r="C462" s="121">
        <v>31500000</v>
      </c>
      <c r="D462" s="121">
        <v>0</v>
      </c>
    </row>
    <row r="463" spans="2:4">
      <c r="B463" s="161" t="s">
        <v>1014</v>
      </c>
      <c r="C463" s="121">
        <v>3730008</v>
      </c>
      <c r="D463" s="121">
        <v>0</v>
      </c>
    </row>
    <row r="464" spans="2:4">
      <c r="B464" s="162" t="s">
        <v>1015</v>
      </c>
      <c r="C464" s="121">
        <v>3730008</v>
      </c>
      <c r="D464" s="121">
        <v>0</v>
      </c>
    </row>
    <row r="465" spans="2:4">
      <c r="B465" s="161" t="s">
        <v>298</v>
      </c>
      <c r="C465" s="121">
        <v>97182538</v>
      </c>
      <c r="D465" s="121">
        <v>23668010.75</v>
      </c>
    </row>
    <row r="466" spans="2:4">
      <c r="B466" s="162" t="s">
        <v>497</v>
      </c>
      <c r="C466" s="121">
        <v>97182538</v>
      </c>
      <c r="D466" s="121">
        <v>23668010.75</v>
      </c>
    </row>
    <row r="467" spans="2:4">
      <c r="B467" s="161" t="s">
        <v>2941</v>
      </c>
      <c r="C467" s="121">
        <v>10000000</v>
      </c>
      <c r="D467" s="121">
        <v>0</v>
      </c>
    </row>
    <row r="468" spans="2:4">
      <c r="B468" s="162" t="s">
        <v>2481</v>
      </c>
      <c r="C468" s="121">
        <v>10000000</v>
      </c>
      <c r="D468" s="121">
        <v>0</v>
      </c>
    </row>
    <row r="469" spans="2:4">
      <c r="B469" s="161" t="s">
        <v>2942</v>
      </c>
      <c r="C469" s="121">
        <v>5000000</v>
      </c>
      <c r="D469" s="121">
        <v>0</v>
      </c>
    </row>
    <row r="470" spans="2:4">
      <c r="B470" s="162" t="s">
        <v>2031</v>
      </c>
      <c r="C470" s="121">
        <v>5000000</v>
      </c>
      <c r="D470" s="121">
        <v>0</v>
      </c>
    </row>
    <row r="471" spans="2:4">
      <c r="B471" s="161" t="s">
        <v>2746</v>
      </c>
      <c r="C471" s="121">
        <v>40765042</v>
      </c>
      <c r="D471" s="121">
        <v>0</v>
      </c>
    </row>
    <row r="472" spans="2:4">
      <c r="B472" s="162" t="s">
        <v>499</v>
      </c>
      <c r="C472" s="121">
        <v>40765042</v>
      </c>
      <c r="D472" s="121">
        <v>0</v>
      </c>
    </row>
    <row r="473" spans="2:4">
      <c r="B473" s="161" t="s">
        <v>300</v>
      </c>
      <c r="C473" s="121">
        <v>14527129</v>
      </c>
      <c r="D473" s="121">
        <v>0</v>
      </c>
    </row>
    <row r="474" spans="2:4">
      <c r="B474" s="162" t="s">
        <v>500</v>
      </c>
      <c r="C474" s="121">
        <v>14527129</v>
      </c>
      <c r="D474" s="121">
        <v>0</v>
      </c>
    </row>
    <row r="475" spans="2:4">
      <c r="B475" s="161" t="s">
        <v>2943</v>
      </c>
      <c r="C475" s="121">
        <v>5000000</v>
      </c>
      <c r="D475" s="121">
        <v>0</v>
      </c>
    </row>
    <row r="476" spans="2:4">
      <c r="B476" s="162" t="s">
        <v>2054</v>
      </c>
      <c r="C476" s="121">
        <v>5000000</v>
      </c>
      <c r="D476" s="121">
        <v>0</v>
      </c>
    </row>
    <row r="477" spans="2:4">
      <c r="B477" s="161" t="s">
        <v>2745</v>
      </c>
      <c r="C477" s="121">
        <v>5507427</v>
      </c>
      <c r="D477" s="121">
        <v>0</v>
      </c>
    </row>
    <row r="478" spans="2:4">
      <c r="B478" s="162" t="s">
        <v>501</v>
      </c>
      <c r="C478" s="121">
        <v>5507427</v>
      </c>
      <c r="D478" s="121">
        <v>0</v>
      </c>
    </row>
    <row r="479" spans="2:4">
      <c r="B479" s="161" t="s">
        <v>2744</v>
      </c>
      <c r="C479" s="121">
        <v>54873628</v>
      </c>
      <c r="D479" s="121">
        <v>0</v>
      </c>
    </row>
    <row r="480" spans="2:4">
      <c r="B480" s="162" t="s">
        <v>502</v>
      </c>
      <c r="C480" s="121">
        <v>54873628</v>
      </c>
      <c r="D480" s="121">
        <v>0</v>
      </c>
    </row>
    <row r="481" spans="2:4">
      <c r="B481" s="161" t="s">
        <v>2055</v>
      </c>
      <c r="C481" s="121">
        <v>5000000</v>
      </c>
      <c r="D481" s="121">
        <v>0</v>
      </c>
    </row>
    <row r="482" spans="2:4">
      <c r="B482" s="162" t="s">
        <v>2056</v>
      </c>
      <c r="C482" s="121">
        <v>5000000</v>
      </c>
      <c r="D482" s="121">
        <v>0</v>
      </c>
    </row>
    <row r="483" spans="2:4">
      <c r="B483" s="161" t="s">
        <v>2057</v>
      </c>
      <c r="C483" s="121">
        <v>5000000</v>
      </c>
      <c r="D483" s="121">
        <v>0</v>
      </c>
    </row>
    <row r="484" spans="2:4">
      <c r="B484" s="162" t="s">
        <v>2058</v>
      </c>
      <c r="C484" s="121">
        <v>5000000</v>
      </c>
      <c r="D484" s="121">
        <v>0</v>
      </c>
    </row>
    <row r="485" spans="2:4">
      <c r="B485" s="161" t="s">
        <v>2480</v>
      </c>
      <c r="C485" s="121">
        <v>5000000</v>
      </c>
      <c r="D485" s="121">
        <v>0</v>
      </c>
    </row>
    <row r="486" spans="2:4">
      <c r="B486" s="162" t="s">
        <v>2479</v>
      </c>
      <c r="C486" s="121">
        <v>5000000</v>
      </c>
      <c r="D486" s="121">
        <v>0</v>
      </c>
    </row>
    <row r="487" spans="2:4">
      <c r="B487" s="161" t="s">
        <v>301</v>
      </c>
      <c r="C487" s="121">
        <v>89300116</v>
      </c>
      <c r="D487" s="121">
        <v>0</v>
      </c>
    </row>
    <row r="488" spans="2:4">
      <c r="B488" s="162" t="s">
        <v>503</v>
      </c>
      <c r="C488" s="121">
        <v>89300116</v>
      </c>
      <c r="D488" s="121">
        <v>0</v>
      </c>
    </row>
    <row r="489" spans="2:4">
      <c r="B489" s="161" t="s">
        <v>302</v>
      </c>
      <c r="C489" s="121">
        <v>48148600</v>
      </c>
      <c r="D489" s="121">
        <v>0</v>
      </c>
    </row>
    <row r="490" spans="2:4">
      <c r="B490" s="162" t="s">
        <v>504</v>
      </c>
      <c r="C490" s="121">
        <v>48148600</v>
      </c>
      <c r="D490" s="121">
        <v>0</v>
      </c>
    </row>
    <row r="491" spans="2:4">
      <c r="B491" s="161" t="s">
        <v>742</v>
      </c>
      <c r="C491" s="121">
        <v>30749922</v>
      </c>
      <c r="D491" s="121">
        <v>0</v>
      </c>
    </row>
    <row r="492" spans="2:4">
      <c r="B492" s="162" t="s">
        <v>743</v>
      </c>
      <c r="C492" s="121">
        <v>30749922</v>
      </c>
      <c r="D492" s="121">
        <v>0</v>
      </c>
    </row>
    <row r="493" spans="2:4">
      <c r="B493" s="161" t="s">
        <v>1982</v>
      </c>
      <c r="C493" s="121">
        <v>79059020</v>
      </c>
      <c r="D493" s="121">
        <v>60489851.200000003</v>
      </c>
    </row>
    <row r="494" spans="2:4">
      <c r="B494" s="162" t="s">
        <v>1983</v>
      </c>
      <c r="C494" s="121">
        <v>79059020</v>
      </c>
      <c r="D494" s="121">
        <v>60489851.200000003</v>
      </c>
    </row>
    <row r="495" spans="2:4">
      <c r="B495" s="161" t="s">
        <v>2248</v>
      </c>
      <c r="C495" s="121">
        <v>27039993</v>
      </c>
      <c r="D495" s="121">
        <v>0</v>
      </c>
    </row>
    <row r="496" spans="2:4">
      <c r="B496" s="162" t="s">
        <v>2249</v>
      </c>
      <c r="C496" s="121">
        <v>27039993</v>
      </c>
      <c r="D496" s="121">
        <v>0</v>
      </c>
    </row>
    <row r="497" spans="2:4">
      <c r="B497" s="161" t="s">
        <v>2250</v>
      </c>
      <c r="C497" s="121">
        <v>1941168</v>
      </c>
      <c r="D497" s="121">
        <v>0</v>
      </c>
    </row>
    <row r="498" spans="2:4">
      <c r="B498" s="162" t="s">
        <v>2251</v>
      </c>
      <c r="C498" s="121">
        <v>1941168</v>
      </c>
      <c r="D498" s="121">
        <v>0</v>
      </c>
    </row>
    <row r="499" spans="2:4">
      <c r="B499" s="161" t="s">
        <v>2252</v>
      </c>
      <c r="C499" s="121">
        <v>498000</v>
      </c>
      <c r="D499" s="121">
        <v>0</v>
      </c>
    </row>
    <row r="500" spans="2:4">
      <c r="B500" s="162" t="s">
        <v>2253</v>
      </c>
      <c r="C500" s="121">
        <v>498000</v>
      </c>
      <c r="D500" s="121">
        <v>0</v>
      </c>
    </row>
    <row r="501" spans="2:4">
      <c r="B501" s="161" t="s">
        <v>2254</v>
      </c>
      <c r="C501" s="121">
        <v>754740</v>
      </c>
      <c r="D501" s="121">
        <v>0</v>
      </c>
    </row>
    <row r="502" spans="2:4">
      <c r="B502" s="162" t="s">
        <v>2255</v>
      </c>
      <c r="C502" s="121">
        <v>754740</v>
      </c>
      <c r="D502" s="121">
        <v>0</v>
      </c>
    </row>
    <row r="503" spans="2:4">
      <c r="B503" s="160" t="s">
        <v>253</v>
      </c>
      <c r="C503" s="156">
        <v>451000001</v>
      </c>
      <c r="D503" s="156">
        <v>0</v>
      </c>
    </row>
    <row r="504" spans="2:4">
      <c r="B504" s="161" t="s">
        <v>299</v>
      </c>
      <c r="C504" s="121">
        <v>1000000</v>
      </c>
      <c r="D504" s="121">
        <v>0</v>
      </c>
    </row>
    <row r="505" spans="2:4">
      <c r="B505" s="162" t="s">
        <v>498</v>
      </c>
      <c r="C505" s="121">
        <v>1000000</v>
      </c>
      <c r="D505" s="121">
        <v>0</v>
      </c>
    </row>
    <row r="506" spans="2:4">
      <c r="B506" s="161" t="s">
        <v>2283</v>
      </c>
      <c r="C506" s="121">
        <v>450000001</v>
      </c>
      <c r="D506" s="121">
        <v>0</v>
      </c>
    </row>
    <row r="507" spans="2:4">
      <c r="B507" s="162" t="s">
        <v>2284</v>
      </c>
      <c r="C507" s="121">
        <v>450000001</v>
      </c>
      <c r="D507" s="121">
        <v>0</v>
      </c>
    </row>
    <row r="508" spans="2:4">
      <c r="B508" s="123" t="s">
        <v>303</v>
      </c>
      <c r="C508" s="121">
        <v>1570957495</v>
      </c>
      <c r="D508" s="121">
        <v>125060116.81</v>
      </c>
    </row>
    <row r="509" spans="2:4">
      <c r="B509" s="160" t="s">
        <v>251</v>
      </c>
      <c r="C509" s="156">
        <v>1570957495</v>
      </c>
      <c r="D509" s="156">
        <v>125060116.81</v>
      </c>
    </row>
    <row r="510" spans="2:4">
      <c r="B510" s="161" t="s">
        <v>2944</v>
      </c>
      <c r="C510" s="121">
        <v>5000000</v>
      </c>
      <c r="D510" s="121">
        <v>0</v>
      </c>
    </row>
    <row r="511" spans="2:4">
      <c r="B511" s="162" t="s">
        <v>2945</v>
      </c>
      <c r="C511" s="121">
        <v>5000000</v>
      </c>
      <c r="D511" s="121">
        <v>0</v>
      </c>
    </row>
    <row r="512" spans="2:4">
      <c r="B512" s="161" t="s">
        <v>1934</v>
      </c>
      <c r="C512" s="121">
        <v>1000000000</v>
      </c>
      <c r="D512" s="121">
        <v>8845284.6999999993</v>
      </c>
    </row>
    <row r="513" spans="2:4">
      <c r="B513" s="162" t="s">
        <v>505</v>
      </c>
      <c r="C513" s="121">
        <v>1000000000</v>
      </c>
      <c r="D513" s="121">
        <v>8845284.6999999993</v>
      </c>
    </row>
    <row r="514" spans="2:4">
      <c r="B514" s="161" t="s">
        <v>694</v>
      </c>
      <c r="C514" s="121">
        <v>25000000</v>
      </c>
      <c r="D514" s="121">
        <v>6902644.2999999998</v>
      </c>
    </row>
    <row r="515" spans="2:4">
      <c r="B515" s="162" t="s">
        <v>695</v>
      </c>
      <c r="C515" s="121">
        <v>25000000</v>
      </c>
      <c r="D515" s="121">
        <v>6902644.2999999998</v>
      </c>
    </row>
    <row r="516" spans="2:4">
      <c r="B516" s="161" t="s">
        <v>2478</v>
      </c>
      <c r="C516" s="121">
        <v>35000000</v>
      </c>
      <c r="D516" s="121">
        <v>0</v>
      </c>
    </row>
    <row r="517" spans="2:4">
      <c r="B517" s="162" t="s">
        <v>2477</v>
      </c>
      <c r="C517" s="121">
        <v>35000000</v>
      </c>
      <c r="D517" s="121">
        <v>0</v>
      </c>
    </row>
    <row r="518" spans="2:4">
      <c r="B518" s="161" t="s">
        <v>2743</v>
      </c>
      <c r="C518" s="121">
        <v>42776437</v>
      </c>
      <c r="D518" s="121">
        <v>35781503</v>
      </c>
    </row>
    <row r="519" spans="2:4">
      <c r="B519" s="162" t="s">
        <v>1826</v>
      </c>
      <c r="C519" s="121">
        <v>42776437</v>
      </c>
      <c r="D519" s="121">
        <v>35781503</v>
      </c>
    </row>
    <row r="520" spans="2:4">
      <c r="B520" s="161" t="s">
        <v>839</v>
      </c>
      <c r="C520" s="121">
        <v>1256445</v>
      </c>
      <c r="D520" s="121">
        <v>0</v>
      </c>
    </row>
    <row r="521" spans="2:4">
      <c r="B521" s="162" t="s">
        <v>840</v>
      </c>
      <c r="C521" s="121">
        <v>1256445</v>
      </c>
      <c r="D521" s="121">
        <v>0</v>
      </c>
    </row>
    <row r="522" spans="2:4">
      <c r="B522" s="161" t="s">
        <v>841</v>
      </c>
      <c r="C522" s="121">
        <v>2035527</v>
      </c>
      <c r="D522" s="121">
        <v>0</v>
      </c>
    </row>
    <row r="523" spans="2:4">
      <c r="B523" s="162" t="s">
        <v>842</v>
      </c>
      <c r="C523" s="121">
        <v>2035527</v>
      </c>
      <c r="D523" s="121">
        <v>0</v>
      </c>
    </row>
    <row r="524" spans="2:4">
      <c r="B524" s="161" t="s">
        <v>2742</v>
      </c>
      <c r="C524" s="121">
        <v>43642562</v>
      </c>
      <c r="D524" s="121">
        <v>16810306</v>
      </c>
    </row>
    <row r="525" spans="2:4">
      <c r="B525" s="162" t="s">
        <v>1827</v>
      </c>
      <c r="C525" s="121">
        <v>43642562</v>
      </c>
      <c r="D525" s="121">
        <v>16810306</v>
      </c>
    </row>
    <row r="526" spans="2:4">
      <c r="B526" s="161" t="s">
        <v>843</v>
      </c>
      <c r="C526" s="121">
        <v>1615107</v>
      </c>
      <c r="D526" s="121">
        <v>0</v>
      </c>
    </row>
    <row r="527" spans="2:4">
      <c r="B527" s="162" t="s">
        <v>844</v>
      </c>
      <c r="C527" s="121">
        <v>1615107</v>
      </c>
      <c r="D527" s="121">
        <v>0</v>
      </c>
    </row>
    <row r="528" spans="2:4">
      <c r="B528" s="161" t="s">
        <v>304</v>
      </c>
      <c r="C528" s="121">
        <v>65000000</v>
      </c>
      <c r="D528" s="121">
        <v>0</v>
      </c>
    </row>
    <row r="529" spans="2:4">
      <c r="B529" s="162" t="s">
        <v>506</v>
      </c>
      <c r="C529" s="121">
        <v>65000000</v>
      </c>
      <c r="D529" s="121">
        <v>0</v>
      </c>
    </row>
    <row r="530" spans="2:4">
      <c r="B530" s="161" t="s">
        <v>2741</v>
      </c>
      <c r="C530" s="121">
        <v>31702983</v>
      </c>
      <c r="D530" s="121">
        <v>15040000</v>
      </c>
    </row>
    <row r="531" spans="2:4">
      <c r="B531" s="162" t="s">
        <v>1828</v>
      </c>
      <c r="C531" s="121">
        <v>31702983</v>
      </c>
      <c r="D531" s="121">
        <v>15040000</v>
      </c>
    </row>
    <row r="532" spans="2:4">
      <c r="B532" s="161" t="s">
        <v>1829</v>
      </c>
      <c r="C532" s="121">
        <v>40450972</v>
      </c>
      <c r="D532" s="121">
        <v>12686918.92</v>
      </c>
    </row>
    <row r="533" spans="2:4">
      <c r="B533" s="162" t="s">
        <v>1830</v>
      </c>
      <c r="C533" s="121">
        <v>40450972</v>
      </c>
      <c r="D533" s="121">
        <v>12686918.92</v>
      </c>
    </row>
    <row r="534" spans="2:4">
      <c r="B534" s="161" t="s">
        <v>2946</v>
      </c>
      <c r="C534" s="121">
        <v>10928434</v>
      </c>
      <c r="D534" s="121">
        <v>0</v>
      </c>
    </row>
    <row r="535" spans="2:4">
      <c r="B535" s="162" t="s">
        <v>2947</v>
      </c>
      <c r="C535" s="121">
        <v>10928434</v>
      </c>
      <c r="D535" s="121">
        <v>0</v>
      </c>
    </row>
    <row r="536" spans="2:4">
      <c r="B536" s="161" t="s">
        <v>2285</v>
      </c>
      <c r="C536" s="121">
        <v>10000000</v>
      </c>
      <c r="D536" s="121">
        <v>0</v>
      </c>
    </row>
    <row r="537" spans="2:4">
      <c r="B537" s="162" t="s">
        <v>2286</v>
      </c>
      <c r="C537" s="121">
        <v>10000000</v>
      </c>
      <c r="D537" s="121">
        <v>0</v>
      </c>
    </row>
    <row r="538" spans="2:4">
      <c r="B538" s="161" t="s">
        <v>2287</v>
      </c>
      <c r="C538" s="121">
        <v>5000000</v>
      </c>
      <c r="D538" s="121">
        <v>0</v>
      </c>
    </row>
    <row r="539" spans="2:4">
      <c r="B539" s="162" t="s">
        <v>2288</v>
      </c>
      <c r="C539" s="121">
        <v>5000000</v>
      </c>
      <c r="D539" s="121">
        <v>0</v>
      </c>
    </row>
    <row r="540" spans="2:4">
      <c r="B540" s="161" t="s">
        <v>1569</v>
      </c>
      <c r="C540" s="121">
        <v>1083448</v>
      </c>
      <c r="D540" s="121">
        <v>0</v>
      </c>
    </row>
    <row r="541" spans="2:4">
      <c r="B541" s="162" t="s">
        <v>1570</v>
      </c>
      <c r="C541" s="121">
        <v>1083448</v>
      </c>
      <c r="D541" s="121">
        <v>0</v>
      </c>
    </row>
    <row r="542" spans="2:4">
      <c r="B542" s="161" t="s">
        <v>1571</v>
      </c>
      <c r="C542" s="121">
        <v>763869</v>
      </c>
      <c r="D542" s="121">
        <v>0</v>
      </c>
    </row>
    <row r="543" spans="2:4">
      <c r="B543" s="162" t="s">
        <v>1572</v>
      </c>
      <c r="C543" s="121">
        <v>763869</v>
      </c>
      <c r="D543" s="121">
        <v>0</v>
      </c>
    </row>
    <row r="544" spans="2:4">
      <c r="B544" s="161" t="s">
        <v>1573</v>
      </c>
      <c r="C544" s="121">
        <v>1552536</v>
      </c>
      <c r="D544" s="121">
        <v>0</v>
      </c>
    </row>
    <row r="545" spans="2:4">
      <c r="B545" s="162" t="s">
        <v>1574</v>
      </c>
      <c r="C545" s="121">
        <v>1552536</v>
      </c>
      <c r="D545" s="121">
        <v>0</v>
      </c>
    </row>
    <row r="546" spans="2:4">
      <c r="B546" s="161" t="s">
        <v>2948</v>
      </c>
      <c r="C546" s="121">
        <v>42609614</v>
      </c>
      <c r="D546" s="121">
        <v>0</v>
      </c>
    </row>
    <row r="547" spans="2:4">
      <c r="B547" s="162" t="s">
        <v>2949</v>
      </c>
      <c r="C547" s="121">
        <v>42609614</v>
      </c>
      <c r="D547" s="121">
        <v>0</v>
      </c>
    </row>
    <row r="548" spans="2:4">
      <c r="B548" s="161" t="s">
        <v>2059</v>
      </c>
      <c r="C548" s="121">
        <v>7040167</v>
      </c>
      <c r="D548" s="121">
        <v>0</v>
      </c>
    </row>
    <row r="549" spans="2:4">
      <c r="B549" s="162" t="s">
        <v>2060</v>
      </c>
      <c r="C549" s="121">
        <v>7040167</v>
      </c>
      <c r="D549" s="121">
        <v>0</v>
      </c>
    </row>
    <row r="550" spans="2:4">
      <c r="B550" s="161" t="s">
        <v>744</v>
      </c>
      <c r="C550" s="121">
        <v>30011676</v>
      </c>
      <c r="D550" s="121">
        <v>18401981</v>
      </c>
    </row>
    <row r="551" spans="2:4">
      <c r="B551" s="162" t="s">
        <v>745</v>
      </c>
      <c r="C551" s="121">
        <v>30011676</v>
      </c>
      <c r="D551" s="121">
        <v>18401981</v>
      </c>
    </row>
    <row r="552" spans="2:4">
      <c r="B552" s="161" t="s">
        <v>305</v>
      </c>
      <c r="C552" s="121">
        <v>168487718</v>
      </c>
      <c r="D552" s="121">
        <v>10591478.890000001</v>
      </c>
    </row>
    <row r="553" spans="2:4">
      <c r="B553" s="162" t="s">
        <v>507</v>
      </c>
      <c r="C553" s="121">
        <v>168487718</v>
      </c>
      <c r="D553" s="121">
        <v>10591478.890000001</v>
      </c>
    </row>
    <row r="554" spans="2:4">
      <c r="B554" s="123" t="s">
        <v>257</v>
      </c>
      <c r="C554" s="121">
        <v>2226093904</v>
      </c>
      <c r="D554" s="121">
        <v>576317035.31000006</v>
      </c>
    </row>
    <row r="555" spans="2:4">
      <c r="B555" s="160" t="s">
        <v>251</v>
      </c>
      <c r="C555" s="156">
        <v>1744361889</v>
      </c>
      <c r="D555" s="156">
        <v>576317035.31000006</v>
      </c>
    </row>
    <row r="556" spans="2:4">
      <c r="B556" s="161" t="s">
        <v>2061</v>
      </c>
      <c r="C556" s="121">
        <v>5000000</v>
      </c>
      <c r="D556" s="121">
        <v>0</v>
      </c>
    </row>
    <row r="557" spans="2:4">
      <c r="B557" s="162" t="s">
        <v>2062</v>
      </c>
      <c r="C557" s="121">
        <v>5000000</v>
      </c>
      <c r="D557" s="121">
        <v>0</v>
      </c>
    </row>
    <row r="558" spans="2:4">
      <c r="B558" s="161" t="s">
        <v>2950</v>
      </c>
      <c r="C558" s="121">
        <v>43219709</v>
      </c>
      <c r="D558" s="121">
        <v>0</v>
      </c>
    </row>
    <row r="559" spans="2:4">
      <c r="B559" s="162" t="s">
        <v>2951</v>
      </c>
      <c r="C559" s="121">
        <v>43219709</v>
      </c>
      <c r="D559" s="121">
        <v>0</v>
      </c>
    </row>
    <row r="560" spans="2:4">
      <c r="B560" s="161" t="s">
        <v>2740</v>
      </c>
      <c r="C560" s="121">
        <v>2025413</v>
      </c>
      <c r="D560" s="121">
        <v>0</v>
      </c>
    </row>
    <row r="561" spans="2:4">
      <c r="B561" s="162" t="s">
        <v>845</v>
      </c>
      <c r="C561" s="121">
        <v>2025413</v>
      </c>
      <c r="D561" s="121">
        <v>0</v>
      </c>
    </row>
    <row r="562" spans="2:4">
      <c r="B562" s="161" t="s">
        <v>306</v>
      </c>
      <c r="C562" s="121">
        <v>10000000</v>
      </c>
      <c r="D562" s="121">
        <v>0</v>
      </c>
    </row>
    <row r="563" spans="2:4">
      <c r="B563" s="162" t="s">
        <v>508</v>
      </c>
      <c r="C563" s="121">
        <v>10000000</v>
      </c>
      <c r="D563" s="121">
        <v>0</v>
      </c>
    </row>
    <row r="564" spans="2:4">
      <c r="B564" s="161" t="s">
        <v>846</v>
      </c>
      <c r="C564" s="121">
        <v>3181309</v>
      </c>
      <c r="D564" s="121">
        <v>0</v>
      </c>
    </row>
    <row r="565" spans="2:4">
      <c r="B565" s="162" t="s">
        <v>847</v>
      </c>
      <c r="C565" s="121">
        <v>3181309</v>
      </c>
      <c r="D565" s="121">
        <v>0</v>
      </c>
    </row>
    <row r="566" spans="2:4">
      <c r="B566" s="161" t="s">
        <v>2739</v>
      </c>
      <c r="C566" s="121">
        <v>8367524</v>
      </c>
      <c r="D566" s="121">
        <v>0</v>
      </c>
    </row>
    <row r="567" spans="2:4">
      <c r="B567" s="162" t="s">
        <v>848</v>
      </c>
      <c r="C567" s="121">
        <v>8367524</v>
      </c>
      <c r="D567" s="121">
        <v>0</v>
      </c>
    </row>
    <row r="568" spans="2:4">
      <c r="B568" s="161" t="s">
        <v>307</v>
      </c>
      <c r="C568" s="121">
        <v>12214957</v>
      </c>
      <c r="D568" s="121">
        <v>0</v>
      </c>
    </row>
    <row r="569" spans="2:4">
      <c r="B569" s="162" t="s">
        <v>509</v>
      </c>
      <c r="C569" s="121">
        <v>12214957</v>
      </c>
      <c r="D569" s="121">
        <v>0</v>
      </c>
    </row>
    <row r="570" spans="2:4">
      <c r="B570" s="161" t="s">
        <v>2726</v>
      </c>
      <c r="C570" s="121">
        <v>11951551</v>
      </c>
      <c r="D570" s="121">
        <v>0</v>
      </c>
    </row>
    <row r="571" spans="2:4">
      <c r="B571" s="162" t="s">
        <v>510</v>
      </c>
      <c r="C571" s="121">
        <v>11951551</v>
      </c>
      <c r="D571" s="121">
        <v>0</v>
      </c>
    </row>
    <row r="572" spans="2:4">
      <c r="B572" s="161" t="s">
        <v>1935</v>
      </c>
      <c r="C572" s="121">
        <v>31844312</v>
      </c>
      <c r="D572" s="121">
        <v>0</v>
      </c>
    </row>
    <row r="573" spans="2:4">
      <c r="B573" s="162" t="s">
        <v>696</v>
      </c>
      <c r="C573" s="121">
        <v>31844312</v>
      </c>
      <c r="D573" s="121">
        <v>0</v>
      </c>
    </row>
    <row r="574" spans="2:4">
      <c r="B574" s="161" t="s">
        <v>308</v>
      </c>
      <c r="C574" s="121">
        <v>24467133</v>
      </c>
      <c r="D574" s="121">
        <v>0</v>
      </c>
    </row>
    <row r="575" spans="2:4">
      <c r="B575" s="162" t="s">
        <v>511</v>
      </c>
      <c r="C575" s="121">
        <v>24467133</v>
      </c>
      <c r="D575" s="121">
        <v>0</v>
      </c>
    </row>
    <row r="576" spans="2:4">
      <c r="B576" s="161" t="s">
        <v>309</v>
      </c>
      <c r="C576" s="121">
        <v>50000000</v>
      </c>
      <c r="D576" s="121">
        <v>29197406.870000001</v>
      </c>
    </row>
    <row r="577" spans="2:4">
      <c r="B577" s="162" t="s">
        <v>512</v>
      </c>
      <c r="C577" s="121">
        <v>50000000</v>
      </c>
      <c r="D577" s="121">
        <v>29197406.870000001</v>
      </c>
    </row>
    <row r="578" spans="2:4">
      <c r="B578" s="161" t="s">
        <v>1832</v>
      </c>
      <c r="C578" s="121">
        <v>38141743</v>
      </c>
      <c r="D578" s="121">
        <v>0</v>
      </c>
    </row>
    <row r="579" spans="2:4">
      <c r="B579" s="162" t="s">
        <v>1833</v>
      </c>
      <c r="C579" s="121">
        <v>33210573</v>
      </c>
      <c r="D579" s="121">
        <v>0</v>
      </c>
    </row>
    <row r="580" spans="2:4">
      <c r="B580" s="162" t="s">
        <v>2063</v>
      </c>
      <c r="C580" s="121">
        <v>4931170</v>
      </c>
      <c r="D580" s="121">
        <v>0</v>
      </c>
    </row>
    <row r="581" spans="2:4">
      <c r="B581" s="161" t="s">
        <v>1984</v>
      </c>
      <c r="C581" s="121">
        <v>31500968</v>
      </c>
      <c r="D581" s="121">
        <v>0</v>
      </c>
    </row>
    <row r="582" spans="2:4">
      <c r="B582" s="162" t="s">
        <v>1985</v>
      </c>
      <c r="C582" s="121">
        <v>31500968</v>
      </c>
      <c r="D582" s="121">
        <v>0</v>
      </c>
    </row>
    <row r="583" spans="2:4">
      <c r="B583" s="161" t="s">
        <v>1278</v>
      </c>
      <c r="C583" s="121">
        <v>2355166</v>
      </c>
      <c r="D583" s="121">
        <v>0</v>
      </c>
    </row>
    <row r="584" spans="2:4">
      <c r="B584" s="162" t="s">
        <v>1279</v>
      </c>
      <c r="C584" s="121">
        <v>2355166</v>
      </c>
      <c r="D584" s="121">
        <v>0</v>
      </c>
    </row>
    <row r="585" spans="2:4">
      <c r="B585" s="161" t="s">
        <v>2738</v>
      </c>
      <c r="C585" s="121">
        <v>5000000</v>
      </c>
      <c r="D585" s="121">
        <v>0</v>
      </c>
    </row>
    <row r="586" spans="2:4">
      <c r="B586" s="162" t="s">
        <v>2064</v>
      </c>
      <c r="C586" s="121">
        <v>5000000</v>
      </c>
      <c r="D586" s="121">
        <v>0</v>
      </c>
    </row>
    <row r="587" spans="2:4">
      <c r="B587" s="161" t="s">
        <v>1280</v>
      </c>
      <c r="C587" s="121">
        <v>8311329</v>
      </c>
      <c r="D587" s="121">
        <v>0</v>
      </c>
    </row>
    <row r="588" spans="2:4">
      <c r="B588" s="162" t="s">
        <v>1281</v>
      </c>
      <c r="C588" s="121">
        <v>8311329</v>
      </c>
      <c r="D588" s="121">
        <v>0</v>
      </c>
    </row>
    <row r="589" spans="2:4">
      <c r="B589" s="161" t="s">
        <v>1282</v>
      </c>
      <c r="C589" s="121">
        <v>4224748</v>
      </c>
      <c r="D589" s="121">
        <v>0</v>
      </c>
    </row>
    <row r="590" spans="2:4">
      <c r="B590" s="162" t="s">
        <v>1283</v>
      </c>
      <c r="C590" s="121">
        <v>4224748</v>
      </c>
      <c r="D590" s="121">
        <v>0</v>
      </c>
    </row>
    <row r="591" spans="2:4">
      <c r="B591" s="161" t="s">
        <v>1936</v>
      </c>
      <c r="C591" s="121">
        <v>8311369</v>
      </c>
      <c r="D591" s="121">
        <v>0</v>
      </c>
    </row>
    <row r="592" spans="2:4">
      <c r="B592" s="162" t="s">
        <v>1284</v>
      </c>
      <c r="C592" s="121">
        <v>8311369</v>
      </c>
      <c r="D592" s="121">
        <v>0</v>
      </c>
    </row>
    <row r="593" spans="2:4">
      <c r="B593" s="161" t="s">
        <v>1285</v>
      </c>
      <c r="C593" s="121">
        <v>3026487</v>
      </c>
      <c r="D593" s="121">
        <v>0</v>
      </c>
    </row>
    <row r="594" spans="2:4">
      <c r="B594" s="162" t="s">
        <v>1286</v>
      </c>
      <c r="C594" s="121">
        <v>3026487</v>
      </c>
      <c r="D594" s="121">
        <v>0</v>
      </c>
    </row>
    <row r="595" spans="2:4">
      <c r="B595" s="161" t="s">
        <v>1287</v>
      </c>
      <c r="C595" s="121">
        <v>3026487</v>
      </c>
      <c r="D595" s="121">
        <v>0</v>
      </c>
    </row>
    <row r="596" spans="2:4">
      <c r="B596" s="162" t="s">
        <v>1288</v>
      </c>
      <c r="C596" s="121">
        <v>3026487</v>
      </c>
      <c r="D596" s="121">
        <v>0</v>
      </c>
    </row>
    <row r="597" spans="2:4">
      <c r="B597" s="161" t="s">
        <v>2737</v>
      </c>
      <c r="C597" s="121">
        <v>3448179</v>
      </c>
      <c r="D597" s="121">
        <v>0</v>
      </c>
    </row>
    <row r="598" spans="2:4">
      <c r="B598" s="162" t="s">
        <v>1289</v>
      </c>
      <c r="C598" s="121">
        <v>3448179</v>
      </c>
      <c r="D598" s="121">
        <v>0</v>
      </c>
    </row>
    <row r="599" spans="2:4">
      <c r="B599" s="161" t="s">
        <v>310</v>
      </c>
      <c r="C599" s="121">
        <v>27191764</v>
      </c>
      <c r="D599" s="121">
        <v>0</v>
      </c>
    </row>
    <row r="600" spans="2:4">
      <c r="B600" s="162" t="s">
        <v>513</v>
      </c>
      <c r="C600" s="121">
        <v>27191764</v>
      </c>
      <c r="D600" s="121">
        <v>0</v>
      </c>
    </row>
    <row r="601" spans="2:4">
      <c r="B601" s="161" t="s">
        <v>1290</v>
      </c>
      <c r="C601" s="121">
        <v>5879038</v>
      </c>
      <c r="D601" s="121">
        <v>0</v>
      </c>
    </row>
    <row r="602" spans="2:4">
      <c r="B602" s="162" t="s">
        <v>1291</v>
      </c>
      <c r="C602" s="121">
        <v>5879038</v>
      </c>
      <c r="D602" s="121">
        <v>0</v>
      </c>
    </row>
    <row r="603" spans="2:4">
      <c r="B603" s="161" t="s">
        <v>2736</v>
      </c>
      <c r="C603" s="121">
        <v>5879038</v>
      </c>
      <c r="D603" s="121">
        <v>0</v>
      </c>
    </row>
    <row r="604" spans="2:4">
      <c r="B604" s="162" t="s">
        <v>1292</v>
      </c>
      <c r="C604" s="121">
        <v>5879038</v>
      </c>
      <c r="D604" s="121">
        <v>0</v>
      </c>
    </row>
    <row r="605" spans="2:4">
      <c r="B605" s="161" t="s">
        <v>697</v>
      </c>
      <c r="C605" s="121">
        <v>42655051</v>
      </c>
      <c r="D605" s="121">
        <v>4524022.34</v>
      </c>
    </row>
    <row r="606" spans="2:4">
      <c r="B606" s="162" t="s">
        <v>698</v>
      </c>
      <c r="C606" s="121">
        <v>42655051</v>
      </c>
      <c r="D606" s="121">
        <v>4524022.34</v>
      </c>
    </row>
    <row r="607" spans="2:4">
      <c r="B607" s="161" t="s">
        <v>1937</v>
      </c>
      <c r="C607" s="121">
        <v>8722081</v>
      </c>
      <c r="D607" s="121">
        <v>0</v>
      </c>
    </row>
    <row r="608" spans="2:4">
      <c r="B608" s="162" t="s">
        <v>1293</v>
      </c>
      <c r="C608" s="121">
        <v>8722081</v>
      </c>
      <c r="D608" s="121">
        <v>0</v>
      </c>
    </row>
    <row r="609" spans="2:4">
      <c r="B609" s="161" t="s">
        <v>1294</v>
      </c>
      <c r="C609" s="121">
        <v>3448179</v>
      </c>
      <c r="D609" s="121">
        <v>0</v>
      </c>
    </row>
    <row r="610" spans="2:4">
      <c r="B610" s="162" t="s">
        <v>1295</v>
      </c>
      <c r="C610" s="121">
        <v>3448179</v>
      </c>
      <c r="D610" s="121">
        <v>0</v>
      </c>
    </row>
    <row r="611" spans="2:4">
      <c r="B611" s="161" t="s">
        <v>2735</v>
      </c>
      <c r="C611" s="121">
        <v>9542834</v>
      </c>
      <c r="D611" s="121">
        <v>0</v>
      </c>
    </row>
    <row r="612" spans="2:4">
      <c r="B612" s="162" t="s">
        <v>2065</v>
      </c>
      <c r="C612" s="121">
        <v>9542834</v>
      </c>
      <c r="D612" s="121">
        <v>0</v>
      </c>
    </row>
    <row r="613" spans="2:4">
      <c r="B613" s="161" t="s">
        <v>1296</v>
      </c>
      <c r="C613" s="121">
        <v>4550604</v>
      </c>
      <c r="D613" s="121">
        <v>0</v>
      </c>
    </row>
    <row r="614" spans="2:4">
      <c r="B614" s="162" t="s">
        <v>1297</v>
      </c>
      <c r="C614" s="121">
        <v>4550604</v>
      </c>
      <c r="D614" s="121">
        <v>0</v>
      </c>
    </row>
    <row r="615" spans="2:4">
      <c r="B615" s="161" t="s">
        <v>699</v>
      </c>
      <c r="C615" s="121">
        <v>20000000</v>
      </c>
      <c r="D615" s="121">
        <v>0</v>
      </c>
    </row>
    <row r="616" spans="2:4">
      <c r="B616" s="162" t="s">
        <v>700</v>
      </c>
      <c r="C616" s="121">
        <v>20000000</v>
      </c>
      <c r="D616" s="121">
        <v>0</v>
      </c>
    </row>
    <row r="617" spans="2:4">
      <c r="B617" s="161" t="s">
        <v>1298</v>
      </c>
      <c r="C617" s="121">
        <v>13139317</v>
      </c>
      <c r="D617" s="121">
        <v>0</v>
      </c>
    </row>
    <row r="618" spans="2:4">
      <c r="B618" s="162" t="s">
        <v>1299</v>
      </c>
      <c r="C618" s="121">
        <v>13139317</v>
      </c>
      <c r="D618" s="121">
        <v>0</v>
      </c>
    </row>
    <row r="619" spans="2:4">
      <c r="B619" s="161" t="s">
        <v>2734</v>
      </c>
      <c r="C619" s="121">
        <v>40000000</v>
      </c>
      <c r="D619" s="121">
        <v>0</v>
      </c>
    </row>
    <row r="620" spans="2:4">
      <c r="B620" s="162" t="s">
        <v>1834</v>
      </c>
      <c r="C620" s="121">
        <v>40000000</v>
      </c>
      <c r="D620" s="121">
        <v>0</v>
      </c>
    </row>
    <row r="621" spans="2:4">
      <c r="B621" s="161" t="s">
        <v>2733</v>
      </c>
      <c r="C621" s="121">
        <v>30000000</v>
      </c>
      <c r="D621" s="121">
        <v>0</v>
      </c>
    </row>
    <row r="622" spans="2:4">
      <c r="B622" s="162" t="s">
        <v>1831</v>
      </c>
      <c r="C622" s="121">
        <v>30000000</v>
      </c>
      <c r="D622" s="121">
        <v>0</v>
      </c>
    </row>
    <row r="623" spans="2:4">
      <c r="B623" s="161" t="s">
        <v>1300</v>
      </c>
      <c r="C623" s="121">
        <v>7286083</v>
      </c>
      <c r="D623" s="121">
        <v>0</v>
      </c>
    </row>
    <row r="624" spans="2:4">
      <c r="B624" s="162" t="s">
        <v>1301</v>
      </c>
      <c r="C624" s="121">
        <v>7286083</v>
      </c>
      <c r="D624" s="121">
        <v>0</v>
      </c>
    </row>
    <row r="625" spans="2:4">
      <c r="B625" s="161" t="s">
        <v>2732</v>
      </c>
      <c r="C625" s="121">
        <v>6021071</v>
      </c>
      <c r="D625" s="121">
        <v>0</v>
      </c>
    </row>
    <row r="626" spans="2:4">
      <c r="B626" s="162" t="s">
        <v>1302</v>
      </c>
      <c r="C626" s="121">
        <v>6021071</v>
      </c>
      <c r="D626" s="121">
        <v>0</v>
      </c>
    </row>
    <row r="627" spans="2:4">
      <c r="B627" s="161" t="s">
        <v>2952</v>
      </c>
      <c r="C627" s="121">
        <v>10000000</v>
      </c>
      <c r="D627" s="121">
        <v>0</v>
      </c>
    </row>
    <row r="628" spans="2:4">
      <c r="B628" s="162" t="s">
        <v>2066</v>
      </c>
      <c r="C628" s="121">
        <v>10000000</v>
      </c>
      <c r="D628" s="121">
        <v>0</v>
      </c>
    </row>
    <row r="629" spans="2:4">
      <c r="B629" s="161" t="s">
        <v>311</v>
      </c>
      <c r="C629" s="121">
        <v>15376092</v>
      </c>
      <c r="D629" s="121">
        <v>0</v>
      </c>
    </row>
    <row r="630" spans="2:4">
      <c r="B630" s="162" t="s">
        <v>514</v>
      </c>
      <c r="C630" s="121">
        <v>15376092</v>
      </c>
      <c r="D630" s="121">
        <v>0</v>
      </c>
    </row>
    <row r="631" spans="2:4">
      <c r="B631" s="161" t="s">
        <v>2731</v>
      </c>
      <c r="C631" s="121">
        <v>5103175</v>
      </c>
      <c r="D631" s="121">
        <v>0</v>
      </c>
    </row>
    <row r="632" spans="2:4">
      <c r="B632" s="162" t="s">
        <v>1303</v>
      </c>
      <c r="C632" s="121">
        <v>5103175</v>
      </c>
      <c r="D632" s="121">
        <v>0</v>
      </c>
    </row>
    <row r="633" spans="2:4">
      <c r="B633" s="161" t="s">
        <v>2730</v>
      </c>
      <c r="C633" s="121">
        <v>75940047</v>
      </c>
      <c r="D633" s="121">
        <v>0</v>
      </c>
    </row>
    <row r="634" spans="2:4">
      <c r="B634" s="162" t="s">
        <v>2067</v>
      </c>
      <c r="C634" s="121">
        <v>75940047</v>
      </c>
      <c r="D634" s="121">
        <v>0</v>
      </c>
    </row>
    <row r="635" spans="2:4">
      <c r="B635" s="161" t="s">
        <v>1304</v>
      </c>
      <c r="C635" s="121">
        <v>7330508</v>
      </c>
      <c r="D635" s="121">
        <v>0</v>
      </c>
    </row>
    <row r="636" spans="2:4">
      <c r="B636" s="162" t="s">
        <v>1305</v>
      </c>
      <c r="C636" s="121">
        <v>7330508</v>
      </c>
      <c r="D636" s="121">
        <v>0</v>
      </c>
    </row>
    <row r="637" spans="2:4">
      <c r="B637" s="161" t="s">
        <v>1306</v>
      </c>
      <c r="C637" s="121">
        <v>7330508</v>
      </c>
      <c r="D637" s="121">
        <v>0</v>
      </c>
    </row>
    <row r="638" spans="2:4">
      <c r="B638" s="162" t="s">
        <v>1307</v>
      </c>
      <c r="C638" s="121">
        <v>7330508</v>
      </c>
      <c r="D638" s="121">
        <v>0</v>
      </c>
    </row>
    <row r="639" spans="2:4">
      <c r="B639" s="161" t="s">
        <v>1308</v>
      </c>
      <c r="C639" s="121">
        <v>761695</v>
      </c>
      <c r="D639" s="121">
        <v>0</v>
      </c>
    </row>
    <row r="640" spans="2:4">
      <c r="B640" s="162" t="s">
        <v>1309</v>
      </c>
      <c r="C640" s="121">
        <v>761695</v>
      </c>
      <c r="D640" s="121">
        <v>0</v>
      </c>
    </row>
    <row r="641" spans="2:4">
      <c r="B641" s="161" t="s">
        <v>1310</v>
      </c>
      <c r="C641" s="121">
        <v>761695</v>
      </c>
      <c r="D641" s="121">
        <v>0</v>
      </c>
    </row>
    <row r="642" spans="2:4">
      <c r="B642" s="162" t="s">
        <v>1311</v>
      </c>
      <c r="C642" s="121">
        <v>761695</v>
      </c>
      <c r="D642" s="121">
        <v>0</v>
      </c>
    </row>
    <row r="643" spans="2:4">
      <c r="B643" s="161" t="s">
        <v>1938</v>
      </c>
      <c r="C643" s="121">
        <v>1384399</v>
      </c>
      <c r="D643" s="121">
        <v>0</v>
      </c>
    </row>
    <row r="644" spans="2:4">
      <c r="B644" s="162" t="s">
        <v>1312</v>
      </c>
      <c r="C644" s="121">
        <v>1384399</v>
      </c>
      <c r="D644" s="121">
        <v>0</v>
      </c>
    </row>
    <row r="645" spans="2:4">
      <c r="B645" s="161" t="s">
        <v>1313</v>
      </c>
      <c r="C645" s="121">
        <v>761695</v>
      </c>
      <c r="D645" s="121">
        <v>0</v>
      </c>
    </row>
    <row r="646" spans="2:4">
      <c r="B646" s="162" t="s">
        <v>1314</v>
      </c>
      <c r="C646" s="121">
        <v>761695</v>
      </c>
      <c r="D646" s="121">
        <v>0</v>
      </c>
    </row>
    <row r="647" spans="2:4">
      <c r="B647" s="161" t="s">
        <v>1315</v>
      </c>
      <c r="C647" s="121">
        <v>7233108</v>
      </c>
      <c r="D647" s="121">
        <v>0</v>
      </c>
    </row>
    <row r="648" spans="2:4">
      <c r="B648" s="162" t="s">
        <v>1316</v>
      </c>
      <c r="C648" s="121">
        <v>7233108</v>
      </c>
      <c r="D648" s="121">
        <v>0</v>
      </c>
    </row>
    <row r="649" spans="2:4">
      <c r="B649" s="161" t="s">
        <v>2729</v>
      </c>
      <c r="C649" s="121">
        <v>12167387</v>
      </c>
      <c r="D649" s="121">
        <v>0</v>
      </c>
    </row>
    <row r="650" spans="2:4">
      <c r="B650" s="162" t="s">
        <v>1317</v>
      </c>
      <c r="C650" s="121">
        <v>12167387</v>
      </c>
      <c r="D650" s="121">
        <v>0</v>
      </c>
    </row>
    <row r="651" spans="2:4">
      <c r="B651" s="161" t="s">
        <v>2953</v>
      </c>
      <c r="C651" s="121">
        <v>10000000</v>
      </c>
      <c r="D651" s="121">
        <v>0</v>
      </c>
    </row>
    <row r="652" spans="2:4">
      <c r="B652" s="162" t="s">
        <v>2068</v>
      </c>
      <c r="C652" s="121">
        <v>10000000</v>
      </c>
      <c r="D652" s="121">
        <v>0</v>
      </c>
    </row>
    <row r="653" spans="2:4">
      <c r="B653" s="161" t="s">
        <v>312</v>
      </c>
      <c r="C653" s="121">
        <v>53185650</v>
      </c>
      <c r="D653" s="121">
        <v>19300000</v>
      </c>
    </row>
    <row r="654" spans="2:4">
      <c r="B654" s="162" t="s">
        <v>515</v>
      </c>
      <c r="C654" s="121">
        <v>53185650</v>
      </c>
      <c r="D654" s="121">
        <v>19300000</v>
      </c>
    </row>
    <row r="655" spans="2:4">
      <c r="B655" s="161" t="s">
        <v>1318</v>
      </c>
      <c r="C655" s="121">
        <v>12167387</v>
      </c>
      <c r="D655" s="121">
        <v>0</v>
      </c>
    </row>
    <row r="656" spans="2:4">
      <c r="B656" s="162" t="s">
        <v>1319</v>
      </c>
      <c r="C656" s="121">
        <v>12167387</v>
      </c>
      <c r="D656" s="121">
        <v>0</v>
      </c>
    </row>
    <row r="657" spans="2:4">
      <c r="B657" s="161" t="s">
        <v>1320</v>
      </c>
      <c r="C657" s="121">
        <v>12167387</v>
      </c>
      <c r="D657" s="121">
        <v>0</v>
      </c>
    </row>
    <row r="658" spans="2:4">
      <c r="B658" s="162" t="s">
        <v>1321</v>
      </c>
      <c r="C658" s="121">
        <v>12167387</v>
      </c>
      <c r="D658" s="121">
        <v>0</v>
      </c>
    </row>
    <row r="659" spans="2:4">
      <c r="B659" s="161" t="s">
        <v>1322</v>
      </c>
      <c r="C659" s="121">
        <v>5098639</v>
      </c>
      <c r="D659" s="121">
        <v>0</v>
      </c>
    </row>
    <row r="660" spans="2:4">
      <c r="B660" s="162" t="s">
        <v>1323</v>
      </c>
      <c r="C660" s="121">
        <v>5098639</v>
      </c>
      <c r="D660" s="121">
        <v>0</v>
      </c>
    </row>
    <row r="661" spans="2:4">
      <c r="B661" s="161" t="s">
        <v>2728</v>
      </c>
      <c r="C661" s="121">
        <v>20929582</v>
      </c>
      <c r="D661" s="121">
        <v>0</v>
      </c>
    </row>
    <row r="662" spans="2:4">
      <c r="B662" s="162" t="s">
        <v>2069</v>
      </c>
      <c r="C662" s="121">
        <v>20929582</v>
      </c>
      <c r="D662" s="121">
        <v>0</v>
      </c>
    </row>
    <row r="663" spans="2:4">
      <c r="B663" s="161" t="s">
        <v>1324</v>
      </c>
      <c r="C663" s="121">
        <v>5098639</v>
      </c>
      <c r="D663" s="121">
        <v>0</v>
      </c>
    </row>
    <row r="664" spans="2:4">
      <c r="B664" s="162" t="s">
        <v>1325</v>
      </c>
      <c r="C664" s="121">
        <v>5098639</v>
      </c>
      <c r="D664" s="121">
        <v>0</v>
      </c>
    </row>
    <row r="665" spans="2:4">
      <c r="B665" s="161" t="s">
        <v>1326</v>
      </c>
      <c r="C665" s="121">
        <v>5098639</v>
      </c>
      <c r="D665" s="121">
        <v>0</v>
      </c>
    </row>
    <row r="666" spans="2:4">
      <c r="B666" s="162" t="s">
        <v>1327</v>
      </c>
      <c r="C666" s="121">
        <v>5098639</v>
      </c>
      <c r="D666" s="121">
        <v>0</v>
      </c>
    </row>
    <row r="667" spans="2:4">
      <c r="B667" s="161" t="s">
        <v>313</v>
      </c>
      <c r="C667" s="121">
        <v>361715383</v>
      </c>
      <c r="D667" s="121">
        <v>399600343.80000001</v>
      </c>
    </row>
    <row r="668" spans="2:4">
      <c r="B668" s="162" t="s">
        <v>516</v>
      </c>
      <c r="C668" s="121">
        <v>361715383</v>
      </c>
      <c r="D668" s="121">
        <v>399600343.80000001</v>
      </c>
    </row>
    <row r="669" spans="2:4">
      <c r="B669" s="161" t="s">
        <v>2072</v>
      </c>
      <c r="C669" s="121">
        <v>8572349</v>
      </c>
      <c r="D669" s="121">
        <v>0</v>
      </c>
    </row>
    <row r="670" spans="2:4">
      <c r="B670" s="162" t="s">
        <v>2073</v>
      </c>
      <c r="C670" s="121">
        <v>8572349</v>
      </c>
      <c r="D670" s="121">
        <v>0</v>
      </c>
    </row>
    <row r="671" spans="2:4">
      <c r="B671" s="161" t="s">
        <v>1986</v>
      </c>
      <c r="C671" s="121">
        <v>45982468</v>
      </c>
      <c r="D671" s="121">
        <v>30000000</v>
      </c>
    </row>
    <row r="672" spans="2:4">
      <c r="B672" s="162" t="s">
        <v>1987</v>
      </c>
      <c r="C672" s="121">
        <v>45982468</v>
      </c>
      <c r="D672" s="121">
        <v>30000000</v>
      </c>
    </row>
    <row r="673" spans="2:4">
      <c r="B673" s="161" t="s">
        <v>1835</v>
      </c>
      <c r="C673" s="121">
        <v>41691694</v>
      </c>
      <c r="D673" s="121">
        <v>21000000</v>
      </c>
    </row>
    <row r="674" spans="2:4">
      <c r="B674" s="162" t="s">
        <v>1836</v>
      </c>
      <c r="C674" s="121">
        <v>41691694</v>
      </c>
      <c r="D674" s="121">
        <v>21000000</v>
      </c>
    </row>
    <row r="675" spans="2:4">
      <c r="B675" s="161" t="s">
        <v>2727</v>
      </c>
      <c r="C675" s="121">
        <v>4120000</v>
      </c>
      <c r="D675" s="121">
        <v>0</v>
      </c>
    </row>
    <row r="676" spans="2:4">
      <c r="B676" s="162" t="s">
        <v>2411</v>
      </c>
      <c r="C676" s="121">
        <v>4120000</v>
      </c>
      <c r="D676" s="121">
        <v>0</v>
      </c>
    </row>
    <row r="677" spans="2:4">
      <c r="B677" s="161" t="s">
        <v>1837</v>
      </c>
      <c r="C677" s="121">
        <v>105141182</v>
      </c>
      <c r="D677" s="121">
        <v>20999283.740000002</v>
      </c>
    </row>
    <row r="678" spans="2:4">
      <c r="B678" s="162" t="s">
        <v>1838</v>
      </c>
      <c r="C678" s="121">
        <v>105141182</v>
      </c>
      <c r="D678" s="121">
        <v>20999283.740000002</v>
      </c>
    </row>
    <row r="679" spans="2:4">
      <c r="B679" s="161" t="s">
        <v>2074</v>
      </c>
      <c r="C679" s="121">
        <v>1000000</v>
      </c>
      <c r="D679" s="121">
        <v>0</v>
      </c>
    </row>
    <row r="680" spans="2:4">
      <c r="B680" s="162" t="s">
        <v>2075</v>
      </c>
      <c r="C680" s="121">
        <v>1000000</v>
      </c>
      <c r="D680" s="121">
        <v>0</v>
      </c>
    </row>
    <row r="681" spans="2:4">
      <c r="B681" s="161" t="s">
        <v>314</v>
      </c>
      <c r="C681" s="121">
        <v>40000000</v>
      </c>
      <c r="D681" s="121">
        <v>35177341.609999999</v>
      </c>
    </row>
    <row r="682" spans="2:4">
      <c r="B682" s="162" t="s">
        <v>517</v>
      </c>
      <c r="C682" s="121">
        <v>40000000</v>
      </c>
      <c r="D682" s="121">
        <v>35177341.609999999</v>
      </c>
    </row>
    <row r="683" spans="2:4">
      <c r="B683" s="161" t="s">
        <v>2867</v>
      </c>
      <c r="C683" s="121">
        <v>58295592</v>
      </c>
      <c r="D683" s="121">
        <v>0</v>
      </c>
    </row>
    <row r="684" spans="2:4">
      <c r="B684" s="162" t="s">
        <v>2866</v>
      </c>
      <c r="C684" s="121">
        <v>58295592</v>
      </c>
      <c r="D684" s="121">
        <v>0</v>
      </c>
    </row>
    <row r="685" spans="2:4">
      <c r="B685" s="161" t="s">
        <v>2256</v>
      </c>
      <c r="C685" s="121">
        <v>30074683</v>
      </c>
      <c r="D685" s="121">
        <v>0</v>
      </c>
    </row>
    <row r="686" spans="2:4">
      <c r="B686" s="162" t="s">
        <v>2257</v>
      </c>
      <c r="C686" s="121">
        <v>30074683</v>
      </c>
      <c r="D686" s="121">
        <v>0</v>
      </c>
    </row>
    <row r="687" spans="2:4">
      <c r="B687" s="161" t="s">
        <v>2954</v>
      </c>
      <c r="C687" s="121">
        <v>33000000</v>
      </c>
      <c r="D687" s="121">
        <v>0</v>
      </c>
    </row>
    <row r="688" spans="2:4">
      <c r="B688" s="162" t="s">
        <v>2865</v>
      </c>
      <c r="C688" s="121">
        <v>33000000</v>
      </c>
      <c r="D688" s="121">
        <v>0</v>
      </c>
    </row>
    <row r="689" spans="2:4">
      <c r="B689" s="161" t="s">
        <v>2955</v>
      </c>
      <c r="C689" s="121">
        <v>129753211</v>
      </c>
      <c r="D689" s="121">
        <v>0</v>
      </c>
    </row>
    <row r="690" spans="2:4">
      <c r="B690" s="162" t="s">
        <v>2956</v>
      </c>
      <c r="C690" s="121">
        <v>129753211</v>
      </c>
      <c r="D690" s="121">
        <v>0</v>
      </c>
    </row>
    <row r="691" spans="2:4">
      <c r="B691" s="161" t="s">
        <v>746</v>
      </c>
      <c r="C691" s="121">
        <v>83185651</v>
      </c>
      <c r="D691" s="121">
        <v>16518636.949999999</v>
      </c>
    </row>
    <row r="692" spans="2:4">
      <c r="B692" s="162" t="s">
        <v>747</v>
      </c>
      <c r="C692" s="121">
        <v>83185651</v>
      </c>
      <c r="D692" s="121">
        <v>16518636.949999999</v>
      </c>
    </row>
    <row r="693" spans="2:4">
      <c r="B693" s="160" t="s">
        <v>253</v>
      </c>
      <c r="C693" s="156">
        <v>98434809</v>
      </c>
      <c r="D693" s="156">
        <v>0</v>
      </c>
    </row>
    <row r="694" spans="2:4">
      <c r="B694" s="161" t="s">
        <v>2957</v>
      </c>
      <c r="C694" s="121">
        <v>3922442</v>
      </c>
      <c r="D694" s="121">
        <v>0</v>
      </c>
    </row>
    <row r="695" spans="2:4">
      <c r="B695" s="162" t="s">
        <v>2958</v>
      </c>
      <c r="C695" s="121">
        <v>3922442</v>
      </c>
      <c r="D695" s="121">
        <v>0</v>
      </c>
    </row>
    <row r="696" spans="2:4">
      <c r="B696" s="161" t="s">
        <v>1786</v>
      </c>
      <c r="C696" s="121">
        <v>355985</v>
      </c>
      <c r="D696" s="121">
        <v>0</v>
      </c>
    </row>
    <row r="697" spans="2:4">
      <c r="B697" s="162" t="s">
        <v>1787</v>
      </c>
      <c r="C697" s="121">
        <v>355985</v>
      </c>
      <c r="D697" s="121">
        <v>0</v>
      </c>
    </row>
    <row r="698" spans="2:4">
      <c r="B698" s="161" t="s">
        <v>2959</v>
      </c>
      <c r="C698" s="121">
        <v>5000000</v>
      </c>
      <c r="D698" s="121">
        <v>0</v>
      </c>
    </row>
    <row r="699" spans="2:4">
      <c r="B699" s="162" t="s">
        <v>2868</v>
      </c>
      <c r="C699" s="121">
        <v>5000000</v>
      </c>
      <c r="D699" s="121">
        <v>0</v>
      </c>
    </row>
    <row r="700" spans="2:4">
      <c r="B700" s="161" t="s">
        <v>2070</v>
      </c>
      <c r="C700" s="121">
        <v>43156382</v>
      </c>
      <c r="D700" s="121">
        <v>0</v>
      </c>
    </row>
    <row r="701" spans="2:4">
      <c r="B701" s="162" t="s">
        <v>2071</v>
      </c>
      <c r="C701" s="121">
        <v>43156382</v>
      </c>
      <c r="D701" s="121">
        <v>0</v>
      </c>
    </row>
    <row r="702" spans="2:4">
      <c r="B702" s="161" t="s">
        <v>1986</v>
      </c>
      <c r="C702" s="121">
        <v>45000000</v>
      </c>
      <c r="D702" s="121">
        <v>0</v>
      </c>
    </row>
    <row r="703" spans="2:4">
      <c r="B703" s="162" t="s">
        <v>2379</v>
      </c>
      <c r="C703" s="121">
        <v>45000000</v>
      </c>
      <c r="D703" s="121">
        <v>0</v>
      </c>
    </row>
    <row r="704" spans="2:4">
      <c r="B704" s="161" t="s">
        <v>2955</v>
      </c>
      <c r="C704" s="121">
        <v>1000000</v>
      </c>
      <c r="D704" s="121">
        <v>0</v>
      </c>
    </row>
    <row r="705" spans="2:4">
      <c r="B705" s="162" t="s">
        <v>2076</v>
      </c>
      <c r="C705" s="121">
        <v>1000000</v>
      </c>
      <c r="D705" s="121">
        <v>0</v>
      </c>
    </row>
    <row r="706" spans="2:4">
      <c r="B706" s="160" t="s">
        <v>254</v>
      </c>
      <c r="C706" s="156">
        <v>237320066</v>
      </c>
      <c r="D706" s="156">
        <v>0</v>
      </c>
    </row>
    <row r="707" spans="2:4">
      <c r="B707" s="161" t="s">
        <v>2726</v>
      </c>
      <c r="C707" s="121">
        <v>237320066</v>
      </c>
      <c r="D707" s="121">
        <v>0</v>
      </c>
    </row>
    <row r="708" spans="2:4">
      <c r="B708" s="162" t="s">
        <v>510</v>
      </c>
      <c r="C708" s="121">
        <v>237320066</v>
      </c>
      <c r="D708" s="121">
        <v>0</v>
      </c>
    </row>
    <row r="709" spans="2:4">
      <c r="B709" s="160" t="s">
        <v>255</v>
      </c>
      <c r="C709" s="156">
        <v>145977140</v>
      </c>
      <c r="D709" s="156">
        <v>0</v>
      </c>
    </row>
    <row r="710" spans="2:4">
      <c r="B710" s="161" t="s">
        <v>307</v>
      </c>
      <c r="C710" s="121">
        <v>79372140</v>
      </c>
      <c r="D710" s="121">
        <v>0</v>
      </c>
    </row>
    <row r="711" spans="2:4">
      <c r="B711" s="162" t="s">
        <v>509</v>
      </c>
      <c r="C711" s="121">
        <v>79372140</v>
      </c>
      <c r="D711" s="121">
        <v>0</v>
      </c>
    </row>
    <row r="712" spans="2:4">
      <c r="B712" s="161" t="s">
        <v>2726</v>
      </c>
      <c r="C712" s="121">
        <v>66605000</v>
      </c>
      <c r="D712" s="121">
        <v>0</v>
      </c>
    </row>
    <row r="713" spans="2:4">
      <c r="B713" s="162" t="s">
        <v>510</v>
      </c>
      <c r="C713" s="121">
        <v>66605000</v>
      </c>
      <c r="D713" s="121">
        <v>0</v>
      </c>
    </row>
    <row r="714" spans="2:4">
      <c r="B714" s="123" t="s">
        <v>315</v>
      </c>
      <c r="C714" s="121">
        <v>542758310</v>
      </c>
      <c r="D714" s="121">
        <v>56993343.390000001</v>
      </c>
    </row>
    <row r="715" spans="2:4">
      <c r="B715" s="160" t="s">
        <v>251</v>
      </c>
      <c r="C715" s="156">
        <v>522690848</v>
      </c>
      <c r="D715" s="156">
        <v>56993343.390000001</v>
      </c>
    </row>
    <row r="716" spans="2:4">
      <c r="B716" s="161" t="s">
        <v>1939</v>
      </c>
      <c r="C716" s="121">
        <v>35501007</v>
      </c>
      <c r="D716" s="121">
        <v>0</v>
      </c>
    </row>
    <row r="717" spans="2:4">
      <c r="B717" s="162" t="s">
        <v>1839</v>
      </c>
      <c r="C717" s="121">
        <v>35501007</v>
      </c>
      <c r="D717" s="121">
        <v>0</v>
      </c>
    </row>
    <row r="718" spans="2:4">
      <c r="B718" s="161" t="s">
        <v>2725</v>
      </c>
      <c r="C718" s="121">
        <v>24367708</v>
      </c>
      <c r="D718" s="121">
        <v>0</v>
      </c>
    </row>
    <row r="719" spans="2:4">
      <c r="B719" s="162" t="s">
        <v>2316</v>
      </c>
      <c r="C719" s="121">
        <v>24367708</v>
      </c>
      <c r="D719" s="121">
        <v>0</v>
      </c>
    </row>
    <row r="720" spans="2:4">
      <c r="B720" s="161" t="s">
        <v>2724</v>
      </c>
      <c r="C720" s="121">
        <v>37821946</v>
      </c>
      <c r="D720" s="121">
        <v>0</v>
      </c>
    </row>
    <row r="721" spans="2:4">
      <c r="B721" s="162" t="s">
        <v>1840</v>
      </c>
      <c r="C721" s="121">
        <v>37821946</v>
      </c>
      <c r="D721" s="121">
        <v>0</v>
      </c>
    </row>
    <row r="722" spans="2:4">
      <c r="B722" s="161" t="s">
        <v>849</v>
      </c>
      <c r="C722" s="121">
        <v>7036873</v>
      </c>
      <c r="D722" s="121">
        <v>0</v>
      </c>
    </row>
    <row r="723" spans="2:4">
      <c r="B723" s="162" t="s">
        <v>850</v>
      </c>
      <c r="C723" s="121">
        <v>7036873</v>
      </c>
      <c r="D723" s="121">
        <v>0</v>
      </c>
    </row>
    <row r="724" spans="2:4">
      <c r="B724" s="161" t="s">
        <v>851</v>
      </c>
      <c r="C724" s="121">
        <v>2400521</v>
      </c>
      <c r="D724" s="121">
        <v>0</v>
      </c>
    </row>
    <row r="725" spans="2:4">
      <c r="B725" s="162" t="s">
        <v>852</v>
      </c>
      <c r="C725" s="121">
        <v>2400521</v>
      </c>
      <c r="D725" s="121">
        <v>0</v>
      </c>
    </row>
    <row r="726" spans="2:4">
      <c r="B726" s="161" t="s">
        <v>1016</v>
      </c>
      <c r="C726" s="121">
        <v>2200407</v>
      </c>
      <c r="D726" s="121">
        <v>0</v>
      </c>
    </row>
    <row r="727" spans="2:4">
      <c r="B727" s="162" t="s">
        <v>1017</v>
      </c>
      <c r="C727" s="121">
        <v>2200407</v>
      </c>
      <c r="D727" s="121">
        <v>0</v>
      </c>
    </row>
    <row r="728" spans="2:4">
      <c r="B728" s="161" t="s">
        <v>1018</v>
      </c>
      <c r="C728" s="121">
        <v>5848496</v>
      </c>
      <c r="D728" s="121">
        <v>0</v>
      </c>
    </row>
    <row r="729" spans="2:4">
      <c r="B729" s="162" t="s">
        <v>1019</v>
      </c>
      <c r="C729" s="121">
        <v>5848496</v>
      </c>
      <c r="D729" s="121">
        <v>0</v>
      </c>
    </row>
    <row r="730" spans="2:4">
      <c r="B730" s="161" t="s">
        <v>316</v>
      </c>
      <c r="C730" s="121">
        <v>57660333</v>
      </c>
      <c r="D730" s="121">
        <v>0</v>
      </c>
    </row>
    <row r="731" spans="2:4">
      <c r="B731" s="162" t="s">
        <v>518</v>
      </c>
      <c r="C731" s="121">
        <v>57660333</v>
      </c>
      <c r="D731" s="121">
        <v>0</v>
      </c>
    </row>
    <row r="732" spans="2:4">
      <c r="B732" s="161" t="s">
        <v>2395</v>
      </c>
      <c r="C732" s="121">
        <v>30000000</v>
      </c>
      <c r="D732" s="121">
        <v>0</v>
      </c>
    </row>
    <row r="733" spans="2:4">
      <c r="B733" s="162" t="s">
        <v>2394</v>
      </c>
      <c r="C733" s="121">
        <v>30000000</v>
      </c>
      <c r="D733" s="121">
        <v>0</v>
      </c>
    </row>
    <row r="734" spans="2:4">
      <c r="B734" s="161" t="s">
        <v>317</v>
      </c>
      <c r="C734" s="121">
        <v>55000000</v>
      </c>
      <c r="D734" s="121">
        <v>55000000</v>
      </c>
    </row>
    <row r="735" spans="2:4">
      <c r="B735" s="162" t="s">
        <v>519</v>
      </c>
      <c r="C735" s="121">
        <v>55000000</v>
      </c>
      <c r="D735" s="121">
        <v>55000000</v>
      </c>
    </row>
    <row r="736" spans="2:4">
      <c r="B736" s="161" t="s">
        <v>318</v>
      </c>
      <c r="C736" s="121">
        <v>2000000</v>
      </c>
      <c r="D736" s="121">
        <v>0</v>
      </c>
    </row>
    <row r="737" spans="2:4">
      <c r="B737" s="162" t="s">
        <v>520</v>
      </c>
      <c r="C737" s="121">
        <v>2000000</v>
      </c>
      <c r="D737" s="121">
        <v>0</v>
      </c>
    </row>
    <row r="738" spans="2:4">
      <c r="B738" s="161" t="s">
        <v>1067</v>
      </c>
      <c r="C738" s="121">
        <v>7331935</v>
      </c>
      <c r="D738" s="121">
        <v>0</v>
      </c>
    </row>
    <row r="739" spans="2:4">
      <c r="B739" s="162" t="s">
        <v>1068</v>
      </c>
      <c r="C739" s="121">
        <v>7331935</v>
      </c>
      <c r="D739" s="121">
        <v>0</v>
      </c>
    </row>
    <row r="740" spans="2:4">
      <c r="B740" s="161" t="s">
        <v>2790</v>
      </c>
      <c r="C740" s="121">
        <v>30000000</v>
      </c>
      <c r="D740" s="121">
        <v>0</v>
      </c>
    </row>
    <row r="741" spans="2:4">
      <c r="B741" s="162" t="s">
        <v>2789</v>
      </c>
      <c r="C741" s="121">
        <v>30000000</v>
      </c>
      <c r="D741" s="121">
        <v>0</v>
      </c>
    </row>
    <row r="742" spans="2:4">
      <c r="B742" s="161" t="s">
        <v>1988</v>
      </c>
      <c r="C742" s="121">
        <v>30581085</v>
      </c>
      <c r="D742" s="121">
        <v>0</v>
      </c>
    </row>
    <row r="743" spans="2:4">
      <c r="B743" s="162" t="s">
        <v>1989</v>
      </c>
      <c r="C743" s="121">
        <v>30581085</v>
      </c>
      <c r="D743" s="121">
        <v>0</v>
      </c>
    </row>
    <row r="744" spans="2:4">
      <c r="B744" s="161" t="s">
        <v>1990</v>
      </c>
      <c r="C744" s="121">
        <v>33147489</v>
      </c>
      <c r="D744" s="121">
        <v>0</v>
      </c>
    </row>
    <row r="745" spans="2:4">
      <c r="B745" s="162" t="s">
        <v>1991</v>
      </c>
      <c r="C745" s="121">
        <v>33147489</v>
      </c>
      <c r="D745" s="121">
        <v>0</v>
      </c>
    </row>
    <row r="746" spans="2:4">
      <c r="B746" s="161" t="s">
        <v>1992</v>
      </c>
      <c r="C746" s="121">
        <v>42313597</v>
      </c>
      <c r="D746" s="121">
        <v>0</v>
      </c>
    </row>
    <row r="747" spans="2:4">
      <c r="B747" s="162" t="s">
        <v>1993</v>
      </c>
      <c r="C747" s="121">
        <v>42313597</v>
      </c>
      <c r="D747" s="121">
        <v>0</v>
      </c>
    </row>
    <row r="748" spans="2:4">
      <c r="B748" s="161" t="s">
        <v>2723</v>
      </c>
      <c r="C748" s="121">
        <v>9114710</v>
      </c>
      <c r="D748" s="121">
        <v>1993343.39</v>
      </c>
    </row>
    <row r="749" spans="2:4">
      <c r="B749" s="162" t="s">
        <v>2077</v>
      </c>
      <c r="C749" s="121">
        <v>9114710</v>
      </c>
      <c r="D749" s="121">
        <v>1993343.39</v>
      </c>
    </row>
    <row r="750" spans="2:4">
      <c r="B750" s="161" t="s">
        <v>2078</v>
      </c>
      <c r="C750" s="121">
        <v>1388002</v>
      </c>
      <c r="D750" s="121">
        <v>0</v>
      </c>
    </row>
    <row r="751" spans="2:4">
      <c r="B751" s="162" t="s">
        <v>2079</v>
      </c>
      <c r="C751" s="121">
        <v>1388002</v>
      </c>
      <c r="D751" s="121">
        <v>0</v>
      </c>
    </row>
    <row r="752" spans="2:4">
      <c r="B752" s="161" t="s">
        <v>2476</v>
      </c>
      <c r="C752" s="121">
        <v>714679</v>
      </c>
      <c r="D752" s="121">
        <v>0</v>
      </c>
    </row>
    <row r="753" spans="2:4">
      <c r="B753" s="162" t="s">
        <v>2475</v>
      </c>
      <c r="C753" s="121">
        <v>714679</v>
      </c>
      <c r="D753" s="121">
        <v>0</v>
      </c>
    </row>
    <row r="754" spans="2:4">
      <c r="B754" s="161" t="s">
        <v>748</v>
      </c>
      <c r="C754" s="121">
        <v>83038632</v>
      </c>
      <c r="D754" s="121">
        <v>0</v>
      </c>
    </row>
    <row r="755" spans="2:4">
      <c r="B755" s="162" t="s">
        <v>749</v>
      </c>
      <c r="C755" s="121">
        <v>83038632</v>
      </c>
      <c r="D755" s="121">
        <v>0</v>
      </c>
    </row>
    <row r="756" spans="2:4">
      <c r="B756" s="161" t="s">
        <v>319</v>
      </c>
      <c r="C756" s="121">
        <v>25223428</v>
      </c>
      <c r="D756" s="121">
        <v>0</v>
      </c>
    </row>
    <row r="757" spans="2:4">
      <c r="B757" s="162" t="s">
        <v>521</v>
      </c>
      <c r="C757" s="121">
        <v>25223428</v>
      </c>
      <c r="D757" s="121">
        <v>0</v>
      </c>
    </row>
    <row r="758" spans="2:4">
      <c r="B758" s="160" t="s">
        <v>253</v>
      </c>
      <c r="C758" s="156">
        <v>20067462</v>
      </c>
      <c r="D758" s="156">
        <v>0</v>
      </c>
    </row>
    <row r="759" spans="2:4">
      <c r="B759" s="161" t="s">
        <v>2722</v>
      </c>
      <c r="C759" s="121">
        <v>67462</v>
      </c>
      <c r="D759" s="121">
        <v>0</v>
      </c>
    </row>
    <row r="760" spans="2:4">
      <c r="B760" s="162" t="s">
        <v>1788</v>
      </c>
      <c r="C760" s="121">
        <v>67462</v>
      </c>
      <c r="D760" s="121">
        <v>0</v>
      </c>
    </row>
    <row r="761" spans="2:4">
      <c r="B761" s="161" t="s">
        <v>319</v>
      </c>
      <c r="C761" s="121">
        <v>20000000</v>
      </c>
      <c r="D761" s="121">
        <v>0</v>
      </c>
    </row>
    <row r="762" spans="2:4">
      <c r="B762" s="162" t="s">
        <v>521</v>
      </c>
      <c r="C762" s="121">
        <v>20000000</v>
      </c>
      <c r="D762" s="121">
        <v>0</v>
      </c>
    </row>
    <row r="763" spans="2:4">
      <c r="B763" s="123" t="s">
        <v>258</v>
      </c>
      <c r="C763" s="121">
        <v>1835873973</v>
      </c>
      <c r="D763" s="121">
        <v>103161125.59999999</v>
      </c>
    </row>
    <row r="764" spans="2:4">
      <c r="B764" s="160" t="s">
        <v>251</v>
      </c>
      <c r="C764" s="156">
        <v>1691564330</v>
      </c>
      <c r="D764" s="156">
        <v>103161125.59999999</v>
      </c>
    </row>
    <row r="765" spans="2:4">
      <c r="B765" s="161" t="s">
        <v>2864</v>
      </c>
      <c r="C765" s="121">
        <v>53828367</v>
      </c>
      <c r="D765" s="121">
        <v>0</v>
      </c>
    </row>
    <row r="766" spans="2:4">
      <c r="B766" s="162" t="s">
        <v>2863</v>
      </c>
      <c r="C766" s="121">
        <v>53828367</v>
      </c>
      <c r="D766" s="121">
        <v>0</v>
      </c>
    </row>
    <row r="767" spans="2:4">
      <c r="B767" s="161" t="s">
        <v>1789</v>
      </c>
      <c r="C767" s="121">
        <v>73520872</v>
      </c>
      <c r="D767" s="121">
        <v>0</v>
      </c>
    </row>
    <row r="768" spans="2:4">
      <c r="B768" s="162" t="s">
        <v>1790</v>
      </c>
      <c r="C768" s="121">
        <v>73520872</v>
      </c>
      <c r="D768" s="121">
        <v>0</v>
      </c>
    </row>
    <row r="769" spans="2:4">
      <c r="B769" s="161" t="s">
        <v>2289</v>
      </c>
      <c r="C769" s="121">
        <v>5000000</v>
      </c>
      <c r="D769" s="121">
        <v>0</v>
      </c>
    </row>
    <row r="770" spans="2:4">
      <c r="B770" s="162" t="s">
        <v>2290</v>
      </c>
      <c r="C770" s="121">
        <v>5000000</v>
      </c>
      <c r="D770" s="121">
        <v>0</v>
      </c>
    </row>
    <row r="771" spans="2:4">
      <c r="B771" s="161" t="s">
        <v>2960</v>
      </c>
      <c r="C771" s="121">
        <v>11814538</v>
      </c>
      <c r="D771" s="121">
        <v>0</v>
      </c>
    </row>
    <row r="772" spans="2:4">
      <c r="B772" s="162" t="s">
        <v>2961</v>
      </c>
      <c r="C772" s="121">
        <v>11814538</v>
      </c>
      <c r="D772" s="121">
        <v>0</v>
      </c>
    </row>
    <row r="773" spans="2:4">
      <c r="B773" s="161" t="s">
        <v>2862</v>
      </c>
      <c r="C773" s="121">
        <v>16115496</v>
      </c>
      <c r="D773" s="121">
        <v>0</v>
      </c>
    </row>
    <row r="774" spans="2:4">
      <c r="B774" s="162" t="s">
        <v>2861</v>
      </c>
      <c r="C774" s="121">
        <v>16115496</v>
      </c>
      <c r="D774" s="121">
        <v>0</v>
      </c>
    </row>
    <row r="775" spans="2:4">
      <c r="B775" s="161" t="s">
        <v>2474</v>
      </c>
      <c r="C775" s="121">
        <v>260000000</v>
      </c>
      <c r="D775" s="121">
        <v>0</v>
      </c>
    </row>
    <row r="776" spans="2:4">
      <c r="B776" s="162" t="s">
        <v>2473</v>
      </c>
      <c r="C776" s="121">
        <v>260000000</v>
      </c>
      <c r="D776" s="121">
        <v>0</v>
      </c>
    </row>
    <row r="777" spans="2:4">
      <c r="B777" s="161" t="s">
        <v>2345</v>
      </c>
      <c r="C777" s="121">
        <v>2335247</v>
      </c>
      <c r="D777" s="121">
        <v>0</v>
      </c>
    </row>
    <row r="778" spans="2:4">
      <c r="B778" s="162" t="s">
        <v>2344</v>
      </c>
      <c r="C778" s="121">
        <v>2335247</v>
      </c>
      <c r="D778" s="121">
        <v>0</v>
      </c>
    </row>
    <row r="779" spans="2:4">
      <c r="B779" s="161" t="s">
        <v>2472</v>
      </c>
      <c r="C779" s="121">
        <v>119460239</v>
      </c>
      <c r="D779" s="121">
        <v>0</v>
      </c>
    </row>
    <row r="780" spans="2:4">
      <c r="B780" s="162" t="s">
        <v>2471</v>
      </c>
      <c r="C780" s="121">
        <v>119460239</v>
      </c>
      <c r="D780" s="121">
        <v>0</v>
      </c>
    </row>
    <row r="781" spans="2:4">
      <c r="B781" s="161" t="s">
        <v>853</v>
      </c>
      <c r="C781" s="121">
        <v>7306888</v>
      </c>
      <c r="D781" s="121">
        <v>0</v>
      </c>
    </row>
    <row r="782" spans="2:4">
      <c r="B782" s="162" t="s">
        <v>854</v>
      </c>
      <c r="C782" s="121">
        <v>7306888</v>
      </c>
      <c r="D782" s="121">
        <v>0</v>
      </c>
    </row>
    <row r="783" spans="2:4">
      <c r="B783" s="161" t="s">
        <v>2860</v>
      </c>
      <c r="C783" s="121">
        <v>56778348</v>
      </c>
      <c r="D783" s="121">
        <v>45020954.729999997</v>
      </c>
    </row>
    <row r="784" spans="2:4">
      <c r="B784" s="162" t="s">
        <v>2859</v>
      </c>
      <c r="C784" s="121">
        <v>56778348</v>
      </c>
      <c r="D784" s="121">
        <v>45020954.729999997</v>
      </c>
    </row>
    <row r="785" spans="2:4">
      <c r="B785" s="161" t="s">
        <v>855</v>
      </c>
      <c r="C785" s="121">
        <v>2030470</v>
      </c>
      <c r="D785" s="121">
        <v>0</v>
      </c>
    </row>
    <row r="786" spans="2:4">
      <c r="B786" s="162" t="s">
        <v>856</v>
      </c>
      <c r="C786" s="121">
        <v>2030470</v>
      </c>
      <c r="D786" s="121">
        <v>0</v>
      </c>
    </row>
    <row r="787" spans="2:4">
      <c r="B787" s="161" t="s">
        <v>2858</v>
      </c>
      <c r="C787" s="121">
        <v>7851414</v>
      </c>
      <c r="D787" s="121">
        <v>0</v>
      </c>
    </row>
    <row r="788" spans="2:4">
      <c r="B788" s="162" t="s">
        <v>2857</v>
      </c>
      <c r="C788" s="121">
        <v>7851414</v>
      </c>
      <c r="D788" s="121">
        <v>0</v>
      </c>
    </row>
    <row r="789" spans="2:4">
      <c r="B789" s="161" t="s">
        <v>857</v>
      </c>
      <c r="C789" s="121">
        <v>2030470</v>
      </c>
      <c r="D789" s="121">
        <v>0</v>
      </c>
    </row>
    <row r="790" spans="2:4">
      <c r="B790" s="162" t="s">
        <v>858</v>
      </c>
      <c r="C790" s="121">
        <v>2030470</v>
      </c>
      <c r="D790" s="121">
        <v>0</v>
      </c>
    </row>
    <row r="791" spans="2:4">
      <c r="B791" s="161" t="s">
        <v>2856</v>
      </c>
      <c r="C791" s="121">
        <v>1340925</v>
      </c>
      <c r="D791" s="121">
        <v>0</v>
      </c>
    </row>
    <row r="792" spans="2:4">
      <c r="B792" s="162" t="s">
        <v>2855</v>
      </c>
      <c r="C792" s="121">
        <v>1340925</v>
      </c>
      <c r="D792" s="121">
        <v>0</v>
      </c>
    </row>
    <row r="793" spans="2:4">
      <c r="B793" s="161" t="s">
        <v>1069</v>
      </c>
      <c r="C793" s="121">
        <v>1394931</v>
      </c>
      <c r="D793" s="121">
        <v>0</v>
      </c>
    </row>
    <row r="794" spans="2:4">
      <c r="B794" s="162" t="s">
        <v>1070</v>
      </c>
      <c r="C794" s="121">
        <v>1394931</v>
      </c>
      <c r="D794" s="121">
        <v>0</v>
      </c>
    </row>
    <row r="795" spans="2:4">
      <c r="B795" s="161" t="s">
        <v>2962</v>
      </c>
      <c r="C795" s="121">
        <v>20000000</v>
      </c>
      <c r="D795" s="121">
        <v>0</v>
      </c>
    </row>
    <row r="796" spans="2:4">
      <c r="B796" s="162" t="s">
        <v>2801</v>
      </c>
      <c r="C796" s="121">
        <v>20000000</v>
      </c>
      <c r="D796" s="121">
        <v>0</v>
      </c>
    </row>
    <row r="797" spans="2:4">
      <c r="B797" s="161" t="s">
        <v>2963</v>
      </c>
      <c r="C797" s="121">
        <v>20000000</v>
      </c>
      <c r="D797" s="121">
        <v>0</v>
      </c>
    </row>
    <row r="798" spans="2:4">
      <c r="B798" s="162" t="s">
        <v>2800</v>
      </c>
      <c r="C798" s="121">
        <v>20000000</v>
      </c>
      <c r="D798" s="121">
        <v>0</v>
      </c>
    </row>
    <row r="799" spans="2:4">
      <c r="B799" s="161" t="s">
        <v>2080</v>
      </c>
      <c r="C799" s="121">
        <v>145075093</v>
      </c>
      <c r="D799" s="121">
        <v>0</v>
      </c>
    </row>
    <row r="800" spans="2:4">
      <c r="B800" s="162" t="s">
        <v>2081</v>
      </c>
      <c r="C800" s="121">
        <v>145075093</v>
      </c>
      <c r="D800" s="121">
        <v>0</v>
      </c>
    </row>
    <row r="801" spans="2:4">
      <c r="B801" s="161" t="s">
        <v>2082</v>
      </c>
      <c r="C801" s="121">
        <v>20000000</v>
      </c>
      <c r="D801" s="121">
        <v>0</v>
      </c>
    </row>
    <row r="802" spans="2:4">
      <c r="B802" s="162" t="s">
        <v>2083</v>
      </c>
      <c r="C802" s="121">
        <v>20000000</v>
      </c>
      <c r="D802" s="121">
        <v>0</v>
      </c>
    </row>
    <row r="803" spans="2:4">
      <c r="B803" s="161" t="s">
        <v>320</v>
      </c>
      <c r="C803" s="121">
        <v>85571997</v>
      </c>
      <c r="D803" s="121">
        <v>0</v>
      </c>
    </row>
    <row r="804" spans="2:4">
      <c r="B804" s="162" t="s">
        <v>522</v>
      </c>
      <c r="C804" s="121">
        <v>85571997</v>
      </c>
      <c r="D804" s="121">
        <v>0</v>
      </c>
    </row>
    <row r="805" spans="2:4">
      <c r="B805" s="161" t="s">
        <v>701</v>
      </c>
      <c r="C805" s="121">
        <v>12438836</v>
      </c>
      <c r="D805" s="121">
        <v>6912572.6699999999</v>
      </c>
    </row>
    <row r="806" spans="2:4">
      <c r="B806" s="162" t="s">
        <v>702</v>
      </c>
      <c r="C806" s="121">
        <v>12438836</v>
      </c>
      <c r="D806" s="121">
        <v>6912572.6699999999</v>
      </c>
    </row>
    <row r="807" spans="2:4">
      <c r="B807" s="161" t="s">
        <v>1841</v>
      </c>
      <c r="C807" s="121">
        <v>100453305</v>
      </c>
      <c r="D807" s="121">
        <v>39999999.869999997</v>
      </c>
    </row>
    <row r="808" spans="2:4">
      <c r="B808" s="162" t="s">
        <v>1842</v>
      </c>
      <c r="C808" s="121">
        <v>100453305</v>
      </c>
      <c r="D808" s="121">
        <v>39999999.869999997</v>
      </c>
    </row>
    <row r="809" spans="2:4">
      <c r="B809" s="161" t="s">
        <v>1843</v>
      </c>
      <c r="C809" s="121">
        <v>83357913</v>
      </c>
      <c r="D809" s="121">
        <v>11227598.33</v>
      </c>
    </row>
    <row r="810" spans="2:4">
      <c r="B810" s="162" t="s">
        <v>1844</v>
      </c>
      <c r="C810" s="121">
        <v>83357913</v>
      </c>
      <c r="D810" s="121">
        <v>11227598.33</v>
      </c>
    </row>
    <row r="811" spans="2:4">
      <c r="B811" s="161" t="s">
        <v>2258</v>
      </c>
      <c r="C811" s="121">
        <v>354098605</v>
      </c>
      <c r="D811" s="121">
        <v>0</v>
      </c>
    </row>
    <row r="812" spans="2:4">
      <c r="B812" s="162" t="s">
        <v>2259</v>
      </c>
      <c r="C812" s="121">
        <v>354098605</v>
      </c>
      <c r="D812" s="121">
        <v>0</v>
      </c>
    </row>
    <row r="813" spans="2:4">
      <c r="B813" s="161" t="s">
        <v>2084</v>
      </c>
      <c r="C813" s="121">
        <v>8000000</v>
      </c>
      <c r="D813" s="121">
        <v>0</v>
      </c>
    </row>
    <row r="814" spans="2:4">
      <c r="B814" s="162" t="s">
        <v>2085</v>
      </c>
      <c r="C814" s="121">
        <v>8000000</v>
      </c>
      <c r="D814" s="121">
        <v>0</v>
      </c>
    </row>
    <row r="815" spans="2:4">
      <c r="B815" s="161" t="s">
        <v>2721</v>
      </c>
      <c r="C815" s="121">
        <v>10217612</v>
      </c>
      <c r="D815" s="121">
        <v>0</v>
      </c>
    </row>
    <row r="816" spans="2:4">
      <c r="B816" s="162" t="s">
        <v>2086</v>
      </c>
      <c r="C816" s="121">
        <v>10217612</v>
      </c>
      <c r="D816" s="121">
        <v>0</v>
      </c>
    </row>
    <row r="817" spans="2:4">
      <c r="B817" s="161" t="s">
        <v>2964</v>
      </c>
      <c r="C817" s="121">
        <v>90994893</v>
      </c>
      <c r="D817" s="121">
        <v>0</v>
      </c>
    </row>
    <row r="818" spans="2:4">
      <c r="B818" s="162" t="s">
        <v>2965</v>
      </c>
      <c r="C818" s="121">
        <v>90994893</v>
      </c>
      <c r="D818" s="121">
        <v>0</v>
      </c>
    </row>
    <row r="819" spans="2:4">
      <c r="B819" s="161" t="s">
        <v>2032</v>
      </c>
      <c r="C819" s="121">
        <v>42029812</v>
      </c>
      <c r="D819" s="121">
        <v>0</v>
      </c>
    </row>
    <row r="820" spans="2:4">
      <c r="B820" s="162" t="s">
        <v>2033</v>
      </c>
      <c r="C820" s="121">
        <v>42029812</v>
      </c>
      <c r="D820" s="121">
        <v>0</v>
      </c>
    </row>
    <row r="821" spans="2:4">
      <c r="B821" s="161" t="s">
        <v>2087</v>
      </c>
      <c r="C821" s="121">
        <v>18486497</v>
      </c>
      <c r="D821" s="121">
        <v>0</v>
      </c>
    </row>
    <row r="822" spans="2:4">
      <c r="B822" s="162" t="s">
        <v>2088</v>
      </c>
      <c r="C822" s="121">
        <v>18486497</v>
      </c>
      <c r="D822" s="121">
        <v>0</v>
      </c>
    </row>
    <row r="823" spans="2:4">
      <c r="B823" s="161" t="s">
        <v>2089</v>
      </c>
      <c r="C823" s="121">
        <v>10000000</v>
      </c>
      <c r="D823" s="121">
        <v>0</v>
      </c>
    </row>
    <row r="824" spans="2:4">
      <c r="B824" s="162" t="s">
        <v>2090</v>
      </c>
      <c r="C824" s="121">
        <v>10000000</v>
      </c>
      <c r="D824" s="121">
        <v>0</v>
      </c>
    </row>
    <row r="825" spans="2:4">
      <c r="B825" s="161" t="s">
        <v>321</v>
      </c>
      <c r="C825" s="121">
        <v>50031562</v>
      </c>
      <c r="D825" s="121">
        <v>0</v>
      </c>
    </row>
    <row r="826" spans="2:4">
      <c r="B826" s="162" t="s">
        <v>523</v>
      </c>
      <c r="C826" s="121">
        <v>50031562</v>
      </c>
      <c r="D826" s="121">
        <v>0</v>
      </c>
    </row>
    <row r="827" spans="2:4">
      <c r="B827" s="160" t="s">
        <v>253</v>
      </c>
      <c r="C827" s="156">
        <v>144309643</v>
      </c>
      <c r="D827" s="156">
        <v>0</v>
      </c>
    </row>
    <row r="828" spans="2:4">
      <c r="B828" s="161" t="s">
        <v>2720</v>
      </c>
      <c r="C828" s="121">
        <v>19999999</v>
      </c>
      <c r="D828" s="121">
        <v>0</v>
      </c>
    </row>
    <row r="829" spans="2:4">
      <c r="B829" s="162" t="s">
        <v>1797</v>
      </c>
      <c r="C829" s="121">
        <v>19999999</v>
      </c>
      <c r="D829" s="121">
        <v>0</v>
      </c>
    </row>
    <row r="830" spans="2:4">
      <c r="B830" s="161" t="s">
        <v>2719</v>
      </c>
      <c r="C830" s="121">
        <v>41000000</v>
      </c>
      <c r="D830" s="121">
        <v>0</v>
      </c>
    </row>
    <row r="831" spans="2:4">
      <c r="B831" s="162" t="s">
        <v>2291</v>
      </c>
      <c r="C831" s="121">
        <v>41000000</v>
      </c>
      <c r="D831" s="121">
        <v>0</v>
      </c>
    </row>
    <row r="832" spans="2:4">
      <c r="B832" s="161" t="s">
        <v>2087</v>
      </c>
      <c r="C832" s="121">
        <v>83309644</v>
      </c>
      <c r="D832" s="121">
        <v>0</v>
      </c>
    </row>
    <row r="833" spans="2:4">
      <c r="B833" s="162" t="s">
        <v>2088</v>
      </c>
      <c r="C833" s="121">
        <v>83309644</v>
      </c>
      <c r="D833" s="121">
        <v>0</v>
      </c>
    </row>
    <row r="834" spans="2:4">
      <c r="B834" s="123" t="s">
        <v>322</v>
      </c>
      <c r="C834" s="121">
        <v>491426007</v>
      </c>
      <c r="D834" s="121">
        <v>143841318.98000002</v>
      </c>
    </row>
    <row r="835" spans="2:4">
      <c r="B835" s="160" t="s">
        <v>251</v>
      </c>
      <c r="C835" s="156">
        <v>471426007</v>
      </c>
      <c r="D835" s="156">
        <v>143841318.98000002</v>
      </c>
    </row>
    <row r="836" spans="2:4">
      <c r="B836" s="161" t="s">
        <v>2718</v>
      </c>
      <c r="C836" s="121">
        <v>4603072</v>
      </c>
      <c r="D836" s="121">
        <v>0</v>
      </c>
    </row>
    <row r="837" spans="2:4">
      <c r="B837" s="162" t="s">
        <v>859</v>
      </c>
      <c r="C837" s="121">
        <v>4603072</v>
      </c>
      <c r="D837" s="121">
        <v>0</v>
      </c>
    </row>
    <row r="838" spans="2:4">
      <c r="B838" s="161" t="s">
        <v>323</v>
      </c>
      <c r="C838" s="121">
        <v>48240000</v>
      </c>
      <c r="D838" s="121">
        <v>7081395.4499999993</v>
      </c>
    </row>
    <row r="839" spans="2:4">
      <c r="B839" s="162" t="s">
        <v>524</v>
      </c>
      <c r="C839" s="121">
        <v>48240000</v>
      </c>
      <c r="D839" s="121">
        <v>7081395.4499999993</v>
      </c>
    </row>
    <row r="840" spans="2:4">
      <c r="B840" s="161" t="s">
        <v>860</v>
      </c>
      <c r="C840" s="121">
        <v>789735</v>
      </c>
      <c r="D840" s="121">
        <v>0</v>
      </c>
    </row>
    <row r="841" spans="2:4">
      <c r="B841" s="162" t="s">
        <v>861</v>
      </c>
      <c r="C841" s="121">
        <v>789735</v>
      </c>
      <c r="D841" s="121">
        <v>0</v>
      </c>
    </row>
    <row r="842" spans="2:4">
      <c r="B842" s="161" t="s">
        <v>862</v>
      </c>
      <c r="C842" s="121">
        <v>4810533</v>
      </c>
      <c r="D842" s="121">
        <v>0</v>
      </c>
    </row>
    <row r="843" spans="2:4">
      <c r="B843" s="162" t="s">
        <v>863</v>
      </c>
      <c r="C843" s="121">
        <v>4810533</v>
      </c>
      <c r="D843" s="121">
        <v>0</v>
      </c>
    </row>
    <row r="844" spans="2:4">
      <c r="B844" s="161" t="s">
        <v>324</v>
      </c>
      <c r="C844" s="121">
        <v>62021281</v>
      </c>
      <c r="D844" s="121">
        <v>0</v>
      </c>
    </row>
    <row r="845" spans="2:4">
      <c r="B845" s="162" t="s">
        <v>525</v>
      </c>
      <c r="C845" s="121">
        <v>62021281</v>
      </c>
      <c r="D845" s="121">
        <v>0</v>
      </c>
    </row>
    <row r="846" spans="2:4">
      <c r="B846" s="161" t="s">
        <v>703</v>
      </c>
      <c r="C846" s="121">
        <v>20787154</v>
      </c>
      <c r="D846" s="121">
        <v>0</v>
      </c>
    </row>
    <row r="847" spans="2:4">
      <c r="B847" s="162" t="s">
        <v>704</v>
      </c>
      <c r="C847" s="121">
        <v>20787154</v>
      </c>
      <c r="D847" s="121">
        <v>0</v>
      </c>
    </row>
    <row r="848" spans="2:4">
      <c r="B848" s="161" t="s">
        <v>1071</v>
      </c>
      <c r="C848" s="121">
        <v>2523769</v>
      </c>
      <c r="D848" s="121">
        <v>0</v>
      </c>
    </row>
    <row r="849" spans="2:4">
      <c r="B849" s="162" t="s">
        <v>1072</v>
      </c>
      <c r="C849" s="121">
        <v>2523769</v>
      </c>
      <c r="D849" s="121">
        <v>0</v>
      </c>
    </row>
    <row r="850" spans="2:4">
      <c r="B850" s="161" t="s">
        <v>2717</v>
      </c>
      <c r="C850" s="121">
        <v>10947984</v>
      </c>
      <c r="D850" s="121">
        <v>3181189.17</v>
      </c>
    </row>
    <row r="851" spans="2:4">
      <c r="B851" s="162" t="s">
        <v>2470</v>
      </c>
      <c r="C851" s="121">
        <v>10947984</v>
      </c>
      <c r="D851" s="121">
        <v>3181189.17</v>
      </c>
    </row>
    <row r="852" spans="2:4">
      <c r="B852" s="161" t="s">
        <v>2716</v>
      </c>
      <c r="C852" s="121">
        <v>97282052</v>
      </c>
      <c r="D852" s="121">
        <v>70992529.920000002</v>
      </c>
    </row>
    <row r="853" spans="2:4">
      <c r="B853" s="162" t="s">
        <v>1845</v>
      </c>
      <c r="C853" s="121">
        <v>97282052</v>
      </c>
      <c r="D853" s="121">
        <v>70992529.920000002</v>
      </c>
    </row>
    <row r="854" spans="2:4">
      <c r="B854" s="161" t="s">
        <v>1073</v>
      </c>
      <c r="C854" s="121">
        <v>6944551</v>
      </c>
      <c r="D854" s="121">
        <v>0</v>
      </c>
    </row>
    <row r="855" spans="2:4">
      <c r="B855" s="162" t="s">
        <v>1074</v>
      </c>
      <c r="C855" s="121">
        <v>6944551</v>
      </c>
      <c r="D855" s="121">
        <v>0</v>
      </c>
    </row>
    <row r="856" spans="2:4">
      <c r="B856" s="161" t="s">
        <v>2715</v>
      </c>
      <c r="C856" s="121">
        <v>45173787</v>
      </c>
      <c r="D856" s="121">
        <v>18502101.010000002</v>
      </c>
    </row>
    <row r="857" spans="2:4">
      <c r="B857" s="162" t="s">
        <v>1846</v>
      </c>
      <c r="C857" s="121">
        <v>45173787</v>
      </c>
      <c r="D857" s="121">
        <v>18502101.010000002</v>
      </c>
    </row>
    <row r="858" spans="2:4">
      <c r="B858" s="161" t="s">
        <v>2714</v>
      </c>
      <c r="C858" s="121">
        <v>6944551</v>
      </c>
      <c r="D858" s="121">
        <v>0</v>
      </c>
    </row>
    <row r="859" spans="2:4">
      <c r="B859" s="162" t="s">
        <v>1075</v>
      </c>
      <c r="C859" s="121">
        <v>6944551</v>
      </c>
      <c r="D859" s="121">
        <v>0</v>
      </c>
    </row>
    <row r="860" spans="2:4">
      <c r="B860" s="161" t="s">
        <v>2713</v>
      </c>
      <c r="C860" s="121">
        <v>955159</v>
      </c>
      <c r="D860" s="121">
        <v>0</v>
      </c>
    </row>
    <row r="861" spans="2:4">
      <c r="B861" s="162" t="s">
        <v>2469</v>
      </c>
      <c r="C861" s="121">
        <v>955159</v>
      </c>
      <c r="D861" s="121">
        <v>0</v>
      </c>
    </row>
    <row r="862" spans="2:4">
      <c r="B862" s="161" t="s">
        <v>325</v>
      </c>
      <c r="C862" s="121">
        <v>10000000</v>
      </c>
      <c r="D862" s="121">
        <v>0</v>
      </c>
    </row>
    <row r="863" spans="2:4">
      <c r="B863" s="162" t="s">
        <v>526</v>
      </c>
      <c r="C863" s="121">
        <v>10000000</v>
      </c>
      <c r="D863" s="121">
        <v>0</v>
      </c>
    </row>
    <row r="864" spans="2:4">
      <c r="B864" s="161" t="s">
        <v>326</v>
      </c>
      <c r="C864" s="121">
        <v>32379976</v>
      </c>
      <c r="D864" s="121">
        <v>9919051.4299999997</v>
      </c>
    </row>
    <row r="865" spans="2:4">
      <c r="B865" s="162" t="s">
        <v>527</v>
      </c>
      <c r="C865" s="121">
        <v>32379976</v>
      </c>
      <c r="D865" s="121">
        <v>9919051.4299999997</v>
      </c>
    </row>
    <row r="866" spans="2:4">
      <c r="B866" s="161" t="s">
        <v>2712</v>
      </c>
      <c r="C866" s="121">
        <v>8081935</v>
      </c>
      <c r="D866" s="121">
        <v>0</v>
      </c>
    </row>
    <row r="867" spans="2:4">
      <c r="B867" s="162" t="s">
        <v>2292</v>
      </c>
      <c r="C867" s="121">
        <v>8081935</v>
      </c>
      <c r="D867" s="121">
        <v>0</v>
      </c>
    </row>
    <row r="868" spans="2:4">
      <c r="B868" s="161" t="s">
        <v>1940</v>
      </c>
      <c r="C868" s="121">
        <v>43776923</v>
      </c>
      <c r="D868" s="121">
        <v>0</v>
      </c>
    </row>
    <row r="869" spans="2:4">
      <c r="B869" s="162" t="s">
        <v>750</v>
      </c>
      <c r="C869" s="121">
        <v>43776923</v>
      </c>
      <c r="D869" s="121">
        <v>0</v>
      </c>
    </row>
    <row r="870" spans="2:4">
      <c r="B870" s="161" t="s">
        <v>1847</v>
      </c>
      <c r="C870" s="121">
        <v>30998493</v>
      </c>
      <c r="D870" s="121">
        <v>0</v>
      </c>
    </row>
    <row r="871" spans="2:4">
      <c r="B871" s="162" t="s">
        <v>1848</v>
      </c>
      <c r="C871" s="121">
        <v>30998493</v>
      </c>
      <c r="D871" s="121">
        <v>0</v>
      </c>
    </row>
    <row r="872" spans="2:4">
      <c r="B872" s="161" t="s">
        <v>2966</v>
      </c>
      <c r="C872" s="121">
        <v>34165052</v>
      </c>
      <c r="D872" s="121">
        <v>34165052</v>
      </c>
    </row>
    <row r="873" spans="2:4">
      <c r="B873" s="162" t="s">
        <v>2260</v>
      </c>
      <c r="C873" s="121">
        <v>34165052</v>
      </c>
      <c r="D873" s="121">
        <v>34165052</v>
      </c>
    </row>
    <row r="874" spans="2:4">
      <c r="B874" s="160" t="s">
        <v>253</v>
      </c>
      <c r="C874" s="156">
        <v>20000000</v>
      </c>
      <c r="D874" s="156">
        <v>0</v>
      </c>
    </row>
    <row r="875" spans="2:4">
      <c r="B875" s="161" t="s">
        <v>2034</v>
      </c>
      <c r="C875" s="121">
        <v>20000000</v>
      </c>
      <c r="D875" s="121">
        <v>0</v>
      </c>
    </row>
    <row r="876" spans="2:4">
      <c r="B876" s="162" t="s">
        <v>2035</v>
      </c>
      <c r="C876" s="121">
        <v>20000000</v>
      </c>
      <c r="D876" s="121">
        <v>0</v>
      </c>
    </row>
    <row r="877" spans="2:4">
      <c r="B877" s="123" t="s">
        <v>259</v>
      </c>
      <c r="C877" s="121">
        <v>464694984</v>
      </c>
      <c r="D877" s="121">
        <v>24273366.899999999</v>
      </c>
    </row>
    <row r="878" spans="2:4">
      <c r="B878" s="160" t="s">
        <v>251</v>
      </c>
      <c r="C878" s="156">
        <v>464694984</v>
      </c>
      <c r="D878" s="156">
        <v>24273366.899999999</v>
      </c>
    </row>
    <row r="879" spans="2:4">
      <c r="B879" s="161" t="s">
        <v>1941</v>
      </c>
      <c r="C879" s="121">
        <v>2799546</v>
      </c>
      <c r="D879" s="121">
        <v>0</v>
      </c>
    </row>
    <row r="880" spans="2:4">
      <c r="B880" s="162" t="s">
        <v>864</v>
      </c>
      <c r="C880" s="121">
        <v>2799546</v>
      </c>
      <c r="D880" s="121">
        <v>0</v>
      </c>
    </row>
    <row r="881" spans="2:4">
      <c r="B881" s="161" t="s">
        <v>865</v>
      </c>
      <c r="C881" s="121">
        <v>1256445</v>
      </c>
      <c r="D881" s="121">
        <v>0</v>
      </c>
    </row>
    <row r="882" spans="2:4">
      <c r="B882" s="162" t="s">
        <v>866</v>
      </c>
      <c r="C882" s="121">
        <v>1256445</v>
      </c>
      <c r="D882" s="121">
        <v>0</v>
      </c>
    </row>
    <row r="883" spans="2:4">
      <c r="B883" s="161" t="s">
        <v>2711</v>
      </c>
      <c r="C883" s="121">
        <v>2799546</v>
      </c>
      <c r="D883" s="121">
        <v>0</v>
      </c>
    </row>
    <row r="884" spans="2:4">
      <c r="B884" s="162" t="s">
        <v>867</v>
      </c>
      <c r="C884" s="121">
        <v>2799546</v>
      </c>
      <c r="D884" s="121">
        <v>0</v>
      </c>
    </row>
    <row r="885" spans="2:4">
      <c r="B885" s="161" t="s">
        <v>327</v>
      </c>
      <c r="C885" s="121">
        <v>15000000</v>
      </c>
      <c r="D885" s="121">
        <v>7032201.9199999999</v>
      </c>
    </row>
    <row r="886" spans="2:4">
      <c r="B886" s="162" t="s">
        <v>528</v>
      </c>
      <c r="C886" s="121">
        <v>15000000</v>
      </c>
      <c r="D886" s="121">
        <v>7032201.9199999999</v>
      </c>
    </row>
    <row r="887" spans="2:4">
      <c r="B887" s="161" t="s">
        <v>868</v>
      </c>
      <c r="C887" s="121">
        <v>10611201</v>
      </c>
      <c r="D887" s="121">
        <v>0</v>
      </c>
    </row>
    <row r="888" spans="2:4">
      <c r="B888" s="162" t="s">
        <v>869</v>
      </c>
      <c r="C888" s="121">
        <v>10611201</v>
      </c>
      <c r="D888" s="121">
        <v>0</v>
      </c>
    </row>
    <row r="889" spans="2:4">
      <c r="B889" s="161" t="s">
        <v>1849</v>
      </c>
      <c r="C889" s="121">
        <v>29646707</v>
      </c>
      <c r="D889" s="121">
        <v>0</v>
      </c>
    </row>
    <row r="890" spans="2:4">
      <c r="B890" s="162" t="s">
        <v>1850</v>
      </c>
      <c r="C890" s="121">
        <v>29646707</v>
      </c>
      <c r="D890" s="121">
        <v>0</v>
      </c>
    </row>
    <row r="891" spans="2:4">
      <c r="B891" s="161" t="s">
        <v>2468</v>
      </c>
      <c r="C891" s="121">
        <v>425768</v>
      </c>
      <c r="D891" s="121">
        <v>0</v>
      </c>
    </row>
    <row r="892" spans="2:4">
      <c r="B892" s="162" t="s">
        <v>2467</v>
      </c>
      <c r="C892" s="121">
        <v>425768</v>
      </c>
      <c r="D892" s="121">
        <v>0</v>
      </c>
    </row>
    <row r="893" spans="2:4">
      <c r="B893" s="161" t="s">
        <v>328</v>
      </c>
      <c r="C893" s="121">
        <v>37397609</v>
      </c>
      <c r="D893" s="121">
        <v>0</v>
      </c>
    </row>
    <row r="894" spans="2:4">
      <c r="B894" s="162" t="s">
        <v>529</v>
      </c>
      <c r="C894" s="121">
        <v>37397609</v>
      </c>
      <c r="D894" s="121">
        <v>0</v>
      </c>
    </row>
    <row r="895" spans="2:4">
      <c r="B895" s="161" t="s">
        <v>1575</v>
      </c>
      <c r="C895" s="121">
        <v>4920242</v>
      </c>
      <c r="D895" s="121">
        <v>0</v>
      </c>
    </row>
    <row r="896" spans="2:4">
      <c r="B896" s="162" t="s">
        <v>1576</v>
      </c>
      <c r="C896" s="121">
        <v>4920242</v>
      </c>
      <c r="D896" s="121">
        <v>0</v>
      </c>
    </row>
    <row r="897" spans="2:4">
      <c r="B897" s="161" t="s">
        <v>1577</v>
      </c>
      <c r="C897" s="121">
        <v>18284533</v>
      </c>
      <c r="D897" s="121">
        <v>0</v>
      </c>
    </row>
    <row r="898" spans="2:4">
      <c r="B898" s="162" t="s">
        <v>1578</v>
      </c>
      <c r="C898" s="121">
        <v>18284533</v>
      </c>
      <c r="D898" s="121">
        <v>0</v>
      </c>
    </row>
    <row r="899" spans="2:4">
      <c r="B899" s="161" t="s">
        <v>1579</v>
      </c>
      <c r="C899" s="121">
        <v>6106338</v>
      </c>
      <c r="D899" s="121">
        <v>0</v>
      </c>
    </row>
    <row r="900" spans="2:4">
      <c r="B900" s="162" t="s">
        <v>1580</v>
      </c>
      <c r="C900" s="121">
        <v>6106338</v>
      </c>
      <c r="D900" s="121">
        <v>0</v>
      </c>
    </row>
    <row r="901" spans="2:4">
      <c r="B901" s="161" t="s">
        <v>1581</v>
      </c>
      <c r="C901" s="121">
        <v>7364658</v>
      </c>
      <c r="D901" s="121">
        <v>0</v>
      </c>
    </row>
    <row r="902" spans="2:4">
      <c r="B902" s="162" t="s">
        <v>1582</v>
      </c>
      <c r="C902" s="121">
        <v>7364658</v>
      </c>
      <c r="D902" s="121">
        <v>0</v>
      </c>
    </row>
    <row r="903" spans="2:4">
      <c r="B903" s="161" t="s">
        <v>1583</v>
      </c>
      <c r="C903" s="121">
        <v>5129592</v>
      </c>
      <c r="D903" s="121">
        <v>0</v>
      </c>
    </row>
    <row r="904" spans="2:4">
      <c r="B904" s="162" t="s">
        <v>1584</v>
      </c>
      <c r="C904" s="121">
        <v>5129592</v>
      </c>
      <c r="D904" s="121">
        <v>0</v>
      </c>
    </row>
    <row r="905" spans="2:4">
      <c r="B905" s="161" t="s">
        <v>1585</v>
      </c>
      <c r="C905" s="121">
        <v>13752724</v>
      </c>
      <c r="D905" s="121">
        <v>0</v>
      </c>
    </row>
    <row r="906" spans="2:4">
      <c r="B906" s="162" t="s">
        <v>1586</v>
      </c>
      <c r="C906" s="121">
        <v>13752724</v>
      </c>
      <c r="D906" s="121">
        <v>0</v>
      </c>
    </row>
    <row r="907" spans="2:4">
      <c r="B907" s="161" t="s">
        <v>1587</v>
      </c>
      <c r="C907" s="121">
        <v>7379600</v>
      </c>
      <c r="D907" s="121">
        <v>0</v>
      </c>
    </row>
    <row r="908" spans="2:4">
      <c r="B908" s="162" t="s">
        <v>1588</v>
      </c>
      <c r="C908" s="121">
        <v>7379600</v>
      </c>
      <c r="D908" s="121">
        <v>0</v>
      </c>
    </row>
    <row r="909" spans="2:4">
      <c r="B909" s="161" t="s">
        <v>1589</v>
      </c>
      <c r="C909" s="121">
        <v>23744168</v>
      </c>
      <c r="D909" s="121">
        <v>0</v>
      </c>
    </row>
    <row r="910" spans="2:4">
      <c r="B910" s="162" t="s">
        <v>1590</v>
      </c>
      <c r="C910" s="121">
        <v>23744168</v>
      </c>
      <c r="D910" s="121">
        <v>0</v>
      </c>
    </row>
    <row r="911" spans="2:4">
      <c r="B911" s="161" t="s">
        <v>2710</v>
      </c>
      <c r="C911" s="121">
        <v>13421241</v>
      </c>
      <c r="D911" s="121">
        <v>0</v>
      </c>
    </row>
    <row r="912" spans="2:4">
      <c r="B912" s="162" t="s">
        <v>2091</v>
      </c>
      <c r="C912" s="121">
        <v>13421241</v>
      </c>
      <c r="D912" s="121">
        <v>0</v>
      </c>
    </row>
    <row r="913" spans="2:4">
      <c r="B913" s="161" t="s">
        <v>2709</v>
      </c>
      <c r="C913" s="121">
        <v>5137508</v>
      </c>
      <c r="D913" s="121">
        <v>0</v>
      </c>
    </row>
    <row r="914" spans="2:4">
      <c r="B914" s="162" t="s">
        <v>1591</v>
      </c>
      <c r="C914" s="121">
        <v>5137508</v>
      </c>
      <c r="D914" s="121">
        <v>0</v>
      </c>
    </row>
    <row r="915" spans="2:4">
      <c r="B915" s="161" t="s">
        <v>1592</v>
      </c>
      <c r="C915" s="121">
        <v>15774478</v>
      </c>
      <c r="D915" s="121">
        <v>0</v>
      </c>
    </row>
    <row r="916" spans="2:4">
      <c r="B916" s="162" t="s">
        <v>1593</v>
      </c>
      <c r="C916" s="121">
        <v>15774478</v>
      </c>
      <c r="D916" s="121">
        <v>0</v>
      </c>
    </row>
    <row r="917" spans="2:4">
      <c r="B917" s="161" t="s">
        <v>2967</v>
      </c>
      <c r="C917" s="121">
        <v>65464844</v>
      </c>
      <c r="D917" s="121">
        <v>0</v>
      </c>
    </row>
    <row r="918" spans="2:4">
      <c r="B918" s="162" t="s">
        <v>2968</v>
      </c>
      <c r="C918" s="121">
        <v>65464844</v>
      </c>
      <c r="D918" s="121">
        <v>0</v>
      </c>
    </row>
    <row r="919" spans="2:4">
      <c r="B919" s="161" t="s">
        <v>2293</v>
      </c>
      <c r="C919" s="121">
        <v>5000000</v>
      </c>
      <c r="D919" s="121">
        <v>0</v>
      </c>
    </row>
    <row r="920" spans="2:4">
      <c r="B920" s="162" t="s">
        <v>2294</v>
      </c>
      <c r="C920" s="121">
        <v>5000000</v>
      </c>
      <c r="D920" s="121">
        <v>0</v>
      </c>
    </row>
    <row r="921" spans="2:4">
      <c r="B921" s="161" t="s">
        <v>1851</v>
      </c>
      <c r="C921" s="121">
        <v>32081839</v>
      </c>
      <c r="D921" s="121">
        <v>0</v>
      </c>
    </row>
    <row r="922" spans="2:4">
      <c r="B922" s="162" t="s">
        <v>1852</v>
      </c>
      <c r="C922" s="121">
        <v>32081839</v>
      </c>
      <c r="D922" s="121">
        <v>0</v>
      </c>
    </row>
    <row r="923" spans="2:4">
      <c r="B923" s="161" t="s">
        <v>751</v>
      </c>
      <c r="C923" s="121">
        <v>102065877</v>
      </c>
      <c r="D923" s="121">
        <v>17241164.98</v>
      </c>
    </row>
    <row r="924" spans="2:4">
      <c r="B924" s="162" t="s">
        <v>752</v>
      </c>
      <c r="C924" s="121">
        <v>62935357</v>
      </c>
      <c r="D924" s="121">
        <v>0</v>
      </c>
    </row>
    <row r="925" spans="2:4">
      <c r="B925" s="162" t="s">
        <v>1853</v>
      </c>
      <c r="C925" s="121">
        <v>39130520</v>
      </c>
      <c r="D925" s="121">
        <v>17241164.98</v>
      </c>
    </row>
    <row r="926" spans="2:4">
      <c r="B926" s="161" t="s">
        <v>1854</v>
      </c>
      <c r="C926" s="121">
        <v>39130520</v>
      </c>
      <c r="D926" s="121">
        <v>0</v>
      </c>
    </row>
    <row r="927" spans="2:4">
      <c r="B927" s="162" t="s">
        <v>1855</v>
      </c>
      <c r="C927" s="121">
        <v>39130520</v>
      </c>
      <c r="D927" s="121">
        <v>0</v>
      </c>
    </row>
    <row r="928" spans="2:4">
      <c r="B928" s="160" t="s">
        <v>253</v>
      </c>
      <c r="C928" s="156">
        <v>0</v>
      </c>
      <c r="D928" s="156">
        <v>0</v>
      </c>
    </row>
    <row r="929" spans="2:4">
      <c r="B929" s="161" t="s">
        <v>3118</v>
      </c>
      <c r="C929" s="121">
        <v>0</v>
      </c>
      <c r="D929" s="121">
        <v>0</v>
      </c>
    </row>
    <row r="930" spans="2:4">
      <c r="B930" s="162" t="s">
        <v>3119</v>
      </c>
      <c r="C930" s="121">
        <v>0</v>
      </c>
      <c r="D930" s="121">
        <v>0</v>
      </c>
    </row>
    <row r="931" spans="2:4">
      <c r="B931" s="123" t="s">
        <v>260</v>
      </c>
      <c r="C931" s="121">
        <v>1838115789</v>
      </c>
      <c r="D931" s="121">
        <v>289441683.87999994</v>
      </c>
    </row>
    <row r="932" spans="2:4">
      <c r="B932" s="160" t="s">
        <v>251</v>
      </c>
      <c r="C932" s="156">
        <v>1587700010</v>
      </c>
      <c r="D932" s="156">
        <v>283258742.16999996</v>
      </c>
    </row>
    <row r="933" spans="2:4">
      <c r="B933" s="161" t="s">
        <v>870</v>
      </c>
      <c r="C933" s="121">
        <v>2030470</v>
      </c>
      <c r="D933" s="121">
        <v>0</v>
      </c>
    </row>
    <row r="934" spans="2:4">
      <c r="B934" s="162" t="s">
        <v>871</v>
      </c>
      <c r="C934" s="121">
        <v>2030470</v>
      </c>
      <c r="D934" s="121">
        <v>0</v>
      </c>
    </row>
    <row r="935" spans="2:4">
      <c r="B935" s="161" t="s">
        <v>2708</v>
      </c>
      <c r="C935" s="121">
        <v>4127067</v>
      </c>
      <c r="D935" s="121">
        <v>0</v>
      </c>
    </row>
    <row r="936" spans="2:4">
      <c r="B936" s="162" t="s">
        <v>872</v>
      </c>
      <c r="C936" s="121">
        <v>4127067</v>
      </c>
      <c r="D936" s="121">
        <v>0</v>
      </c>
    </row>
    <row r="937" spans="2:4">
      <c r="B937" s="161" t="s">
        <v>873</v>
      </c>
      <c r="C937" s="121">
        <v>1253439</v>
      </c>
      <c r="D937" s="121">
        <v>0</v>
      </c>
    </row>
    <row r="938" spans="2:4">
      <c r="B938" s="162" t="s">
        <v>874</v>
      </c>
      <c r="C938" s="121">
        <v>1253439</v>
      </c>
      <c r="D938" s="121">
        <v>0</v>
      </c>
    </row>
    <row r="939" spans="2:4">
      <c r="B939" s="161" t="s">
        <v>2969</v>
      </c>
      <c r="C939" s="121">
        <v>44422301</v>
      </c>
      <c r="D939" s="121">
        <v>0</v>
      </c>
    </row>
    <row r="940" spans="2:4">
      <c r="B940" s="162" t="s">
        <v>2970</v>
      </c>
      <c r="C940" s="121">
        <v>44422301</v>
      </c>
      <c r="D940" s="121">
        <v>0</v>
      </c>
    </row>
    <row r="941" spans="2:4">
      <c r="B941" s="161" t="s">
        <v>875</v>
      </c>
      <c r="C941" s="121">
        <v>2030470</v>
      </c>
      <c r="D941" s="121">
        <v>0</v>
      </c>
    </row>
    <row r="942" spans="2:4">
      <c r="B942" s="162" t="s">
        <v>876</v>
      </c>
      <c r="C942" s="121">
        <v>2030470</v>
      </c>
      <c r="D942" s="121">
        <v>0</v>
      </c>
    </row>
    <row r="943" spans="2:4">
      <c r="B943" s="161" t="s">
        <v>2707</v>
      </c>
      <c r="C943" s="121">
        <v>73589468</v>
      </c>
      <c r="D943" s="121">
        <v>0</v>
      </c>
    </row>
    <row r="944" spans="2:4">
      <c r="B944" s="162" t="s">
        <v>2343</v>
      </c>
      <c r="C944" s="121">
        <v>73589468</v>
      </c>
      <c r="D944" s="121">
        <v>0</v>
      </c>
    </row>
    <row r="945" spans="2:4">
      <c r="B945" s="161" t="s">
        <v>877</v>
      </c>
      <c r="C945" s="121">
        <v>791841</v>
      </c>
      <c r="D945" s="121">
        <v>0</v>
      </c>
    </row>
    <row r="946" spans="2:4">
      <c r="B946" s="162" t="s">
        <v>878</v>
      </c>
      <c r="C946" s="121">
        <v>791841</v>
      </c>
      <c r="D946" s="121">
        <v>0</v>
      </c>
    </row>
    <row r="947" spans="2:4">
      <c r="B947" s="161" t="s">
        <v>879</v>
      </c>
      <c r="C947" s="121">
        <v>481336</v>
      </c>
      <c r="D947" s="121">
        <v>0</v>
      </c>
    </row>
    <row r="948" spans="2:4">
      <c r="B948" s="162" t="s">
        <v>880</v>
      </c>
      <c r="C948" s="121">
        <v>481336</v>
      </c>
      <c r="D948" s="121">
        <v>0</v>
      </c>
    </row>
    <row r="949" spans="2:4">
      <c r="B949" s="161" t="s">
        <v>329</v>
      </c>
      <c r="C949" s="121">
        <v>10909446</v>
      </c>
      <c r="D949" s="121">
        <v>0</v>
      </c>
    </row>
    <row r="950" spans="2:4">
      <c r="B950" s="162" t="s">
        <v>530</v>
      </c>
      <c r="C950" s="121">
        <v>10909446</v>
      </c>
      <c r="D950" s="121">
        <v>0</v>
      </c>
    </row>
    <row r="951" spans="2:4">
      <c r="B951" s="161" t="s">
        <v>2700</v>
      </c>
      <c r="C951" s="121">
        <v>20000000</v>
      </c>
      <c r="D951" s="121">
        <v>0</v>
      </c>
    </row>
    <row r="952" spans="2:4">
      <c r="B952" s="162" t="s">
        <v>2092</v>
      </c>
      <c r="C952" s="121">
        <v>20000000</v>
      </c>
      <c r="D952" s="121">
        <v>0</v>
      </c>
    </row>
    <row r="953" spans="2:4">
      <c r="B953" s="161" t="s">
        <v>2706</v>
      </c>
      <c r="C953" s="121">
        <v>2088607</v>
      </c>
      <c r="D953" s="121">
        <v>0</v>
      </c>
    </row>
    <row r="954" spans="2:4">
      <c r="B954" s="162" t="s">
        <v>881</v>
      </c>
      <c r="C954" s="121">
        <v>2088607</v>
      </c>
      <c r="D954" s="121">
        <v>0</v>
      </c>
    </row>
    <row r="955" spans="2:4">
      <c r="B955" s="161" t="s">
        <v>330</v>
      </c>
      <c r="C955" s="121">
        <v>93000000</v>
      </c>
      <c r="D955" s="121">
        <v>0</v>
      </c>
    </row>
    <row r="956" spans="2:4">
      <c r="B956" s="162" t="s">
        <v>531</v>
      </c>
      <c r="C956" s="121">
        <v>93000000</v>
      </c>
      <c r="D956" s="121">
        <v>0</v>
      </c>
    </row>
    <row r="957" spans="2:4">
      <c r="B957" s="161" t="s">
        <v>2705</v>
      </c>
      <c r="C957" s="121">
        <v>3614249</v>
      </c>
      <c r="D957" s="121">
        <v>0</v>
      </c>
    </row>
    <row r="958" spans="2:4">
      <c r="B958" s="162" t="s">
        <v>2420</v>
      </c>
      <c r="C958" s="121">
        <v>3614249</v>
      </c>
      <c r="D958" s="121">
        <v>0</v>
      </c>
    </row>
    <row r="959" spans="2:4">
      <c r="B959" s="161" t="s">
        <v>2704</v>
      </c>
      <c r="C959" s="121">
        <v>20000000</v>
      </c>
      <c r="D959" s="121">
        <v>20000000</v>
      </c>
    </row>
    <row r="960" spans="2:4">
      <c r="B960" s="162" t="s">
        <v>2093</v>
      </c>
      <c r="C960" s="121">
        <v>20000000</v>
      </c>
      <c r="D960" s="121">
        <v>20000000</v>
      </c>
    </row>
    <row r="961" spans="2:4">
      <c r="B961" s="161" t="s">
        <v>882</v>
      </c>
      <c r="C961" s="121">
        <v>791841</v>
      </c>
      <c r="D961" s="121">
        <v>0</v>
      </c>
    </row>
    <row r="962" spans="2:4">
      <c r="B962" s="162" t="s">
        <v>883</v>
      </c>
      <c r="C962" s="121">
        <v>791841</v>
      </c>
      <c r="D962" s="121">
        <v>0</v>
      </c>
    </row>
    <row r="963" spans="2:4">
      <c r="B963" s="161" t="s">
        <v>2696</v>
      </c>
      <c r="C963" s="121">
        <v>20000000</v>
      </c>
      <c r="D963" s="121">
        <v>0</v>
      </c>
    </row>
    <row r="964" spans="2:4">
      <c r="B964" s="162" t="s">
        <v>2036</v>
      </c>
      <c r="C964" s="121">
        <v>20000000</v>
      </c>
      <c r="D964" s="121">
        <v>0</v>
      </c>
    </row>
    <row r="965" spans="2:4">
      <c r="B965" s="161" t="s">
        <v>884</v>
      </c>
      <c r="C965" s="121">
        <v>2753439</v>
      </c>
      <c r="D965" s="121">
        <v>0</v>
      </c>
    </row>
    <row r="966" spans="2:4">
      <c r="B966" s="162" t="s">
        <v>885</v>
      </c>
      <c r="C966" s="121">
        <v>2753439</v>
      </c>
      <c r="D966" s="121">
        <v>0</v>
      </c>
    </row>
    <row r="967" spans="2:4">
      <c r="B967" s="161" t="s">
        <v>2703</v>
      </c>
      <c r="C967" s="121">
        <v>20000000</v>
      </c>
      <c r="D967" s="121">
        <v>20000000</v>
      </c>
    </row>
    <row r="968" spans="2:4">
      <c r="B968" s="162" t="s">
        <v>2094</v>
      </c>
      <c r="C968" s="121">
        <v>20000000</v>
      </c>
      <c r="D968" s="121">
        <v>20000000</v>
      </c>
    </row>
    <row r="969" spans="2:4">
      <c r="B969" s="161" t="s">
        <v>2854</v>
      </c>
      <c r="C969" s="121">
        <v>141167282</v>
      </c>
      <c r="D969" s="121">
        <v>0</v>
      </c>
    </row>
    <row r="970" spans="2:4">
      <c r="B970" s="162" t="s">
        <v>2853</v>
      </c>
      <c r="C970" s="121">
        <v>141167282</v>
      </c>
      <c r="D970" s="121">
        <v>0</v>
      </c>
    </row>
    <row r="971" spans="2:4">
      <c r="B971" s="161" t="s">
        <v>331</v>
      </c>
      <c r="C971" s="121">
        <v>29000000</v>
      </c>
      <c r="D971" s="121">
        <v>0</v>
      </c>
    </row>
    <row r="972" spans="2:4">
      <c r="B972" s="162" t="s">
        <v>532</v>
      </c>
      <c r="C972" s="121">
        <v>29000000</v>
      </c>
      <c r="D972" s="121">
        <v>0</v>
      </c>
    </row>
    <row r="973" spans="2:4">
      <c r="B973" s="161" t="s">
        <v>2971</v>
      </c>
      <c r="C973" s="121">
        <v>9467926</v>
      </c>
      <c r="D973" s="121">
        <v>0</v>
      </c>
    </row>
    <row r="974" spans="2:4">
      <c r="B974" s="162" t="s">
        <v>2972</v>
      </c>
      <c r="C974" s="121">
        <v>9467926</v>
      </c>
      <c r="D974" s="121">
        <v>0</v>
      </c>
    </row>
    <row r="975" spans="2:4">
      <c r="B975" s="161" t="s">
        <v>332</v>
      </c>
      <c r="C975" s="121">
        <v>261078074</v>
      </c>
      <c r="D975" s="121">
        <v>0</v>
      </c>
    </row>
    <row r="976" spans="2:4">
      <c r="B976" s="162" t="s">
        <v>533</v>
      </c>
      <c r="C976" s="121">
        <v>261078074</v>
      </c>
      <c r="D976" s="121">
        <v>0</v>
      </c>
    </row>
    <row r="977" spans="2:4">
      <c r="B977" s="161" t="s">
        <v>1328</v>
      </c>
      <c r="C977" s="121">
        <v>20000000</v>
      </c>
      <c r="D977" s="121">
        <v>20000000</v>
      </c>
    </row>
    <row r="978" spans="2:4">
      <c r="B978" s="162" t="s">
        <v>1329</v>
      </c>
      <c r="C978" s="121">
        <v>20000000</v>
      </c>
      <c r="D978" s="121">
        <v>20000000</v>
      </c>
    </row>
    <row r="979" spans="2:4">
      <c r="B979" s="161" t="s">
        <v>2695</v>
      </c>
      <c r="C979" s="121">
        <v>10000000</v>
      </c>
      <c r="D979" s="121">
        <v>0</v>
      </c>
    </row>
    <row r="980" spans="2:4">
      <c r="B980" s="162" t="s">
        <v>2378</v>
      </c>
      <c r="C980" s="121">
        <v>10000000</v>
      </c>
      <c r="D980" s="121">
        <v>0</v>
      </c>
    </row>
    <row r="981" spans="2:4">
      <c r="B981" s="161" t="s">
        <v>2095</v>
      </c>
      <c r="C981" s="121">
        <v>52764804</v>
      </c>
      <c r="D981" s="121">
        <v>8563663.9299999997</v>
      </c>
    </row>
    <row r="982" spans="2:4">
      <c r="B982" s="162" t="s">
        <v>2096</v>
      </c>
      <c r="C982" s="121">
        <v>52764804</v>
      </c>
      <c r="D982" s="121">
        <v>8563663.9299999997</v>
      </c>
    </row>
    <row r="983" spans="2:4">
      <c r="B983" s="161" t="s">
        <v>2097</v>
      </c>
      <c r="C983" s="121">
        <v>5000000</v>
      </c>
      <c r="D983" s="121">
        <v>0</v>
      </c>
    </row>
    <row r="984" spans="2:4">
      <c r="B984" s="162" t="s">
        <v>2098</v>
      </c>
      <c r="C984" s="121">
        <v>5000000</v>
      </c>
      <c r="D984" s="121">
        <v>0</v>
      </c>
    </row>
    <row r="985" spans="2:4">
      <c r="B985" s="161" t="s">
        <v>333</v>
      </c>
      <c r="C985" s="121">
        <v>23291774</v>
      </c>
      <c r="D985" s="121">
        <v>0</v>
      </c>
    </row>
    <row r="986" spans="2:4">
      <c r="B986" s="162" t="s">
        <v>534</v>
      </c>
      <c r="C986" s="121">
        <v>23291774</v>
      </c>
      <c r="D986" s="121">
        <v>0</v>
      </c>
    </row>
    <row r="987" spans="2:4">
      <c r="B987" s="161" t="s">
        <v>334</v>
      </c>
      <c r="C987" s="121">
        <v>124198927</v>
      </c>
      <c r="D987" s="121">
        <v>108712524.39</v>
      </c>
    </row>
    <row r="988" spans="2:4">
      <c r="B988" s="162" t="s">
        <v>535</v>
      </c>
      <c r="C988" s="121">
        <v>124198927</v>
      </c>
      <c r="D988" s="121">
        <v>108712524.39</v>
      </c>
    </row>
    <row r="989" spans="2:4">
      <c r="B989" s="161" t="s">
        <v>2702</v>
      </c>
      <c r="C989" s="121">
        <v>165440861</v>
      </c>
      <c r="D989" s="121">
        <v>81100897.329999998</v>
      </c>
    </row>
    <row r="990" spans="2:4">
      <c r="B990" s="162" t="s">
        <v>536</v>
      </c>
      <c r="C990" s="121">
        <v>165440861</v>
      </c>
      <c r="D990" s="121">
        <v>81100897.329999998</v>
      </c>
    </row>
    <row r="991" spans="2:4">
      <c r="B991" s="161" t="s">
        <v>2099</v>
      </c>
      <c r="C991" s="121">
        <v>10000000</v>
      </c>
      <c r="D991" s="121">
        <v>10000000</v>
      </c>
    </row>
    <row r="992" spans="2:4">
      <c r="B992" s="162" t="s">
        <v>2100</v>
      </c>
      <c r="C992" s="121">
        <v>10000000</v>
      </c>
      <c r="D992" s="121">
        <v>10000000</v>
      </c>
    </row>
    <row r="993" spans="2:4">
      <c r="B993" s="161" t="s">
        <v>2101</v>
      </c>
      <c r="C993" s="121">
        <v>14508081</v>
      </c>
      <c r="D993" s="121">
        <v>3294886.39</v>
      </c>
    </row>
    <row r="994" spans="2:4">
      <c r="B994" s="162" t="s">
        <v>2102</v>
      </c>
      <c r="C994" s="121">
        <v>14508081</v>
      </c>
      <c r="D994" s="121">
        <v>3294886.39</v>
      </c>
    </row>
    <row r="995" spans="2:4">
      <c r="B995" s="161" t="s">
        <v>1856</v>
      </c>
      <c r="C995" s="121">
        <v>73950835</v>
      </c>
      <c r="D995" s="121">
        <v>0</v>
      </c>
    </row>
    <row r="996" spans="2:4">
      <c r="B996" s="162" t="s">
        <v>1857</v>
      </c>
      <c r="C996" s="121">
        <v>73950835</v>
      </c>
      <c r="D996" s="121">
        <v>0</v>
      </c>
    </row>
    <row r="997" spans="2:4">
      <c r="B997" s="161" t="s">
        <v>1330</v>
      </c>
      <c r="C997" s="121">
        <v>19889640</v>
      </c>
      <c r="D997" s="121">
        <v>4462456.12</v>
      </c>
    </row>
    <row r="998" spans="2:4">
      <c r="B998" s="162" t="s">
        <v>1331</v>
      </c>
      <c r="C998" s="121">
        <v>19889640</v>
      </c>
      <c r="D998" s="121">
        <v>4462456.12</v>
      </c>
    </row>
    <row r="999" spans="2:4">
      <c r="B999" s="161" t="s">
        <v>2103</v>
      </c>
      <c r="C999" s="121">
        <v>20159965</v>
      </c>
      <c r="D999" s="121">
        <v>0</v>
      </c>
    </row>
    <row r="1000" spans="2:4">
      <c r="B1000" s="162" t="s">
        <v>2104</v>
      </c>
      <c r="C1000" s="121">
        <v>20159965</v>
      </c>
      <c r="D1000" s="121">
        <v>0</v>
      </c>
    </row>
    <row r="1001" spans="2:4">
      <c r="B1001" s="161" t="s">
        <v>2973</v>
      </c>
      <c r="C1001" s="121">
        <v>77445249</v>
      </c>
      <c r="D1001" s="121">
        <v>0</v>
      </c>
    </row>
    <row r="1002" spans="2:4">
      <c r="B1002" s="162" t="s">
        <v>2974</v>
      </c>
      <c r="C1002" s="121">
        <v>77445249</v>
      </c>
      <c r="D1002" s="121">
        <v>0</v>
      </c>
    </row>
    <row r="1003" spans="2:4">
      <c r="B1003" s="161" t="s">
        <v>2295</v>
      </c>
      <c r="C1003" s="121">
        <v>2000000</v>
      </c>
      <c r="D1003" s="121">
        <v>0</v>
      </c>
    </row>
    <row r="1004" spans="2:4">
      <c r="B1004" s="162" t="s">
        <v>2296</v>
      </c>
      <c r="C1004" s="121">
        <v>2000000</v>
      </c>
      <c r="D1004" s="121">
        <v>0</v>
      </c>
    </row>
    <row r="1005" spans="2:4">
      <c r="B1005" s="161" t="s">
        <v>2701</v>
      </c>
      <c r="C1005" s="121">
        <v>10000000</v>
      </c>
      <c r="D1005" s="121">
        <v>0</v>
      </c>
    </row>
    <row r="1006" spans="2:4">
      <c r="B1006" s="162" t="s">
        <v>2466</v>
      </c>
      <c r="C1006" s="121">
        <v>10000000</v>
      </c>
      <c r="D1006" s="121">
        <v>0</v>
      </c>
    </row>
    <row r="1007" spans="2:4">
      <c r="B1007" s="161" t="s">
        <v>2297</v>
      </c>
      <c r="C1007" s="121">
        <v>2000000</v>
      </c>
      <c r="D1007" s="121">
        <v>0</v>
      </c>
    </row>
    <row r="1008" spans="2:4">
      <c r="B1008" s="162" t="s">
        <v>2298</v>
      </c>
      <c r="C1008" s="121">
        <v>2000000</v>
      </c>
      <c r="D1008" s="121">
        <v>0</v>
      </c>
    </row>
    <row r="1009" spans="2:4">
      <c r="B1009" s="161" t="s">
        <v>335</v>
      </c>
      <c r="C1009" s="121">
        <v>85653451</v>
      </c>
      <c r="D1009" s="121">
        <v>0</v>
      </c>
    </row>
    <row r="1010" spans="2:4">
      <c r="B1010" s="162" t="s">
        <v>537</v>
      </c>
      <c r="C1010" s="121">
        <v>85653451</v>
      </c>
      <c r="D1010" s="121">
        <v>0</v>
      </c>
    </row>
    <row r="1011" spans="2:4">
      <c r="B1011" s="161" t="s">
        <v>2975</v>
      </c>
      <c r="C1011" s="121">
        <v>35520682</v>
      </c>
      <c r="D1011" s="121">
        <v>0</v>
      </c>
    </row>
    <row r="1012" spans="2:4">
      <c r="B1012" s="162" t="s">
        <v>2976</v>
      </c>
      <c r="C1012" s="121">
        <v>35520682</v>
      </c>
      <c r="D1012" s="121">
        <v>0</v>
      </c>
    </row>
    <row r="1013" spans="2:4">
      <c r="B1013" s="161" t="s">
        <v>2977</v>
      </c>
      <c r="C1013" s="121">
        <v>16689757</v>
      </c>
      <c r="D1013" s="121">
        <v>0</v>
      </c>
    </row>
    <row r="1014" spans="2:4">
      <c r="B1014" s="162" t="s">
        <v>2978</v>
      </c>
      <c r="C1014" s="121">
        <v>16689757</v>
      </c>
      <c r="D1014" s="121">
        <v>0</v>
      </c>
    </row>
    <row r="1015" spans="2:4">
      <c r="B1015" s="161" t="s">
        <v>2694</v>
      </c>
      <c r="C1015" s="121">
        <v>56588728</v>
      </c>
      <c r="D1015" s="121">
        <v>7124314.0099999998</v>
      </c>
    </row>
    <row r="1016" spans="2:4">
      <c r="B1016" s="162" t="s">
        <v>2377</v>
      </c>
      <c r="C1016" s="121">
        <v>56588728</v>
      </c>
      <c r="D1016" s="121">
        <v>7124314.0099999998</v>
      </c>
    </row>
    <row r="1017" spans="2:4">
      <c r="B1017" s="160" t="s">
        <v>253</v>
      </c>
      <c r="C1017" s="156">
        <v>250415779</v>
      </c>
      <c r="D1017" s="156">
        <v>6182941.71</v>
      </c>
    </row>
    <row r="1018" spans="2:4">
      <c r="B1018" s="161" t="s">
        <v>2697</v>
      </c>
      <c r="C1018" s="121">
        <v>162716893</v>
      </c>
      <c r="D1018" s="121">
        <v>0</v>
      </c>
    </row>
    <row r="1019" spans="2:4">
      <c r="B1019" s="162" t="s">
        <v>2106</v>
      </c>
      <c r="C1019" s="121">
        <v>162716893</v>
      </c>
      <c r="D1019" s="121">
        <v>0</v>
      </c>
    </row>
    <row r="1020" spans="2:4">
      <c r="B1020" s="161" t="s">
        <v>2105</v>
      </c>
      <c r="C1020" s="121">
        <v>7797132</v>
      </c>
      <c r="D1020" s="121">
        <v>0</v>
      </c>
    </row>
    <row r="1021" spans="2:4">
      <c r="B1021" s="162" t="s">
        <v>1791</v>
      </c>
      <c r="C1021" s="121">
        <v>7797132</v>
      </c>
      <c r="D1021" s="121">
        <v>0</v>
      </c>
    </row>
    <row r="1022" spans="2:4">
      <c r="B1022" s="161" t="s">
        <v>2699</v>
      </c>
      <c r="C1022" s="121">
        <v>40125835</v>
      </c>
      <c r="D1022" s="121">
        <v>6182941.71</v>
      </c>
    </row>
    <row r="1023" spans="2:4">
      <c r="B1023" s="162" t="s">
        <v>1794</v>
      </c>
      <c r="C1023" s="121">
        <v>40125835</v>
      </c>
      <c r="D1023" s="121">
        <v>6182941.71</v>
      </c>
    </row>
    <row r="1024" spans="2:4">
      <c r="B1024" s="161" t="s">
        <v>2698</v>
      </c>
      <c r="C1024" s="121">
        <v>924915</v>
      </c>
      <c r="D1024" s="121">
        <v>0</v>
      </c>
    </row>
    <row r="1025" spans="2:4">
      <c r="B1025" s="162" t="s">
        <v>1795</v>
      </c>
      <c r="C1025" s="121">
        <v>924915</v>
      </c>
      <c r="D1025" s="121">
        <v>0</v>
      </c>
    </row>
    <row r="1026" spans="2:4">
      <c r="B1026" s="161" t="s">
        <v>1798</v>
      </c>
      <c r="C1026" s="121">
        <v>38851004</v>
      </c>
      <c r="D1026" s="121">
        <v>0</v>
      </c>
    </row>
    <row r="1027" spans="2:4">
      <c r="B1027" s="162" t="s">
        <v>1799</v>
      </c>
      <c r="C1027" s="121">
        <v>38851004</v>
      </c>
      <c r="D1027" s="121">
        <v>0</v>
      </c>
    </row>
    <row r="1028" spans="2:4">
      <c r="B1028" s="161" t="s">
        <v>3120</v>
      </c>
      <c r="C1028" s="121">
        <v>0</v>
      </c>
      <c r="D1028" s="121">
        <v>0</v>
      </c>
    </row>
    <row r="1029" spans="2:4">
      <c r="B1029" s="162" t="s">
        <v>3121</v>
      </c>
      <c r="C1029" s="121">
        <v>0</v>
      </c>
      <c r="D1029" s="121">
        <v>0</v>
      </c>
    </row>
    <row r="1030" spans="2:4">
      <c r="B1030" s="123" t="s">
        <v>336</v>
      </c>
      <c r="C1030" s="121">
        <v>590800924</v>
      </c>
      <c r="D1030" s="121">
        <v>231754074.83999997</v>
      </c>
    </row>
    <row r="1031" spans="2:4">
      <c r="B1031" s="160" t="s">
        <v>251</v>
      </c>
      <c r="C1031" s="156">
        <v>432160924</v>
      </c>
      <c r="D1031" s="156">
        <v>231754074.83999997</v>
      </c>
    </row>
    <row r="1032" spans="2:4">
      <c r="B1032" s="161" t="s">
        <v>2979</v>
      </c>
      <c r="C1032" s="121">
        <v>10954464</v>
      </c>
      <c r="D1032" s="121">
        <v>0</v>
      </c>
    </row>
    <row r="1033" spans="2:4">
      <c r="B1033" s="162" t="s">
        <v>2980</v>
      </c>
      <c r="C1033" s="121">
        <v>10954464</v>
      </c>
      <c r="D1033" s="121">
        <v>0</v>
      </c>
    </row>
    <row r="1034" spans="2:4">
      <c r="B1034" s="161" t="s">
        <v>337</v>
      </c>
      <c r="C1034" s="121">
        <v>15000000</v>
      </c>
      <c r="D1034" s="121">
        <v>0</v>
      </c>
    </row>
    <row r="1035" spans="2:4">
      <c r="B1035" s="162" t="s">
        <v>538</v>
      </c>
      <c r="C1035" s="121">
        <v>15000000</v>
      </c>
      <c r="D1035" s="121">
        <v>0</v>
      </c>
    </row>
    <row r="1036" spans="2:4">
      <c r="B1036" s="161" t="s">
        <v>2299</v>
      </c>
      <c r="C1036" s="121">
        <v>5000000</v>
      </c>
      <c r="D1036" s="121">
        <v>0</v>
      </c>
    </row>
    <row r="1037" spans="2:4">
      <c r="B1037" s="162" t="s">
        <v>2300</v>
      </c>
      <c r="C1037" s="121">
        <v>5000000</v>
      </c>
      <c r="D1037" s="121">
        <v>0</v>
      </c>
    </row>
    <row r="1038" spans="2:4">
      <c r="B1038" s="161" t="s">
        <v>886</v>
      </c>
      <c r="C1038" s="121">
        <v>783418</v>
      </c>
      <c r="D1038" s="121">
        <v>0</v>
      </c>
    </row>
    <row r="1039" spans="2:4">
      <c r="B1039" s="162" t="s">
        <v>887</v>
      </c>
      <c r="C1039" s="121">
        <v>783418</v>
      </c>
      <c r="D1039" s="121">
        <v>0</v>
      </c>
    </row>
    <row r="1040" spans="2:4">
      <c r="B1040" s="161" t="s">
        <v>888</v>
      </c>
      <c r="C1040" s="121">
        <v>6726364</v>
      </c>
      <c r="D1040" s="121">
        <v>0</v>
      </c>
    </row>
    <row r="1041" spans="2:4">
      <c r="B1041" s="162" t="s">
        <v>889</v>
      </c>
      <c r="C1041" s="121">
        <v>6726364</v>
      </c>
      <c r="D1041" s="121">
        <v>0</v>
      </c>
    </row>
    <row r="1042" spans="2:4">
      <c r="B1042" s="161" t="s">
        <v>1942</v>
      </c>
      <c r="C1042" s="121">
        <v>783417</v>
      </c>
      <c r="D1042" s="121">
        <v>0</v>
      </c>
    </row>
    <row r="1043" spans="2:4">
      <c r="B1043" s="162" t="s">
        <v>890</v>
      </c>
      <c r="C1043" s="121">
        <v>783417</v>
      </c>
      <c r="D1043" s="121">
        <v>0</v>
      </c>
    </row>
    <row r="1044" spans="2:4">
      <c r="B1044" s="161" t="s">
        <v>1076</v>
      </c>
      <c r="C1044" s="121">
        <v>12066015</v>
      </c>
      <c r="D1044" s="121">
        <v>0</v>
      </c>
    </row>
    <row r="1045" spans="2:4">
      <c r="B1045" s="162" t="s">
        <v>1077</v>
      </c>
      <c r="C1045" s="121">
        <v>12066015</v>
      </c>
      <c r="D1045" s="121">
        <v>0</v>
      </c>
    </row>
    <row r="1046" spans="2:4">
      <c r="B1046" s="161" t="s">
        <v>2693</v>
      </c>
      <c r="C1046" s="121">
        <v>3417914</v>
      </c>
      <c r="D1046" s="121">
        <v>0</v>
      </c>
    </row>
    <row r="1047" spans="2:4">
      <c r="B1047" s="162" t="s">
        <v>1078</v>
      </c>
      <c r="C1047" s="121">
        <v>3417914</v>
      </c>
      <c r="D1047" s="121">
        <v>0</v>
      </c>
    </row>
    <row r="1048" spans="2:4">
      <c r="B1048" s="161" t="s">
        <v>1943</v>
      </c>
      <c r="C1048" s="121">
        <v>21182604</v>
      </c>
      <c r="D1048" s="121">
        <v>0</v>
      </c>
    </row>
    <row r="1049" spans="2:4">
      <c r="B1049" s="162" t="s">
        <v>539</v>
      </c>
      <c r="C1049" s="121">
        <v>21182604</v>
      </c>
      <c r="D1049" s="121">
        <v>0</v>
      </c>
    </row>
    <row r="1050" spans="2:4">
      <c r="B1050" s="161" t="s">
        <v>753</v>
      </c>
      <c r="C1050" s="121">
        <v>184848771</v>
      </c>
      <c r="D1050" s="121">
        <v>106423099.94999999</v>
      </c>
    </row>
    <row r="1051" spans="2:4">
      <c r="B1051" s="162" t="s">
        <v>754</v>
      </c>
      <c r="C1051" s="121">
        <v>184848771</v>
      </c>
      <c r="D1051" s="121">
        <v>106423099.94999999</v>
      </c>
    </row>
    <row r="1052" spans="2:4">
      <c r="B1052" s="161" t="s">
        <v>1858</v>
      </c>
      <c r="C1052" s="121">
        <v>55372480</v>
      </c>
      <c r="D1052" s="121">
        <v>42578067.140000001</v>
      </c>
    </row>
    <row r="1053" spans="2:4">
      <c r="B1053" s="162" t="s">
        <v>1859</v>
      </c>
      <c r="C1053" s="121">
        <v>55372480</v>
      </c>
      <c r="D1053" s="121">
        <v>42578067.140000001</v>
      </c>
    </row>
    <row r="1054" spans="2:4">
      <c r="B1054" s="161" t="s">
        <v>1860</v>
      </c>
      <c r="C1054" s="121">
        <v>81505429</v>
      </c>
      <c r="D1054" s="121">
        <v>61774717.82</v>
      </c>
    </row>
    <row r="1055" spans="2:4">
      <c r="B1055" s="162" t="s">
        <v>1861</v>
      </c>
      <c r="C1055" s="121">
        <v>81505429</v>
      </c>
      <c r="D1055" s="121">
        <v>61774717.82</v>
      </c>
    </row>
    <row r="1056" spans="2:4">
      <c r="B1056" s="161" t="s">
        <v>2107</v>
      </c>
      <c r="C1056" s="121">
        <v>2792904</v>
      </c>
      <c r="D1056" s="121">
        <v>0</v>
      </c>
    </row>
    <row r="1057" spans="2:4">
      <c r="B1057" s="162" t="s">
        <v>2108</v>
      </c>
      <c r="C1057" s="121">
        <v>2792904</v>
      </c>
      <c r="D1057" s="121">
        <v>0</v>
      </c>
    </row>
    <row r="1058" spans="2:4">
      <c r="B1058" s="161" t="s">
        <v>2852</v>
      </c>
      <c r="C1058" s="121">
        <v>31727144</v>
      </c>
      <c r="D1058" s="121">
        <v>20978189.93</v>
      </c>
    </row>
    <row r="1059" spans="2:4">
      <c r="B1059" s="162" t="s">
        <v>2851</v>
      </c>
      <c r="C1059" s="121">
        <v>31727144</v>
      </c>
      <c r="D1059" s="121">
        <v>20978189.93</v>
      </c>
    </row>
    <row r="1060" spans="2:4">
      <c r="B1060" s="160" t="s">
        <v>253</v>
      </c>
      <c r="C1060" s="156">
        <v>158640000</v>
      </c>
      <c r="D1060" s="156">
        <v>0</v>
      </c>
    </row>
    <row r="1061" spans="2:4">
      <c r="B1061" s="161" t="s">
        <v>2318</v>
      </c>
      <c r="C1061" s="121">
        <v>158640000</v>
      </c>
      <c r="D1061" s="121">
        <v>0</v>
      </c>
    </row>
    <row r="1062" spans="2:4">
      <c r="B1062" s="162" t="s">
        <v>2317</v>
      </c>
      <c r="C1062" s="121">
        <v>158640000</v>
      </c>
      <c r="D1062" s="121">
        <v>0</v>
      </c>
    </row>
    <row r="1063" spans="2:4">
      <c r="B1063" s="123" t="s">
        <v>261</v>
      </c>
      <c r="C1063" s="121">
        <v>1210673472</v>
      </c>
      <c r="D1063" s="121">
        <v>353095756.86000001</v>
      </c>
    </row>
    <row r="1064" spans="2:4">
      <c r="B1064" s="160" t="s">
        <v>251</v>
      </c>
      <c r="C1064" s="156">
        <v>1067488608</v>
      </c>
      <c r="D1064" s="156">
        <v>353095756.86000001</v>
      </c>
    </row>
    <row r="1065" spans="2:4">
      <c r="B1065" s="161" t="s">
        <v>891</v>
      </c>
      <c r="C1065" s="121">
        <v>7940241</v>
      </c>
      <c r="D1065" s="121">
        <v>0</v>
      </c>
    </row>
    <row r="1066" spans="2:4">
      <c r="B1066" s="162" t="s">
        <v>892</v>
      </c>
      <c r="C1066" s="121">
        <v>7940241</v>
      </c>
      <c r="D1066" s="121">
        <v>0</v>
      </c>
    </row>
    <row r="1067" spans="2:4">
      <c r="B1067" s="161" t="s">
        <v>893</v>
      </c>
      <c r="C1067" s="121">
        <v>1495764</v>
      </c>
      <c r="D1067" s="121">
        <v>0</v>
      </c>
    </row>
    <row r="1068" spans="2:4">
      <c r="B1068" s="162" t="s">
        <v>894</v>
      </c>
      <c r="C1068" s="121">
        <v>1495764</v>
      </c>
      <c r="D1068" s="121">
        <v>0</v>
      </c>
    </row>
    <row r="1069" spans="2:4">
      <c r="B1069" s="161" t="s">
        <v>1079</v>
      </c>
      <c r="C1069" s="121">
        <v>1124434</v>
      </c>
      <c r="D1069" s="121">
        <v>0</v>
      </c>
    </row>
    <row r="1070" spans="2:4">
      <c r="B1070" s="162" t="s">
        <v>1080</v>
      </c>
      <c r="C1070" s="121">
        <v>1124434</v>
      </c>
      <c r="D1070" s="121">
        <v>0</v>
      </c>
    </row>
    <row r="1071" spans="2:4">
      <c r="B1071" s="161" t="s">
        <v>2692</v>
      </c>
      <c r="C1071" s="121">
        <v>4270029</v>
      </c>
      <c r="D1071" s="121">
        <v>0</v>
      </c>
    </row>
    <row r="1072" spans="2:4">
      <c r="B1072" s="162" t="s">
        <v>2342</v>
      </c>
      <c r="C1072" s="121">
        <v>4270029</v>
      </c>
      <c r="D1072" s="121">
        <v>0</v>
      </c>
    </row>
    <row r="1073" spans="2:4">
      <c r="B1073" s="161" t="s">
        <v>1081</v>
      </c>
      <c r="C1073" s="121">
        <v>2595669</v>
      </c>
      <c r="D1073" s="121">
        <v>0</v>
      </c>
    </row>
    <row r="1074" spans="2:4">
      <c r="B1074" s="162" t="s">
        <v>1082</v>
      </c>
      <c r="C1074" s="121">
        <v>2595669</v>
      </c>
      <c r="D1074" s="121">
        <v>0</v>
      </c>
    </row>
    <row r="1075" spans="2:4">
      <c r="B1075" s="161" t="s">
        <v>1083</v>
      </c>
      <c r="C1075" s="121">
        <v>705374</v>
      </c>
      <c r="D1075" s="121">
        <v>0</v>
      </c>
    </row>
    <row r="1076" spans="2:4">
      <c r="B1076" s="162" t="s">
        <v>1084</v>
      </c>
      <c r="C1076" s="121">
        <v>705374</v>
      </c>
      <c r="D1076" s="121">
        <v>0</v>
      </c>
    </row>
    <row r="1077" spans="2:4">
      <c r="B1077" s="161" t="s">
        <v>1085</v>
      </c>
      <c r="C1077" s="121">
        <v>4638767</v>
      </c>
      <c r="D1077" s="121">
        <v>0</v>
      </c>
    </row>
    <row r="1078" spans="2:4">
      <c r="B1078" s="162" t="s">
        <v>1086</v>
      </c>
      <c r="C1078" s="121">
        <v>4638767</v>
      </c>
      <c r="D1078" s="121">
        <v>0</v>
      </c>
    </row>
    <row r="1079" spans="2:4">
      <c r="B1079" s="161" t="s">
        <v>1087</v>
      </c>
      <c r="C1079" s="121">
        <v>3752852</v>
      </c>
      <c r="D1079" s="121">
        <v>0</v>
      </c>
    </row>
    <row r="1080" spans="2:4">
      <c r="B1080" s="162" t="s">
        <v>1088</v>
      </c>
      <c r="C1080" s="121">
        <v>3752852</v>
      </c>
      <c r="D1080" s="121">
        <v>0</v>
      </c>
    </row>
    <row r="1081" spans="2:4">
      <c r="B1081" s="161" t="s">
        <v>2981</v>
      </c>
      <c r="C1081" s="121">
        <v>27415214</v>
      </c>
      <c r="D1081" s="121">
        <v>0</v>
      </c>
    </row>
    <row r="1082" spans="2:4">
      <c r="B1082" s="162" t="s">
        <v>2982</v>
      </c>
      <c r="C1082" s="121">
        <v>27415214</v>
      </c>
      <c r="D1082" s="121">
        <v>0</v>
      </c>
    </row>
    <row r="1083" spans="2:4">
      <c r="B1083" s="161" t="s">
        <v>1089</v>
      </c>
      <c r="C1083" s="121">
        <v>12244226</v>
      </c>
      <c r="D1083" s="121">
        <v>0</v>
      </c>
    </row>
    <row r="1084" spans="2:4">
      <c r="B1084" s="162" t="s">
        <v>1090</v>
      </c>
      <c r="C1084" s="121">
        <v>12244226</v>
      </c>
      <c r="D1084" s="121">
        <v>0</v>
      </c>
    </row>
    <row r="1085" spans="2:4">
      <c r="B1085" s="161" t="s">
        <v>1944</v>
      </c>
      <c r="C1085" s="121">
        <v>1095313</v>
      </c>
      <c r="D1085" s="121">
        <v>0</v>
      </c>
    </row>
    <row r="1086" spans="2:4">
      <c r="B1086" s="162" t="s">
        <v>1091</v>
      </c>
      <c r="C1086" s="121">
        <v>1095313</v>
      </c>
      <c r="D1086" s="121">
        <v>0</v>
      </c>
    </row>
    <row r="1087" spans="2:4">
      <c r="B1087" s="161" t="s">
        <v>1092</v>
      </c>
      <c r="C1087" s="121">
        <v>2565308</v>
      </c>
      <c r="D1087" s="121">
        <v>0</v>
      </c>
    </row>
    <row r="1088" spans="2:4">
      <c r="B1088" s="162" t="s">
        <v>1093</v>
      </c>
      <c r="C1088" s="121">
        <v>2565308</v>
      </c>
      <c r="D1088" s="121">
        <v>0</v>
      </c>
    </row>
    <row r="1089" spans="2:4">
      <c r="B1089" s="161" t="s">
        <v>1094</v>
      </c>
      <c r="C1089" s="121">
        <v>2565308</v>
      </c>
      <c r="D1089" s="121">
        <v>0</v>
      </c>
    </row>
    <row r="1090" spans="2:4">
      <c r="B1090" s="162" t="s">
        <v>1095</v>
      </c>
      <c r="C1090" s="121">
        <v>2565308</v>
      </c>
      <c r="D1090" s="121">
        <v>0</v>
      </c>
    </row>
    <row r="1091" spans="2:4">
      <c r="B1091" s="161" t="s">
        <v>1096</v>
      </c>
      <c r="C1091" s="121">
        <v>3765377</v>
      </c>
      <c r="D1091" s="121">
        <v>0</v>
      </c>
    </row>
    <row r="1092" spans="2:4">
      <c r="B1092" s="162" t="s">
        <v>1097</v>
      </c>
      <c r="C1092" s="121">
        <v>3765377</v>
      </c>
      <c r="D1092" s="121">
        <v>0</v>
      </c>
    </row>
    <row r="1093" spans="2:4">
      <c r="B1093" s="161" t="s">
        <v>2691</v>
      </c>
      <c r="C1093" s="121">
        <v>1262818</v>
      </c>
      <c r="D1093" s="121">
        <v>0</v>
      </c>
    </row>
    <row r="1094" spans="2:4">
      <c r="B1094" s="162" t="s">
        <v>1098</v>
      </c>
      <c r="C1094" s="121">
        <v>1262818</v>
      </c>
      <c r="D1094" s="121">
        <v>0</v>
      </c>
    </row>
    <row r="1095" spans="2:4">
      <c r="B1095" s="161" t="s">
        <v>338</v>
      </c>
      <c r="C1095" s="121">
        <v>6646032</v>
      </c>
      <c r="D1095" s="121">
        <v>0</v>
      </c>
    </row>
    <row r="1096" spans="2:4">
      <c r="B1096" s="162" t="s">
        <v>540</v>
      </c>
      <c r="C1096" s="121">
        <v>6646032</v>
      </c>
      <c r="D1096" s="121">
        <v>0</v>
      </c>
    </row>
    <row r="1097" spans="2:4">
      <c r="B1097" s="161" t="s">
        <v>339</v>
      </c>
      <c r="C1097" s="121">
        <v>31184647</v>
      </c>
      <c r="D1097" s="121">
        <v>0</v>
      </c>
    </row>
    <row r="1098" spans="2:4">
      <c r="B1098" s="162" t="s">
        <v>541</v>
      </c>
      <c r="C1098" s="121">
        <v>31184647</v>
      </c>
      <c r="D1098" s="121">
        <v>0</v>
      </c>
    </row>
    <row r="1099" spans="2:4">
      <c r="B1099" s="161" t="s">
        <v>2690</v>
      </c>
      <c r="C1099" s="121">
        <v>4684108</v>
      </c>
      <c r="D1099" s="121">
        <v>0</v>
      </c>
    </row>
    <row r="1100" spans="2:4">
      <c r="B1100" s="162" t="s">
        <v>2341</v>
      </c>
      <c r="C1100" s="121">
        <v>4684108</v>
      </c>
      <c r="D1100" s="121">
        <v>0</v>
      </c>
    </row>
    <row r="1101" spans="2:4">
      <c r="B1101" s="161" t="s">
        <v>1332</v>
      </c>
      <c r="C1101" s="121">
        <v>6692496</v>
      </c>
      <c r="D1101" s="121">
        <v>0</v>
      </c>
    </row>
    <row r="1102" spans="2:4">
      <c r="B1102" s="162" t="s">
        <v>1333</v>
      </c>
      <c r="C1102" s="121">
        <v>6692496</v>
      </c>
      <c r="D1102" s="121">
        <v>0</v>
      </c>
    </row>
    <row r="1103" spans="2:4">
      <c r="B1103" s="161" t="s">
        <v>1099</v>
      </c>
      <c r="C1103" s="121">
        <v>3693289</v>
      </c>
      <c r="D1103" s="121">
        <v>0</v>
      </c>
    </row>
    <row r="1104" spans="2:4">
      <c r="B1104" s="162" t="s">
        <v>1100</v>
      </c>
      <c r="C1104" s="121">
        <v>3693289</v>
      </c>
      <c r="D1104" s="121">
        <v>0</v>
      </c>
    </row>
    <row r="1105" spans="2:4">
      <c r="B1105" s="161" t="s">
        <v>1101</v>
      </c>
      <c r="C1105" s="121">
        <v>2524063</v>
      </c>
      <c r="D1105" s="121">
        <v>0</v>
      </c>
    </row>
    <row r="1106" spans="2:4">
      <c r="B1106" s="162" t="s">
        <v>1102</v>
      </c>
      <c r="C1106" s="121">
        <v>2524063</v>
      </c>
      <c r="D1106" s="121">
        <v>0</v>
      </c>
    </row>
    <row r="1107" spans="2:4">
      <c r="B1107" s="161" t="s">
        <v>1103</v>
      </c>
      <c r="C1107" s="121">
        <v>2524063</v>
      </c>
      <c r="D1107" s="121">
        <v>0</v>
      </c>
    </row>
    <row r="1108" spans="2:4">
      <c r="B1108" s="162" t="s">
        <v>1104</v>
      </c>
      <c r="C1108" s="121">
        <v>2524063</v>
      </c>
      <c r="D1108" s="121">
        <v>0</v>
      </c>
    </row>
    <row r="1109" spans="2:4">
      <c r="B1109" s="161" t="s">
        <v>340</v>
      </c>
      <c r="C1109" s="121">
        <v>25216142</v>
      </c>
      <c r="D1109" s="121">
        <v>0</v>
      </c>
    </row>
    <row r="1110" spans="2:4">
      <c r="B1110" s="162" t="s">
        <v>542</v>
      </c>
      <c r="C1110" s="121">
        <v>25216142</v>
      </c>
      <c r="D1110" s="121">
        <v>0</v>
      </c>
    </row>
    <row r="1111" spans="2:4">
      <c r="B1111" s="161" t="s">
        <v>1105</v>
      </c>
      <c r="C1111" s="121">
        <v>3067874</v>
      </c>
      <c r="D1111" s="121">
        <v>0</v>
      </c>
    </row>
    <row r="1112" spans="2:4">
      <c r="B1112" s="162" t="s">
        <v>1106</v>
      </c>
      <c r="C1112" s="121">
        <v>3067874</v>
      </c>
      <c r="D1112" s="121">
        <v>0</v>
      </c>
    </row>
    <row r="1113" spans="2:4">
      <c r="B1113" s="161" t="s">
        <v>1107</v>
      </c>
      <c r="C1113" s="121">
        <v>3067874</v>
      </c>
      <c r="D1113" s="121">
        <v>0</v>
      </c>
    </row>
    <row r="1114" spans="2:4">
      <c r="B1114" s="162" t="s">
        <v>1108</v>
      </c>
      <c r="C1114" s="121">
        <v>3067874</v>
      </c>
      <c r="D1114" s="121">
        <v>0</v>
      </c>
    </row>
    <row r="1115" spans="2:4">
      <c r="B1115" s="161" t="s">
        <v>1109</v>
      </c>
      <c r="C1115" s="121">
        <v>5120664</v>
      </c>
      <c r="D1115" s="121">
        <v>0</v>
      </c>
    </row>
    <row r="1116" spans="2:4">
      <c r="B1116" s="162" t="s">
        <v>1110</v>
      </c>
      <c r="C1116" s="121">
        <v>5120664</v>
      </c>
      <c r="D1116" s="121">
        <v>0</v>
      </c>
    </row>
    <row r="1117" spans="2:4">
      <c r="B1117" s="161" t="s">
        <v>1111</v>
      </c>
      <c r="C1117" s="121">
        <v>4341063</v>
      </c>
      <c r="D1117" s="121">
        <v>0</v>
      </c>
    </row>
    <row r="1118" spans="2:4">
      <c r="B1118" s="162" t="s">
        <v>1112</v>
      </c>
      <c r="C1118" s="121">
        <v>4341063</v>
      </c>
      <c r="D1118" s="121">
        <v>0</v>
      </c>
    </row>
    <row r="1119" spans="2:4">
      <c r="B1119" s="161" t="s">
        <v>2689</v>
      </c>
      <c r="C1119" s="121">
        <v>26140065</v>
      </c>
      <c r="D1119" s="121">
        <v>18138376.890000001</v>
      </c>
    </row>
    <row r="1120" spans="2:4">
      <c r="B1120" s="162" t="s">
        <v>2109</v>
      </c>
      <c r="C1120" s="121">
        <v>26140065</v>
      </c>
      <c r="D1120" s="121">
        <v>18138376.890000001</v>
      </c>
    </row>
    <row r="1121" spans="2:4">
      <c r="B1121" s="161" t="s">
        <v>1113</v>
      </c>
      <c r="C1121" s="121">
        <v>5103076</v>
      </c>
      <c r="D1121" s="121">
        <v>0</v>
      </c>
    </row>
    <row r="1122" spans="2:4">
      <c r="B1122" s="162" t="s">
        <v>1114</v>
      </c>
      <c r="C1122" s="121">
        <v>5103076</v>
      </c>
      <c r="D1122" s="121">
        <v>0</v>
      </c>
    </row>
    <row r="1123" spans="2:4">
      <c r="B1123" s="161" t="s">
        <v>2110</v>
      </c>
      <c r="C1123" s="121">
        <v>16757020</v>
      </c>
      <c r="D1123" s="121">
        <v>7299772.79</v>
      </c>
    </row>
    <row r="1124" spans="2:4">
      <c r="B1124" s="162" t="s">
        <v>2111</v>
      </c>
      <c r="C1124" s="121">
        <v>16757020</v>
      </c>
      <c r="D1124" s="121">
        <v>7299772.79</v>
      </c>
    </row>
    <row r="1125" spans="2:4">
      <c r="B1125" s="161" t="s">
        <v>2983</v>
      </c>
      <c r="C1125" s="121">
        <v>10000000</v>
      </c>
      <c r="D1125" s="121">
        <v>0</v>
      </c>
    </row>
    <row r="1126" spans="2:4">
      <c r="B1126" s="162" t="s">
        <v>2799</v>
      </c>
      <c r="C1126" s="121">
        <v>10000000</v>
      </c>
      <c r="D1126" s="121">
        <v>0</v>
      </c>
    </row>
    <row r="1127" spans="2:4">
      <c r="B1127" s="161" t="s">
        <v>1862</v>
      </c>
      <c r="C1127" s="121">
        <v>5000000</v>
      </c>
      <c r="D1127" s="121">
        <v>0</v>
      </c>
    </row>
    <row r="1128" spans="2:4">
      <c r="B1128" s="162" t="s">
        <v>1863</v>
      </c>
      <c r="C1128" s="121">
        <v>5000000</v>
      </c>
      <c r="D1128" s="121">
        <v>0</v>
      </c>
    </row>
    <row r="1129" spans="2:4">
      <c r="B1129" s="161" t="s">
        <v>2112</v>
      </c>
      <c r="C1129" s="121">
        <v>2142699</v>
      </c>
      <c r="D1129" s="121">
        <v>0</v>
      </c>
    </row>
    <row r="1130" spans="2:4">
      <c r="B1130" s="162" t="s">
        <v>2113</v>
      </c>
      <c r="C1130" s="121">
        <v>2142699</v>
      </c>
      <c r="D1130" s="121">
        <v>0</v>
      </c>
    </row>
    <row r="1131" spans="2:4">
      <c r="B1131" s="161" t="s">
        <v>341</v>
      </c>
      <c r="C1131" s="121">
        <v>27143613</v>
      </c>
      <c r="D1131" s="121">
        <v>0</v>
      </c>
    </row>
    <row r="1132" spans="2:4">
      <c r="B1132" s="162" t="s">
        <v>543</v>
      </c>
      <c r="C1132" s="121">
        <v>27143613</v>
      </c>
      <c r="D1132" s="121">
        <v>0</v>
      </c>
    </row>
    <row r="1133" spans="2:4">
      <c r="B1133" s="161" t="s">
        <v>1864</v>
      </c>
      <c r="C1133" s="121">
        <v>136157143</v>
      </c>
      <c r="D1133" s="121">
        <v>50944238.390000001</v>
      </c>
    </row>
    <row r="1134" spans="2:4">
      <c r="B1134" s="162" t="s">
        <v>1865</v>
      </c>
      <c r="C1134" s="121">
        <v>136157143</v>
      </c>
      <c r="D1134" s="121">
        <v>50944238.390000001</v>
      </c>
    </row>
    <row r="1135" spans="2:4">
      <c r="B1135" s="161" t="s">
        <v>1866</v>
      </c>
      <c r="C1135" s="121">
        <v>50946538</v>
      </c>
      <c r="D1135" s="121">
        <v>19865672.57</v>
      </c>
    </row>
    <row r="1136" spans="2:4">
      <c r="B1136" s="162" t="s">
        <v>1867</v>
      </c>
      <c r="C1136" s="121">
        <v>50946538</v>
      </c>
      <c r="D1136" s="121">
        <v>19865672.57</v>
      </c>
    </row>
    <row r="1137" spans="2:4">
      <c r="B1137" s="161" t="s">
        <v>2114</v>
      </c>
      <c r="C1137" s="121">
        <v>8692036</v>
      </c>
      <c r="D1137" s="121">
        <v>0</v>
      </c>
    </row>
    <row r="1138" spans="2:4">
      <c r="B1138" s="162" t="s">
        <v>2115</v>
      </c>
      <c r="C1138" s="121">
        <v>8692036</v>
      </c>
      <c r="D1138" s="121">
        <v>0</v>
      </c>
    </row>
    <row r="1139" spans="2:4">
      <c r="B1139" s="161" t="s">
        <v>2301</v>
      </c>
      <c r="C1139" s="121">
        <v>33489931</v>
      </c>
      <c r="D1139" s="121">
        <v>0</v>
      </c>
    </row>
    <row r="1140" spans="2:4">
      <c r="B1140" s="162" t="s">
        <v>2302</v>
      </c>
      <c r="C1140" s="121">
        <v>33489931</v>
      </c>
      <c r="D1140" s="121">
        <v>0</v>
      </c>
    </row>
    <row r="1141" spans="2:4">
      <c r="B1141" s="161" t="s">
        <v>2116</v>
      </c>
      <c r="C1141" s="121">
        <v>29859567</v>
      </c>
      <c r="D1141" s="121">
        <v>0</v>
      </c>
    </row>
    <row r="1142" spans="2:4">
      <c r="B1142" s="162" t="s">
        <v>2117</v>
      </c>
      <c r="C1142" s="121">
        <v>29859567</v>
      </c>
      <c r="D1142" s="121">
        <v>0</v>
      </c>
    </row>
    <row r="1143" spans="2:4">
      <c r="B1143" s="161" t="s">
        <v>342</v>
      </c>
      <c r="C1143" s="121">
        <v>122935036</v>
      </c>
      <c r="D1143" s="121">
        <v>61933369.840000004</v>
      </c>
    </row>
    <row r="1144" spans="2:4">
      <c r="B1144" s="162" t="s">
        <v>544</v>
      </c>
      <c r="C1144" s="121">
        <v>122935036</v>
      </c>
      <c r="D1144" s="121">
        <v>61933369.840000004</v>
      </c>
    </row>
    <row r="1145" spans="2:4">
      <c r="B1145" s="161" t="s">
        <v>2118</v>
      </c>
      <c r="C1145" s="121">
        <v>38456580</v>
      </c>
      <c r="D1145" s="121">
        <v>0</v>
      </c>
    </row>
    <row r="1146" spans="2:4">
      <c r="B1146" s="162" t="s">
        <v>2119</v>
      </c>
      <c r="C1146" s="121">
        <v>38456580</v>
      </c>
      <c r="D1146" s="121">
        <v>0</v>
      </c>
    </row>
    <row r="1147" spans="2:4">
      <c r="B1147" s="161" t="s">
        <v>2120</v>
      </c>
      <c r="C1147" s="121">
        <v>10000000</v>
      </c>
      <c r="D1147" s="121">
        <v>0</v>
      </c>
    </row>
    <row r="1148" spans="2:4">
      <c r="B1148" s="162" t="s">
        <v>2121</v>
      </c>
      <c r="C1148" s="121">
        <v>10000000</v>
      </c>
      <c r="D1148" s="121">
        <v>0</v>
      </c>
    </row>
    <row r="1149" spans="2:4">
      <c r="B1149" s="161" t="s">
        <v>2122</v>
      </c>
      <c r="C1149" s="121">
        <v>20155391</v>
      </c>
      <c r="D1149" s="121">
        <v>0</v>
      </c>
    </row>
    <row r="1150" spans="2:4">
      <c r="B1150" s="162" t="s">
        <v>2123</v>
      </c>
      <c r="C1150" s="121">
        <v>20155391</v>
      </c>
      <c r="D1150" s="121">
        <v>0</v>
      </c>
    </row>
    <row r="1151" spans="2:4">
      <c r="B1151" s="161" t="s">
        <v>343</v>
      </c>
      <c r="C1151" s="121">
        <v>12275437</v>
      </c>
      <c r="D1151" s="121">
        <v>0</v>
      </c>
    </row>
    <row r="1152" spans="2:4">
      <c r="B1152" s="162" t="s">
        <v>545</v>
      </c>
      <c r="C1152" s="121">
        <v>12275437</v>
      </c>
      <c r="D1152" s="121">
        <v>0</v>
      </c>
    </row>
    <row r="1153" spans="2:4">
      <c r="B1153" s="161" t="s">
        <v>2261</v>
      </c>
      <c r="C1153" s="121">
        <v>30217777</v>
      </c>
      <c r="D1153" s="121">
        <v>0</v>
      </c>
    </row>
    <row r="1154" spans="2:4">
      <c r="B1154" s="162" t="s">
        <v>2262</v>
      </c>
      <c r="C1154" s="121">
        <v>30217777</v>
      </c>
      <c r="D1154" s="121">
        <v>0</v>
      </c>
    </row>
    <row r="1155" spans="2:4">
      <c r="B1155" s="161" t="s">
        <v>344</v>
      </c>
      <c r="C1155" s="121">
        <v>69223576</v>
      </c>
      <c r="D1155" s="121">
        <v>17966428.23</v>
      </c>
    </row>
    <row r="1156" spans="2:4">
      <c r="B1156" s="162" t="s">
        <v>546</v>
      </c>
      <c r="C1156" s="121">
        <v>69223576</v>
      </c>
      <c r="D1156" s="121">
        <v>17966428.23</v>
      </c>
    </row>
    <row r="1157" spans="2:4">
      <c r="B1157" s="161" t="s">
        <v>2263</v>
      </c>
      <c r="C1157" s="121">
        <v>100000000</v>
      </c>
      <c r="D1157" s="121">
        <v>99999999.430000007</v>
      </c>
    </row>
    <row r="1158" spans="2:4">
      <c r="B1158" s="162" t="s">
        <v>2264</v>
      </c>
      <c r="C1158" s="121">
        <v>100000000</v>
      </c>
      <c r="D1158" s="121">
        <v>99999999.430000007</v>
      </c>
    </row>
    <row r="1159" spans="2:4">
      <c r="B1159" s="161" t="s">
        <v>755</v>
      </c>
      <c r="C1159" s="121">
        <v>120757727</v>
      </c>
      <c r="D1159" s="121">
        <v>76947898.719999999</v>
      </c>
    </row>
    <row r="1160" spans="2:4">
      <c r="B1160" s="162" t="s">
        <v>756</v>
      </c>
      <c r="C1160" s="121">
        <v>120757727</v>
      </c>
      <c r="D1160" s="121">
        <v>76947898.719999999</v>
      </c>
    </row>
    <row r="1161" spans="2:4">
      <c r="B1161" s="161" t="s">
        <v>2303</v>
      </c>
      <c r="C1161" s="121">
        <v>15836387</v>
      </c>
      <c r="D1161" s="121">
        <v>0</v>
      </c>
    </row>
    <row r="1162" spans="2:4">
      <c r="B1162" s="162" t="s">
        <v>2304</v>
      </c>
      <c r="C1162" s="121">
        <v>15836387</v>
      </c>
      <c r="D1162" s="121">
        <v>0</v>
      </c>
    </row>
    <row r="1163" spans="2:4">
      <c r="B1163" s="160" t="s">
        <v>253</v>
      </c>
      <c r="C1163" s="156">
        <v>143184864</v>
      </c>
      <c r="D1163" s="156">
        <v>0</v>
      </c>
    </row>
    <row r="1164" spans="2:4">
      <c r="B1164" s="161" t="s">
        <v>2850</v>
      </c>
      <c r="C1164" s="121">
        <v>46099145</v>
      </c>
      <c r="D1164" s="121">
        <v>0</v>
      </c>
    </row>
    <row r="1165" spans="2:4">
      <c r="B1165" s="162" t="s">
        <v>2849</v>
      </c>
      <c r="C1165" s="121">
        <v>46099145</v>
      </c>
      <c r="D1165" s="121">
        <v>0</v>
      </c>
    </row>
    <row r="1166" spans="2:4">
      <c r="B1166" s="161" t="s">
        <v>2688</v>
      </c>
      <c r="C1166" s="121">
        <v>54198739</v>
      </c>
      <c r="D1166" s="121">
        <v>0</v>
      </c>
    </row>
    <row r="1167" spans="2:4">
      <c r="B1167" s="162" t="s">
        <v>1868</v>
      </c>
      <c r="C1167" s="121">
        <v>54198739</v>
      </c>
      <c r="D1167" s="121">
        <v>0</v>
      </c>
    </row>
    <row r="1168" spans="2:4">
      <c r="B1168" s="161" t="s">
        <v>3122</v>
      </c>
      <c r="C1168" s="121">
        <v>0</v>
      </c>
      <c r="D1168" s="121">
        <v>0</v>
      </c>
    </row>
    <row r="1169" spans="2:4">
      <c r="B1169" s="162" t="s">
        <v>3123</v>
      </c>
      <c r="C1169" s="121">
        <v>0</v>
      </c>
      <c r="D1169" s="121">
        <v>0</v>
      </c>
    </row>
    <row r="1170" spans="2:4">
      <c r="B1170" s="161" t="s">
        <v>2124</v>
      </c>
      <c r="C1170" s="121">
        <v>42886980</v>
      </c>
      <c r="D1170" s="121">
        <v>0</v>
      </c>
    </row>
    <row r="1171" spans="2:4">
      <c r="B1171" s="162" t="s">
        <v>2125</v>
      </c>
      <c r="C1171" s="121">
        <v>42886980</v>
      </c>
      <c r="D1171" s="121">
        <v>0</v>
      </c>
    </row>
    <row r="1172" spans="2:4">
      <c r="B1172" s="123" t="s">
        <v>345</v>
      </c>
      <c r="C1172" s="121">
        <v>1498177270</v>
      </c>
      <c r="D1172" s="121">
        <v>377515857.17999995</v>
      </c>
    </row>
    <row r="1173" spans="2:4">
      <c r="B1173" s="160" t="s">
        <v>251</v>
      </c>
      <c r="C1173" s="156">
        <v>1473680528</v>
      </c>
      <c r="D1173" s="156">
        <v>377515857.17999995</v>
      </c>
    </row>
    <row r="1174" spans="2:4">
      <c r="B1174" s="161" t="s">
        <v>346</v>
      </c>
      <c r="C1174" s="121">
        <v>24072499</v>
      </c>
      <c r="D1174" s="121">
        <v>0</v>
      </c>
    </row>
    <row r="1175" spans="2:4">
      <c r="B1175" s="162" t="s">
        <v>547</v>
      </c>
      <c r="C1175" s="121">
        <v>24072499</v>
      </c>
      <c r="D1175" s="121">
        <v>0</v>
      </c>
    </row>
    <row r="1176" spans="2:4">
      <c r="B1176" s="161" t="s">
        <v>347</v>
      </c>
      <c r="C1176" s="121">
        <v>15305469</v>
      </c>
      <c r="D1176" s="121">
        <v>0</v>
      </c>
    </row>
    <row r="1177" spans="2:4">
      <c r="B1177" s="162" t="s">
        <v>548</v>
      </c>
      <c r="C1177" s="121">
        <v>15305469</v>
      </c>
      <c r="D1177" s="121">
        <v>0</v>
      </c>
    </row>
    <row r="1178" spans="2:4">
      <c r="B1178" s="161" t="s">
        <v>348</v>
      </c>
      <c r="C1178" s="121">
        <v>103320931</v>
      </c>
      <c r="D1178" s="121">
        <v>0</v>
      </c>
    </row>
    <row r="1179" spans="2:4">
      <c r="B1179" s="162" t="s">
        <v>549</v>
      </c>
      <c r="C1179" s="121">
        <v>103320931</v>
      </c>
      <c r="D1179" s="121">
        <v>0</v>
      </c>
    </row>
    <row r="1180" spans="2:4">
      <c r="B1180" s="161" t="s">
        <v>895</v>
      </c>
      <c r="C1180" s="121">
        <v>7036873</v>
      </c>
      <c r="D1180" s="121">
        <v>0</v>
      </c>
    </row>
    <row r="1181" spans="2:4">
      <c r="B1181" s="162" t="s">
        <v>896</v>
      </c>
      <c r="C1181" s="121">
        <v>7036873</v>
      </c>
      <c r="D1181" s="121">
        <v>0</v>
      </c>
    </row>
    <row r="1182" spans="2:4">
      <c r="B1182" s="161" t="s">
        <v>897</v>
      </c>
      <c r="C1182" s="121">
        <v>4844222</v>
      </c>
      <c r="D1182" s="121">
        <v>0</v>
      </c>
    </row>
    <row r="1183" spans="2:4">
      <c r="B1183" s="162" t="s">
        <v>898</v>
      </c>
      <c r="C1183" s="121">
        <v>4844222</v>
      </c>
      <c r="D1183" s="121">
        <v>0</v>
      </c>
    </row>
    <row r="1184" spans="2:4">
      <c r="B1184" s="161" t="s">
        <v>2687</v>
      </c>
      <c r="C1184" s="121">
        <v>18428206</v>
      </c>
      <c r="D1184" s="121">
        <v>0</v>
      </c>
    </row>
    <row r="1185" spans="2:4">
      <c r="B1185" s="162" t="s">
        <v>1869</v>
      </c>
      <c r="C1185" s="121">
        <v>18428206</v>
      </c>
      <c r="D1185" s="121">
        <v>0</v>
      </c>
    </row>
    <row r="1186" spans="2:4">
      <c r="B1186" s="161" t="s">
        <v>899</v>
      </c>
      <c r="C1186" s="121">
        <v>1875179</v>
      </c>
      <c r="D1186" s="121">
        <v>0</v>
      </c>
    </row>
    <row r="1187" spans="2:4">
      <c r="B1187" s="162" t="s">
        <v>900</v>
      </c>
      <c r="C1187" s="121">
        <v>1875179</v>
      </c>
      <c r="D1187" s="121">
        <v>0</v>
      </c>
    </row>
    <row r="1188" spans="2:4">
      <c r="B1188" s="161" t="s">
        <v>901</v>
      </c>
      <c r="C1188" s="121">
        <v>11762181</v>
      </c>
      <c r="D1188" s="121">
        <v>0</v>
      </c>
    </row>
    <row r="1189" spans="2:4">
      <c r="B1189" s="162" t="s">
        <v>902</v>
      </c>
      <c r="C1189" s="121">
        <v>11762181</v>
      </c>
      <c r="D1189" s="121">
        <v>0</v>
      </c>
    </row>
    <row r="1190" spans="2:4">
      <c r="B1190" s="161" t="s">
        <v>903</v>
      </c>
      <c r="C1190" s="121">
        <v>4844222</v>
      </c>
      <c r="D1190" s="121">
        <v>0</v>
      </c>
    </row>
    <row r="1191" spans="2:4">
      <c r="B1191" s="162" t="s">
        <v>904</v>
      </c>
      <c r="C1191" s="121">
        <v>4844222</v>
      </c>
      <c r="D1191" s="121">
        <v>0</v>
      </c>
    </row>
    <row r="1192" spans="2:4">
      <c r="B1192" s="161" t="s">
        <v>2686</v>
      </c>
      <c r="C1192" s="121">
        <v>7036873</v>
      </c>
      <c r="D1192" s="121">
        <v>0</v>
      </c>
    </row>
    <row r="1193" spans="2:4">
      <c r="B1193" s="162" t="s">
        <v>905</v>
      </c>
      <c r="C1193" s="121">
        <v>7036873</v>
      </c>
      <c r="D1193" s="121">
        <v>0</v>
      </c>
    </row>
    <row r="1194" spans="2:4">
      <c r="B1194" s="161" t="s">
        <v>1945</v>
      </c>
      <c r="C1194" s="121">
        <v>57467939</v>
      </c>
      <c r="D1194" s="121">
        <v>0</v>
      </c>
    </row>
    <row r="1195" spans="2:4">
      <c r="B1195" s="162" t="s">
        <v>550</v>
      </c>
      <c r="C1195" s="121">
        <v>57467939</v>
      </c>
      <c r="D1195" s="121">
        <v>0</v>
      </c>
    </row>
    <row r="1196" spans="2:4">
      <c r="B1196" s="161" t="s">
        <v>2465</v>
      </c>
      <c r="C1196" s="121">
        <v>62745808</v>
      </c>
      <c r="D1196" s="121">
        <v>0</v>
      </c>
    </row>
    <row r="1197" spans="2:4">
      <c r="B1197" s="162" t="s">
        <v>2464</v>
      </c>
      <c r="C1197" s="121">
        <v>62745808</v>
      </c>
      <c r="D1197" s="121">
        <v>0</v>
      </c>
    </row>
    <row r="1198" spans="2:4">
      <c r="B1198" s="161" t="s">
        <v>349</v>
      </c>
      <c r="C1198" s="121">
        <v>8679557</v>
      </c>
      <c r="D1198" s="121">
        <v>0</v>
      </c>
    </row>
    <row r="1199" spans="2:4">
      <c r="B1199" s="162" t="s">
        <v>551</v>
      </c>
      <c r="C1199" s="121">
        <v>8679557</v>
      </c>
      <c r="D1199" s="121">
        <v>0</v>
      </c>
    </row>
    <row r="1200" spans="2:4">
      <c r="B1200" s="161" t="s">
        <v>705</v>
      </c>
      <c r="C1200" s="121">
        <v>30000000</v>
      </c>
      <c r="D1200" s="121">
        <v>30000000</v>
      </c>
    </row>
    <row r="1201" spans="2:4">
      <c r="B1201" s="162" t="s">
        <v>706</v>
      </c>
      <c r="C1201" s="121">
        <v>30000000</v>
      </c>
      <c r="D1201" s="121">
        <v>30000000</v>
      </c>
    </row>
    <row r="1202" spans="2:4">
      <c r="B1202" s="161" t="s">
        <v>707</v>
      </c>
      <c r="C1202" s="121">
        <v>9195495</v>
      </c>
      <c r="D1202" s="121">
        <v>9195495</v>
      </c>
    </row>
    <row r="1203" spans="2:4">
      <c r="B1203" s="162" t="s">
        <v>708</v>
      </c>
      <c r="C1203" s="121">
        <v>9195495</v>
      </c>
      <c r="D1203" s="121">
        <v>9195495</v>
      </c>
    </row>
    <row r="1204" spans="2:4">
      <c r="B1204" s="161" t="s">
        <v>709</v>
      </c>
      <c r="C1204" s="121">
        <v>22405690</v>
      </c>
      <c r="D1204" s="121">
        <v>22405690</v>
      </c>
    </row>
    <row r="1205" spans="2:4">
      <c r="B1205" s="162" t="s">
        <v>710</v>
      </c>
      <c r="C1205" s="121">
        <v>22405690</v>
      </c>
      <c r="D1205" s="121">
        <v>22405690</v>
      </c>
    </row>
    <row r="1206" spans="2:4">
      <c r="B1206" s="161" t="s">
        <v>350</v>
      </c>
      <c r="C1206" s="121">
        <v>5229408</v>
      </c>
      <c r="D1206" s="121">
        <v>0</v>
      </c>
    </row>
    <row r="1207" spans="2:4">
      <c r="B1207" s="162" t="s">
        <v>552</v>
      </c>
      <c r="C1207" s="121">
        <v>5229408</v>
      </c>
      <c r="D1207" s="121">
        <v>0</v>
      </c>
    </row>
    <row r="1208" spans="2:4">
      <c r="B1208" s="161" t="s">
        <v>2682</v>
      </c>
      <c r="C1208" s="121">
        <v>24706655</v>
      </c>
      <c r="D1208" s="121">
        <v>24000000</v>
      </c>
    </row>
    <row r="1209" spans="2:4">
      <c r="B1209" s="162" t="s">
        <v>711</v>
      </c>
      <c r="C1209" s="121">
        <v>24706655</v>
      </c>
      <c r="D1209" s="121">
        <v>24000000</v>
      </c>
    </row>
    <row r="1210" spans="2:4">
      <c r="B1210" s="161" t="s">
        <v>2685</v>
      </c>
      <c r="C1210" s="121">
        <v>20000000</v>
      </c>
      <c r="D1210" s="121">
        <v>0</v>
      </c>
    </row>
    <row r="1211" spans="2:4">
      <c r="B1211" s="162" t="s">
        <v>2496</v>
      </c>
      <c r="C1211" s="121">
        <v>20000000</v>
      </c>
      <c r="D1211" s="121">
        <v>0</v>
      </c>
    </row>
    <row r="1212" spans="2:4">
      <c r="B1212" s="161" t="s">
        <v>2126</v>
      </c>
      <c r="C1212" s="121">
        <v>25000000</v>
      </c>
      <c r="D1212" s="121">
        <v>0</v>
      </c>
    </row>
    <row r="1213" spans="2:4">
      <c r="B1213" s="162" t="s">
        <v>2127</v>
      </c>
      <c r="C1213" s="121">
        <v>25000000</v>
      </c>
      <c r="D1213" s="121">
        <v>0</v>
      </c>
    </row>
    <row r="1214" spans="2:4">
      <c r="B1214" s="161" t="s">
        <v>2984</v>
      </c>
      <c r="C1214" s="121">
        <v>30000000</v>
      </c>
      <c r="D1214" s="121">
        <v>8141240.3499999996</v>
      </c>
    </row>
    <row r="1215" spans="2:4">
      <c r="B1215" s="162" t="s">
        <v>2798</v>
      </c>
      <c r="C1215" s="121">
        <v>30000000</v>
      </c>
      <c r="D1215" s="121">
        <v>8141240.3499999996</v>
      </c>
    </row>
    <row r="1216" spans="2:4">
      <c r="B1216" s="161" t="s">
        <v>2128</v>
      </c>
      <c r="C1216" s="121">
        <v>2929951</v>
      </c>
      <c r="D1216" s="121">
        <v>0</v>
      </c>
    </row>
    <row r="1217" spans="2:4">
      <c r="B1217" s="162" t="s">
        <v>2129</v>
      </c>
      <c r="C1217" s="121">
        <v>2929951</v>
      </c>
      <c r="D1217" s="121">
        <v>0</v>
      </c>
    </row>
    <row r="1218" spans="2:4">
      <c r="B1218" s="161" t="s">
        <v>1594</v>
      </c>
      <c r="C1218" s="121">
        <v>5137508</v>
      </c>
      <c r="D1218" s="121">
        <v>0</v>
      </c>
    </row>
    <row r="1219" spans="2:4">
      <c r="B1219" s="162" t="s">
        <v>1595</v>
      </c>
      <c r="C1219" s="121">
        <v>5137508</v>
      </c>
      <c r="D1219" s="121">
        <v>0</v>
      </c>
    </row>
    <row r="1220" spans="2:4">
      <c r="B1220" s="161" t="s">
        <v>2684</v>
      </c>
      <c r="C1220" s="121">
        <v>2929951</v>
      </c>
      <c r="D1220" s="121">
        <v>0</v>
      </c>
    </row>
    <row r="1221" spans="2:4">
      <c r="B1221" s="162" t="s">
        <v>2130</v>
      </c>
      <c r="C1221" s="121">
        <v>2929951</v>
      </c>
      <c r="D1221" s="121">
        <v>0</v>
      </c>
    </row>
    <row r="1222" spans="2:4">
      <c r="B1222" s="161" t="s">
        <v>1596</v>
      </c>
      <c r="C1222" s="121">
        <v>4368873</v>
      </c>
      <c r="D1222" s="121">
        <v>0</v>
      </c>
    </row>
    <row r="1223" spans="2:4">
      <c r="B1223" s="162" t="s">
        <v>1597</v>
      </c>
      <c r="C1223" s="121">
        <v>4368873</v>
      </c>
      <c r="D1223" s="121">
        <v>0</v>
      </c>
    </row>
    <row r="1224" spans="2:4">
      <c r="B1224" s="161" t="s">
        <v>1598</v>
      </c>
      <c r="C1224" s="121">
        <v>7204080</v>
      </c>
      <c r="D1224" s="121">
        <v>0</v>
      </c>
    </row>
    <row r="1225" spans="2:4">
      <c r="B1225" s="162" t="s">
        <v>1599</v>
      </c>
      <c r="C1225" s="121">
        <v>7204080</v>
      </c>
      <c r="D1225" s="121">
        <v>0</v>
      </c>
    </row>
    <row r="1226" spans="2:4">
      <c r="B1226" s="161" t="s">
        <v>1600</v>
      </c>
      <c r="C1226" s="121">
        <v>3004912</v>
      </c>
      <c r="D1226" s="121">
        <v>0</v>
      </c>
    </row>
    <row r="1227" spans="2:4">
      <c r="B1227" s="162" t="s">
        <v>1601</v>
      </c>
      <c r="C1227" s="121">
        <v>3004912</v>
      </c>
      <c r="D1227" s="121">
        <v>0</v>
      </c>
    </row>
    <row r="1228" spans="2:4">
      <c r="B1228" s="161" t="s">
        <v>1870</v>
      </c>
      <c r="C1228" s="121">
        <v>65620558</v>
      </c>
      <c r="D1228" s="121">
        <v>16204640.67</v>
      </c>
    </row>
    <row r="1229" spans="2:4">
      <c r="B1229" s="162" t="s">
        <v>1871</v>
      </c>
      <c r="C1229" s="121">
        <v>65620558</v>
      </c>
      <c r="D1229" s="121">
        <v>16204640.67</v>
      </c>
    </row>
    <row r="1230" spans="2:4">
      <c r="B1230" s="161" t="s">
        <v>1602</v>
      </c>
      <c r="C1230" s="121">
        <v>3687187</v>
      </c>
      <c r="D1230" s="121">
        <v>0</v>
      </c>
    </row>
    <row r="1231" spans="2:4">
      <c r="B1231" s="162" t="s">
        <v>1603</v>
      </c>
      <c r="C1231" s="121">
        <v>3687187</v>
      </c>
      <c r="D1231" s="121">
        <v>0</v>
      </c>
    </row>
    <row r="1232" spans="2:4">
      <c r="B1232" s="161" t="s">
        <v>1604</v>
      </c>
      <c r="C1232" s="121">
        <v>3687187</v>
      </c>
      <c r="D1232" s="121">
        <v>0</v>
      </c>
    </row>
    <row r="1233" spans="2:4">
      <c r="B1233" s="162" t="s">
        <v>1605</v>
      </c>
      <c r="C1233" s="121">
        <v>3687187</v>
      </c>
      <c r="D1233" s="121">
        <v>0</v>
      </c>
    </row>
    <row r="1234" spans="2:4">
      <c r="B1234" s="161" t="s">
        <v>2131</v>
      </c>
      <c r="C1234" s="121">
        <v>13975681</v>
      </c>
      <c r="D1234" s="121">
        <v>0</v>
      </c>
    </row>
    <row r="1235" spans="2:4">
      <c r="B1235" s="162" t="s">
        <v>2132</v>
      </c>
      <c r="C1235" s="121">
        <v>13975681</v>
      </c>
      <c r="D1235" s="121">
        <v>0</v>
      </c>
    </row>
    <row r="1236" spans="2:4">
      <c r="B1236" s="161" t="s">
        <v>2133</v>
      </c>
      <c r="C1236" s="121">
        <v>10152268</v>
      </c>
      <c r="D1236" s="121">
        <v>0</v>
      </c>
    </row>
    <row r="1237" spans="2:4">
      <c r="B1237" s="162" t="s">
        <v>2134</v>
      </c>
      <c r="C1237" s="121">
        <v>10152268</v>
      </c>
      <c r="D1237" s="121">
        <v>0</v>
      </c>
    </row>
    <row r="1238" spans="2:4">
      <c r="B1238" s="161" t="s">
        <v>2985</v>
      </c>
      <c r="C1238" s="121">
        <v>70946399</v>
      </c>
      <c r="D1238" s="121">
        <v>0</v>
      </c>
    </row>
    <row r="1239" spans="2:4">
      <c r="B1239" s="162" t="s">
        <v>2986</v>
      </c>
      <c r="C1239" s="121">
        <v>70946399</v>
      </c>
      <c r="D1239" s="121">
        <v>0</v>
      </c>
    </row>
    <row r="1240" spans="2:4">
      <c r="B1240" s="161" t="s">
        <v>757</v>
      </c>
      <c r="C1240" s="121">
        <v>736903086</v>
      </c>
      <c r="D1240" s="121">
        <v>267568791.15999997</v>
      </c>
    </row>
    <row r="1241" spans="2:4">
      <c r="B1241" s="162" t="s">
        <v>758</v>
      </c>
      <c r="C1241" s="121">
        <v>736903086</v>
      </c>
      <c r="D1241" s="121">
        <v>267568791.15999997</v>
      </c>
    </row>
    <row r="1242" spans="2:4">
      <c r="B1242" s="161" t="s">
        <v>1872</v>
      </c>
      <c r="C1242" s="121">
        <v>49175680</v>
      </c>
      <c r="D1242" s="121">
        <v>0</v>
      </c>
    </row>
    <row r="1243" spans="2:4">
      <c r="B1243" s="162" t="s">
        <v>1873</v>
      </c>
      <c r="C1243" s="121">
        <v>49175680</v>
      </c>
      <c r="D1243" s="121">
        <v>0</v>
      </c>
    </row>
    <row r="1244" spans="2:4">
      <c r="B1244" s="160" t="s">
        <v>253</v>
      </c>
      <c r="C1244" s="156">
        <v>24496742</v>
      </c>
      <c r="D1244" s="156">
        <v>0</v>
      </c>
    </row>
    <row r="1245" spans="2:4">
      <c r="B1245" s="161" t="s">
        <v>3124</v>
      </c>
      <c r="C1245" s="121">
        <v>0</v>
      </c>
      <c r="D1245" s="121">
        <v>0</v>
      </c>
    </row>
    <row r="1246" spans="2:4">
      <c r="B1246" s="162" t="s">
        <v>3125</v>
      </c>
      <c r="C1246" s="121">
        <v>0</v>
      </c>
      <c r="D1246" s="121">
        <v>0</v>
      </c>
    </row>
    <row r="1247" spans="2:4">
      <c r="B1247" s="161" t="s">
        <v>2683</v>
      </c>
      <c r="C1247" s="121">
        <v>16198552</v>
      </c>
      <c r="D1247" s="121">
        <v>0</v>
      </c>
    </row>
    <row r="1248" spans="2:4">
      <c r="B1248" s="162" t="s">
        <v>1792</v>
      </c>
      <c r="C1248" s="121">
        <v>16198552</v>
      </c>
      <c r="D1248" s="121">
        <v>0</v>
      </c>
    </row>
    <row r="1249" spans="2:4">
      <c r="B1249" s="161" t="s">
        <v>3126</v>
      </c>
      <c r="C1249" s="121">
        <v>0</v>
      </c>
      <c r="D1249" s="121">
        <v>0</v>
      </c>
    </row>
    <row r="1250" spans="2:4">
      <c r="B1250" s="162" t="s">
        <v>3127</v>
      </c>
      <c r="C1250" s="121">
        <v>0</v>
      </c>
      <c r="D1250" s="121">
        <v>0</v>
      </c>
    </row>
    <row r="1251" spans="2:4">
      <c r="B1251" s="161" t="s">
        <v>2340</v>
      </c>
      <c r="C1251" s="121">
        <v>8298190</v>
      </c>
      <c r="D1251" s="121">
        <v>0</v>
      </c>
    </row>
    <row r="1252" spans="2:4">
      <c r="B1252" s="162" t="s">
        <v>2339</v>
      </c>
      <c r="C1252" s="121">
        <v>8298190</v>
      </c>
      <c r="D1252" s="121">
        <v>0</v>
      </c>
    </row>
    <row r="1253" spans="2:4">
      <c r="B1253" s="123" t="s">
        <v>351</v>
      </c>
      <c r="C1253" s="121">
        <v>4905265143</v>
      </c>
      <c r="D1253" s="121">
        <v>388599496.30000001</v>
      </c>
    </row>
    <row r="1254" spans="2:4">
      <c r="B1254" s="160" t="s">
        <v>251</v>
      </c>
      <c r="C1254" s="156">
        <v>1890790749</v>
      </c>
      <c r="D1254" s="156">
        <v>381856571.75999999</v>
      </c>
    </row>
    <row r="1255" spans="2:4">
      <c r="B1255" s="161" t="s">
        <v>1946</v>
      </c>
      <c r="C1255" s="121">
        <v>793946</v>
      </c>
      <c r="D1255" s="121">
        <v>0</v>
      </c>
    </row>
    <row r="1256" spans="2:4">
      <c r="B1256" s="162" t="s">
        <v>906</v>
      </c>
      <c r="C1256" s="121">
        <v>793946</v>
      </c>
      <c r="D1256" s="121">
        <v>0</v>
      </c>
    </row>
    <row r="1257" spans="2:4">
      <c r="B1257" s="161" t="s">
        <v>2681</v>
      </c>
      <c r="C1257" s="121">
        <v>2411805</v>
      </c>
      <c r="D1257" s="121">
        <v>0</v>
      </c>
    </row>
    <row r="1258" spans="2:4">
      <c r="B1258" s="162" t="s">
        <v>907</v>
      </c>
      <c r="C1258" s="121">
        <v>2411805</v>
      </c>
      <c r="D1258" s="121">
        <v>0</v>
      </c>
    </row>
    <row r="1259" spans="2:4">
      <c r="B1259" s="161" t="s">
        <v>352</v>
      </c>
      <c r="C1259" s="121">
        <v>900000000</v>
      </c>
      <c r="D1259" s="121">
        <v>7476250</v>
      </c>
    </row>
    <row r="1260" spans="2:4">
      <c r="B1260" s="162" t="s">
        <v>554</v>
      </c>
      <c r="C1260" s="121">
        <v>900000000</v>
      </c>
      <c r="D1260" s="121">
        <v>7476250</v>
      </c>
    </row>
    <row r="1261" spans="2:4">
      <c r="B1261" s="161" t="s">
        <v>2680</v>
      </c>
      <c r="C1261" s="121">
        <v>793946</v>
      </c>
      <c r="D1261" s="121">
        <v>0</v>
      </c>
    </row>
    <row r="1262" spans="2:4">
      <c r="B1262" s="162" t="s">
        <v>908</v>
      </c>
      <c r="C1262" s="121">
        <v>793946</v>
      </c>
      <c r="D1262" s="121">
        <v>0</v>
      </c>
    </row>
    <row r="1263" spans="2:4">
      <c r="B1263" s="161" t="s">
        <v>909</v>
      </c>
      <c r="C1263" s="121">
        <v>7036874</v>
      </c>
      <c r="D1263" s="121">
        <v>0</v>
      </c>
    </row>
    <row r="1264" spans="2:4">
      <c r="B1264" s="162" t="s">
        <v>910</v>
      </c>
      <c r="C1264" s="121">
        <v>7036874</v>
      </c>
      <c r="D1264" s="121">
        <v>0</v>
      </c>
    </row>
    <row r="1265" spans="2:4">
      <c r="B1265" s="161" t="s">
        <v>911</v>
      </c>
      <c r="C1265" s="121">
        <v>1288275</v>
      </c>
      <c r="D1265" s="121">
        <v>0</v>
      </c>
    </row>
    <row r="1266" spans="2:4">
      <c r="B1266" s="162" t="s">
        <v>912</v>
      </c>
      <c r="C1266" s="121">
        <v>1288275</v>
      </c>
      <c r="D1266" s="121">
        <v>0</v>
      </c>
    </row>
    <row r="1267" spans="2:4">
      <c r="B1267" s="161" t="s">
        <v>913</v>
      </c>
      <c r="C1267" s="121">
        <v>793946</v>
      </c>
      <c r="D1267" s="121">
        <v>0</v>
      </c>
    </row>
    <row r="1268" spans="2:4">
      <c r="B1268" s="162" t="s">
        <v>914</v>
      </c>
      <c r="C1268" s="121">
        <v>793946</v>
      </c>
      <c r="D1268" s="121">
        <v>0</v>
      </c>
    </row>
    <row r="1269" spans="2:4">
      <c r="B1269" s="161" t="s">
        <v>915</v>
      </c>
      <c r="C1269" s="121">
        <v>1830442</v>
      </c>
      <c r="D1269" s="121">
        <v>0</v>
      </c>
    </row>
    <row r="1270" spans="2:4">
      <c r="B1270" s="162" t="s">
        <v>916</v>
      </c>
      <c r="C1270" s="121">
        <v>1830442</v>
      </c>
      <c r="D1270" s="121">
        <v>0</v>
      </c>
    </row>
    <row r="1271" spans="2:4">
      <c r="B1271" s="161" t="s">
        <v>731</v>
      </c>
      <c r="C1271" s="121">
        <v>12210754</v>
      </c>
      <c r="D1271" s="121">
        <v>0</v>
      </c>
    </row>
    <row r="1272" spans="2:4">
      <c r="B1272" s="162" t="s">
        <v>732</v>
      </c>
      <c r="C1272" s="121">
        <v>12210754</v>
      </c>
      <c r="D1272" s="121">
        <v>0</v>
      </c>
    </row>
    <row r="1273" spans="2:4">
      <c r="B1273" s="161" t="s">
        <v>2679</v>
      </c>
      <c r="C1273" s="121">
        <v>50000000</v>
      </c>
      <c r="D1273" s="121">
        <v>0</v>
      </c>
    </row>
    <row r="1274" spans="2:4">
      <c r="B1274" s="162" t="s">
        <v>2463</v>
      </c>
      <c r="C1274" s="121">
        <v>50000000</v>
      </c>
      <c r="D1274" s="121">
        <v>0</v>
      </c>
    </row>
    <row r="1275" spans="2:4">
      <c r="B1275" s="161" t="s">
        <v>1947</v>
      </c>
      <c r="C1275" s="121">
        <v>60004371</v>
      </c>
      <c r="D1275" s="121">
        <v>25826601</v>
      </c>
    </row>
    <row r="1276" spans="2:4">
      <c r="B1276" s="162" t="s">
        <v>1874</v>
      </c>
      <c r="C1276" s="121">
        <v>60004371</v>
      </c>
      <c r="D1276" s="121">
        <v>25826601</v>
      </c>
    </row>
    <row r="1277" spans="2:4">
      <c r="B1277" s="161" t="s">
        <v>2305</v>
      </c>
      <c r="C1277" s="121">
        <v>5000000</v>
      </c>
      <c r="D1277" s="121">
        <v>0</v>
      </c>
    </row>
    <row r="1278" spans="2:4">
      <c r="B1278" s="162" t="s">
        <v>2306</v>
      </c>
      <c r="C1278" s="121">
        <v>5000000</v>
      </c>
      <c r="D1278" s="121">
        <v>0</v>
      </c>
    </row>
    <row r="1279" spans="2:4">
      <c r="B1279" s="161" t="s">
        <v>2848</v>
      </c>
      <c r="C1279" s="121">
        <v>97691808</v>
      </c>
      <c r="D1279" s="121">
        <v>6472770.1200000001</v>
      </c>
    </row>
    <row r="1280" spans="2:4">
      <c r="B1280" s="162" t="s">
        <v>2847</v>
      </c>
      <c r="C1280" s="121">
        <v>97691808</v>
      </c>
      <c r="D1280" s="121">
        <v>6472770.1200000001</v>
      </c>
    </row>
    <row r="1281" spans="2:4">
      <c r="B1281" s="161" t="s">
        <v>353</v>
      </c>
      <c r="C1281" s="121">
        <v>223697782</v>
      </c>
      <c r="D1281" s="121">
        <v>36849689.640000001</v>
      </c>
    </row>
    <row r="1282" spans="2:4">
      <c r="B1282" s="162" t="s">
        <v>555</v>
      </c>
      <c r="C1282" s="121">
        <v>223697782</v>
      </c>
      <c r="D1282" s="121">
        <v>36849689.640000001</v>
      </c>
    </row>
    <row r="1283" spans="2:4">
      <c r="B1283" s="161" t="s">
        <v>2462</v>
      </c>
      <c r="C1283" s="121">
        <v>76016568</v>
      </c>
      <c r="D1283" s="121">
        <v>0</v>
      </c>
    </row>
    <row r="1284" spans="2:4">
      <c r="B1284" s="162" t="s">
        <v>2461</v>
      </c>
      <c r="C1284" s="121">
        <v>76016568</v>
      </c>
      <c r="D1284" s="121">
        <v>0</v>
      </c>
    </row>
    <row r="1285" spans="2:4">
      <c r="B1285" s="161" t="s">
        <v>1606</v>
      </c>
      <c r="C1285" s="121">
        <v>1386356</v>
      </c>
      <c r="D1285" s="121">
        <v>0</v>
      </c>
    </row>
    <row r="1286" spans="2:4">
      <c r="B1286" s="162" t="s">
        <v>1607</v>
      </c>
      <c r="C1286" s="121">
        <v>1386356</v>
      </c>
      <c r="D1286" s="121">
        <v>0</v>
      </c>
    </row>
    <row r="1287" spans="2:4">
      <c r="B1287" s="161" t="s">
        <v>1608</v>
      </c>
      <c r="C1287" s="121">
        <v>2571728</v>
      </c>
      <c r="D1287" s="121">
        <v>0</v>
      </c>
    </row>
    <row r="1288" spans="2:4">
      <c r="B1288" s="162" t="s">
        <v>1609</v>
      </c>
      <c r="C1288" s="121">
        <v>2571728</v>
      </c>
      <c r="D1288" s="121">
        <v>0</v>
      </c>
    </row>
    <row r="1289" spans="2:4">
      <c r="B1289" s="161" t="s">
        <v>1610</v>
      </c>
      <c r="C1289" s="121">
        <v>1658212</v>
      </c>
      <c r="D1289" s="121">
        <v>0</v>
      </c>
    </row>
    <row r="1290" spans="2:4">
      <c r="B1290" s="162" t="s">
        <v>1611</v>
      </c>
      <c r="C1290" s="121">
        <v>1658212</v>
      </c>
      <c r="D1290" s="121">
        <v>0</v>
      </c>
    </row>
    <row r="1291" spans="2:4">
      <c r="B1291" s="161" t="s">
        <v>1612</v>
      </c>
      <c r="C1291" s="121">
        <v>1658212</v>
      </c>
      <c r="D1291" s="121">
        <v>0</v>
      </c>
    </row>
    <row r="1292" spans="2:4">
      <c r="B1292" s="162" t="s">
        <v>1613</v>
      </c>
      <c r="C1292" s="121">
        <v>1658212</v>
      </c>
      <c r="D1292" s="121">
        <v>0</v>
      </c>
    </row>
    <row r="1293" spans="2:4">
      <c r="B1293" s="161" t="s">
        <v>1948</v>
      </c>
      <c r="C1293" s="121">
        <v>1386356</v>
      </c>
      <c r="D1293" s="121">
        <v>0</v>
      </c>
    </row>
    <row r="1294" spans="2:4">
      <c r="B1294" s="162" t="s">
        <v>1614</v>
      </c>
      <c r="C1294" s="121">
        <v>1386356</v>
      </c>
      <c r="D1294" s="121">
        <v>0</v>
      </c>
    </row>
    <row r="1295" spans="2:4">
      <c r="B1295" s="161" t="s">
        <v>2678</v>
      </c>
      <c r="C1295" s="121">
        <v>25000000</v>
      </c>
      <c r="D1295" s="121">
        <v>0</v>
      </c>
    </row>
    <row r="1296" spans="2:4">
      <c r="B1296" s="162" t="s">
        <v>2307</v>
      </c>
      <c r="C1296" s="121">
        <v>25000000</v>
      </c>
      <c r="D1296" s="121">
        <v>0</v>
      </c>
    </row>
    <row r="1297" spans="2:4">
      <c r="B1297" s="161" t="s">
        <v>1615</v>
      </c>
      <c r="C1297" s="121">
        <v>145335</v>
      </c>
      <c r="D1297" s="121">
        <v>0</v>
      </c>
    </row>
    <row r="1298" spans="2:4">
      <c r="B1298" s="162" t="s">
        <v>1616</v>
      </c>
      <c r="C1298" s="121">
        <v>145335</v>
      </c>
      <c r="D1298" s="121">
        <v>0</v>
      </c>
    </row>
    <row r="1299" spans="2:4">
      <c r="B1299" s="161" t="s">
        <v>1617</v>
      </c>
      <c r="C1299" s="121">
        <v>1552464</v>
      </c>
      <c r="D1299" s="121">
        <v>0</v>
      </c>
    </row>
    <row r="1300" spans="2:4">
      <c r="B1300" s="162" t="s">
        <v>1618</v>
      </c>
      <c r="C1300" s="121">
        <v>1552464</v>
      </c>
      <c r="D1300" s="121">
        <v>0</v>
      </c>
    </row>
    <row r="1301" spans="2:4">
      <c r="B1301" s="161" t="s">
        <v>1619</v>
      </c>
      <c r="C1301" s="121">
        <v>2408296</v>
      </c>
      <c r="D1301" s="121">
        <v>0</v>
      </c>
    </row>
    <row r="1302" spans="2:4">
      <c r="B1302" s="162" t="s">
        <v>1620</v>
      </c>
      <c r="C1302" s="121">
        <v>2408296</v>
      </c>
      <c r="D1302" s="121">
        <v>0</v>
      </c>
    </row>
    <row r="1303" spans="2:4">
      <c r="B1303" s="161" t="s">
        <v>1621</v>
      </c>
      <c r="C1303" s="121">
        <v>1552464</v>
      </c>
      <c r="D1303" s="121">
        <v>0</v>
      </c>
    </row>
    <row r="1304" spans="2:4">
      <c r="B1304" s="162" t="s">
        <v>1622</v>
      </c>
      <c r="C1304" s="121">
        <v>1552464</v>
      </c>
      <c r="D1304" s="121">
        <v>0</v>
      </c>
    </row>
    <row r="1305" spans="2:4">
      <c r="B1305" s="161" t="s">
        <v>1623</v>
      </c>
      <c r="C1305" s="121">
        <v>1292069</v>
      </c>
      <c r="D1305" s="121">
        <v>0</v>
      </c>
    </row>
    <row r="1306" spans="2:4">
      <c r="B1306" s="162" t="s">
        <v>1624</v>
      </c>
      <c r="C1306" s="121">
        <v>1292069</v>
      </c>
      <c r="D1306" s="121">
        <v>0</v>
      </c>
    </row>
    <row r="1307" spans="2:4">
      <c r="B1307" s="161" t="s">
        <v>1625</v>
      </c>
      <c r="C1307" s="121">
        <v>1292069</v>
      </c>
      <c r="D1307" s="121">
        <v>0</v>
      </c>
    </row>
    <row r="1308" spans="2:4">
      <c r="B1308" s="162" t="s">
        <v>1626</v>
      </c>
      <c r="C1308" s="121">
        <v>1292069</v>
      </c>
      <c r="D1308" s="121">
        <v>0</v>
      </c>
    </row>
    <row r="1309" spans="2:4">
      <c r="B1309" s="161" t="s">
        <v>1627</v>
      </c>
      <c r="C1309" s="121">
        <v>1524615</v>
      </c>
      <c r="D1309" s="121">
        <v>0</v>
      </c>
    </row>
    <row r="1310" spans="2:4">
      <c r="B1310" s="162" t="s">
        <v>1628</v>
      </c>
      <c r="C1310" s="121">
        <v>1524615</v>
      </c>
      <c r="D1310" s="121">
        <v>0</v>
      </c>
    </row>
    <row r="1311" spans="2:4">
      <c r="B1311" s="161" t="s">
        <v>1629</v>
      </c>
      <c r="C1311" s="121">
        <v>1524615</v>
      </c>
      <c r="D1311" s="121">
        <v>0</v>
      </c>
    </row>
    <row r="1312" spans="2:4">
      <c r="B1312" s="162" t="s">
        <v>1630</v>
      </c>
      <c r="C1312" s="121">
        <v>1524615</v>
      </c>
      <c r="D1312" s="121">
        <v>0</v>
      </c>
    </row>
    <row r="1313" spans="2:4">
      <c r="B1313" s="161" t="s">
        <v>1631</v>
      </c>
      <c r="C1313" s="121">
        <v>1290217</v>
      </c>
      <c r="D1313" s="121">
        <v>0</v>
      </c>
    </row>
    <row r="1314" spans="2:4">
      <c r="B1314" s="162" t="s">
        <v>1632</v>
      </c>
      <c r="C1314" s="121">
        <v>1290217</v>
      </c>
      <c r="D1314" s="121">
        <v>0</v>
      </c>
    </row>
    <row r="1315" spans="2:4">
      <c r="B1315" s="161" t="s">
        <v>2987</v>
      </c>
      <c r="C1315" s="121">
        <v>2467692</v>
      </c>
      <c r="D1315" s="121">
        <v>0</v>
      </c>
    </row>
    <row r="1316" spans="2:4">
      <c r="B1316" s="162" t="s">
        <v>1633</v>
      </c>
      <c r="C1316" s="121">
        <v>2467692</v>
      </c>
      <c r="D1316" s="121">
        <v>0</v>
      </c>
    </row>
    <row r="1317" spans="2:4">
      <c r="B1317" s="161" t="s">
        <v>2677</v>
      </c>
      <c r="C1317" s="121">
        <v>1083448</v>
      </c>
      <c r="D1317" s="121">
        <v>0</v>
      </c>
    </row>
    <row r="1318" spans="2:4">
      <c r="B1318" s="162" t="s">
        <v>1634</v>
      </c>
      <c r="C1318" s="121">
        <v>1083448</v>
      </c>
      <c r="D1318" s="121">
        <v>0</v>
      </c>
    </row>
    <row r="1319" spans="2:4">
      <c r="B1319" s="161" t="s">
        <v>354</v>
      </c>
      <c r="C1319" s="121">
        <v>7000000</v>
      </c>
      <c r="D1319" s="121">
        <v>0</v>
      </c>
    </row>
    <row r="1320" spans="2:4">
      <c r="B1320" s="162" t="s">
        <v>556</v>
      </c>
      <c r="C1320" s="121">
        <v>7000000</v>
      </c>
      <c r="D1320" s="121">
        <v>0</v>
      </c>
    </row>
    <row r="1321" spans="2:4">
      <c r="B1321" s="161" t="s">
        <v>1635</v>
      </c>
      <c r="C1321" s="121">
        <v>1083448</v>
      </c>
      <c r="D1321" s="121">
        <v>0</v>
      </c>
    </row>
    <row r="1322" spans="2:4">
      <c r="B1322" s="162" t="s">
        <v>1636</v>
      </c>
      <c r="C1322" s="121">
        <v>1083448</v>
      </c>
      <c r="D1322" s="121">
        <v>0</v>
      </c>
    </row>
    <row r="1323" spans="2:4">
      <c r="B1323" s="161" t="s">
        <v>1637</v>
      </c>
      <c r="C1323" s="121">
        <v>1083448</v>
      </c>
      <c r="D1323" s="121">
        <v>0</v>
      </c>
    </row>
    <row r="1324" spans="2:4">
      <c r="B1324" s="162" t="s">
        <v>1638</v>
      </c>
      <c r="C1324" s="121">
        <v>1083448</v>
      </c>
      <c r="D1324" s="121">
        <v>0</v>
      </c>
    </row>
    <row r="1325" spans="2:4">
      <c r="B1325" s="161" t="s">
        <v>2988</v>
      </c>
      <c r="C1325" s="121">
        <v>10000000</v>
      </c>
      <c r="D1325" s="121">
        <v>10000000</v>
      </c>
    </row>
    <row r="1326" spans="2:4">
      <c r="B1326" s="162" t="s">
        <v>2797</v>
      </c>
      <c r="C1326" s="121">
        <v>10000000</v>
      </c>
      <c r="D1326" s="121">
        <v>10000000</v>
      </c>
    </row>
    <row r="1327" spans="2:4">
      <c r="B1327" s="161" t="s">
        <v>759</v>
      </c>
      <c r="C1327" s="121">
        <v>49509381</v>
      </c>
      <c r="D1327" s="121">
        <v>30245975</v>
      </c>
    </row>
    <row r="1328" spans="2:4">
      <c r="B1328" s="162" t="s">
        <v>760</v>
      </c>
      <c r="C1328" s="121">
        <v>49509381</v>
      </c>
      <c r="D1328" s="121">
        <v>30245975</v>
      </c>
    </row>
    <row r="1329" spans="2:4">
      <c r="B1329" s="161" t="s">
        <v>1875</v>
      </c>
      <c r="C1329" s="121">
        <v>56815896</v>
      </c>
      <c r="D1329" s="121">
        <v>40956579</v>
      </c>
    </row>
    <row r="1330" spans="2:4">
      <c r="B1330" s="162" t="s">
        <v>1876</v>
      </c>
      <c r="C1330" s="121">
        <v>56815896</v>
      </c>
      <c r="D1330" s="121">
        <v>40956579</v>
      </c>
    </row>
    <row r="1331" spans="2:4">
      <c r="B1331" s="161" t="s">
        <v>1994</v>
      </c>
      <c r="C1331" s="121">
        <v>53002068</v>
      </c>
      <c r="D1331" s="121">
        <v>39276656</v>
      </c>
    </row>
    <row r="1332" spans="2:4">
      <c r="B1332" s="162" t="s">
        <v>1995</v>
      </c>
      <c r="C1332" s="121">
        <v>53002068</v>
      </c>
      <c r="D1332" s="121">
        <v>39276656</v>
      </c>
    </row>
    <row r="1333" spans="2:4">
      <c r="B1333" s="161" t="s">
        <v>2265</v>
      </c>
      <c r="C1333" s="121">
        <v>89928181</v>
      </c>
      <c r="D1333" s="121">
        <v>89928181</v>
      </c>
    </row>
    <row r="1334" spans="2:4">
      <c r="B1334" s="162" t="s">
        <v>2266</v>
      </c>
      <c r="C1334" s="121">
        <v>89928181</v>
      </c>
      <c r="D1334" s="121">
        <v>89928181</v>
      </c>
    </row>
    <row r="1335" spans="2:4">
      <c r="B1335" s="161" t="s">
        <v>1996</v>
      </c>
      <c r="C1335" s="121">
        <v>93502610</v>
      </c>
      <c r="D1335" s="121">
        <v>74136886</v>
      </c>
    </row>
    <row r="1336" spans="2:4">
      <c r="B1336" s="162" t="s">
        <v>1997</v>
      </c>
      <c r="C1336" s="121">
        <v>93502610</v>
      </c>
      <c r="D1336" s="121">
        <v>74136886</v>
      </c>
    </row>
    <row r="1337" spans="2:4">
      <c r="B1337" s="161" t="s">
        <v>1877</v>
      </c>
      <c r="C1337" s="121">
        <v>39501052</v>
      </c>
      <c r="D1337" s="121">
        <v>20686984</v>
      </c>
    </row>
    <row r="1338" spans="2:4">
      <c r="B1338" s="162" t="s">
        <v>1878</v>
      </c>
      <c r="C1338" s="121">
        <v>39501052</v>
      </c>
      <c r="D1338" s="121">
        <v>20686984</v>
      </c>
    </row>
    <row r="1339" spans="2:4">
      <c r="B1339" s="160" t="s">
        <v>254</v>
      </c>
      <c r="C1339" s="156">
        <v>3014474394</v>
      </c>
      <c r="D1339" s="156">
        <v>6742924.54</v>
      </c>
    </row>
    <row r="1340" spans="2:4">
      <c r="B1340" s="161" t="s">
        <v>2676</v>
      </c>
      <c r="C1340" s="121">
        <v>3014474394</v>
      </c>
      <c r="D1340" s="121">
        <v>6742924.54</v>
      </c>
    </row>
    <row r="1341" spans="2:4">
      <c r="B1341" s="162" t="s">
        <v>553</v>
      </c>
      <c r="C1341" s="121">
        <v>3014474394</v>
      </c>
      <c r="D1341" s="121">
        <v>6742924.54</v>
      </c>
    </row>
    <row r="1342" spans="2:4">
      <c r="B1342" s="123" t="s">
        <v>355</v>
      </c>
      <c r="C1342" s="121">
        <v>708754976</v>
      </c>
      <c r="D1342" s="121">
        <v>3652933.57</v>
      </c>
    </row>
    <row r="1343" spans="2:4">
      <c r="B1343" s="160" t="s">
        <v>251</v>
      </c>
      <c r="C1343" s="156">
        <v>391443082</v>
      </c>
      <c r="D1343" s="156">
        <v>3652933.57</v>
      </c>
    </row>
    <row r="1344" spans="2:4">
      <c r="B1344" s="161" t="s">
        <v>2460</v>
      </c>
      <c r="C1344" s="121">
        <v>53100000</v>
      </c>
      <c r="D1344" s="121">
        <v>3652933.57</v>
      </c>
    </row>
    <row r="1345" spans="2:4">
      <c r="B1345" s="162" t="s">
        <v>2459</v>
      </c>
      <c r="C1345" s="121">
        <v>53100000</v>
      </c>
      <c r="D1345" s="121">
        <v>3652933.57</v>
      </c>
    </row>
    <row r="1346" spans="2:4">
      <c r="B1346" s="161" t="s">
        <v>2267</v>
      </c>
      <c r="C1346" s="121">
        <v>1000000</v>
      </c>
      <c r="D1346" s="121">
        <v>0</v>
      </c>
    </row>
    <row r="1347" spans="2:4">
      <c r="B1347" s="162" t="s">
        <v>2268</v>
      </c>
      <c r="C1347" s="121">
        <v>1000000</v>
      </c>
      <c r="D1347" s="121">
        <v>0</v>
      </c>
    </row>
    <row r="1348" spans="2:4">
      <c r="B1348" s="161" t="s">
        <v>917</v>
      </c>
      <c r="C1348" s="121">
        <v>4364944</v>
      </c>
      <c r="D1348" s="121">
        <v>0</v>
      </c>
    </row>
    <row r="1349" spans="2:4">
      <c r="B1349" s="162" t="s">
        <v>918</v>
      </c>
      <c r="C1349" s="121">
        <v>4364944</v>
      </c>
      <c r="D1349" s="121">
        <v>0</v>
      </c>
    </row>
    <row r="1350" spans="2:4">
      <c r="B1350" s="161" t="s">
        <v>919</v>
      </c>
      <c r="C1350" s="121">
        <v>1875179</v>
      </c>
      <c r="D1350" s="121">
        <v>0</v>
      </c>
    </row>
    <row r="1351" spans="2:4">
      <c r="B1351" s="162" t="s">
        <v>920</v>
      </c>
      <c r="C1351" s="121">
        <v>1875179</v>
      </c>
      <c r="D1351" s="121">
        <v>0</v>
      </c>
    </row>
    <row r="1352" spans="2:4">
      <c r="B1352" s="161" t="s">
        <v>921</v>
      </c>
      <c r="C1352" s="121">
        <v>6352861</v>
      </c>
      <c r="D1352" s="121">
        <v>0</v>
      </c>
    </row>
    <row r="1353" spans="2:4">
      <c r="B1353" s="162" t="s">
        <v>922</v>
      </c>
      <c r="C1353" s="121">
        <v>6352861</v>
      </c>
      <c r="D1353" s="121">
        <v>0</v>
      </c>
    </row>
    <row r="1354" spans="2:4">
      <c r="B1354" s="161" t="s">
        <v>356</v>
      </c>
      <c r="C1354" s="121">
        <v>3424658</v>
      </c>
      <c r="D1354" s="121">
        <v>0</v>
      </c>
    </row>
    <row r="1355" spans="2:4">
      <c r="B1355" s="162" t="s">
        <v>557</v>
      </c>
      <c r="C1355" s="121">
        <v>3424658</v>
      </c>
      <c r="D1355" s="121">
        <v>0</v>
      </c>
    </row>
    <row r="1356" spans="2:4">
      <c r="B1356" s="161" t="s">
        <v>1020</v>
      </c>
      <c r="C1356" s="121">
        <v>2125528</v>
      </c>
      <c r="D1356" s="121">
        <v>0</v>
      </c>
    </row>
    <row r="1357" spans="2:4">
      <c r="B1357" s="162" t="s">
        <v>1021</v>
      </c>
      <c r="C1357" s="121">
        <v>2125528</v>
      </c>
      <c r="D1357" s="121">
        <v>0</v>
      </c>
    </row>
    <row r="1358" spans="2:4">
      <c r="B1358" s="161" t="s">
        <v>1022</v>
      </c>
      <c r="C1358" s="121">
        <v>11123796</v>
      </c>
      <c r="D1358" s="121">
        <v>0</v>
      </c>
    </row>
    <row r="1359" spans="2:4">
      <c r="B1359" s="162" t="s">
        <v>1023</v>
      </c>
      <c r="C1359" s="121">
        <v>11123796</v>
      </c>
      <c r="D1359" s="121">
        <v>0</v>
      </c>
    </row>
    <row r="1360" spans="2:4">
      <c r="B1360" s="161" t="s">
        <v>357</v>
      </c>
      <c r="C1360" s="121">
        <v>1000000</v>
      </c>
      <c r="D1360" s="121">
        <v>0</v>
      </c>
    </row>
    <row r="1361" spans="2:4">
      <c r="B1361" s="162" t="s">
        <v>558</v>
      </c>
      <c r="C1361" s="121">
        <v>1000000</v>
      </c>
      <c r="D1361" s="121">
        <v>0</v>
      </c>
    </row>
    <row r="1362" spans="2:4">
      <c r="B1362" s="161" t="s">
        <v>2989</v>
      </c>
      <c r="C1362" s="121">
        <v>19508354</v>
      </c>
      <c r="D1362" s="121">
        <v>0</v>
      </c>
    </row>
    <row r="1363" spans="2:4">
      <c r="B1363" s="162" t="s">
        <v>2990</v>
      </c>
      <c r="C1363" s="121">
        <v>19508354</v>
      </c>
      <c r="D1363" s="121">
        <v>0</v>
      </c>
    </row>
    <row r="1364" spans="2:4">
      <c r="B1364" s="161" t="s">
        <v>1879</v>
      </c>
      <c r="C1364" s="121">
        <v>87002149</v>
      </c>
      <c r="D1364" s="121">
        <v>0</v>
      </c>
    </row>
    <row r="1365" spans="2:4">
      <c r="B1365" s="162" t="s">
        <v>1880</v>
      </c>
      <c r="C1365" s="121">
        <v>87002149</v>
      </c>
      <c r="D1365" s="121">
        <v>0</v>
      </c>
    </row>
    <row r="1366" spans="2:4">
      <c r="B1366" s="161" t="s">
        <v>712</v>
      </c>
      <c r="C1366" s="121">
        <v>20000000</v>
      </c>
      <c r="D1366" s="121">
        <v>0</v>
      </c>
    </row>
    <row r="1367" spans="2:4">
      <c r="B1367" s="162" t="s">
        <v>713</v>
      </c>
      <c r="C1367" s="121">
        <v>20000000</v>
      </c>
      <c r="D1367" s="121">
        <v>0</v>
      </c>
    </row>
    <row r="1368" spans="2:4">
      <c r="B1368" s="161" t="s">
        <v>2269</v>
      </c>
      <c r="C1368" s="121">
        <v>498000</v>
      </c>
      <c r="D1368" s="121">
        <v>0</v>
      </c>
    </row>
    <row r="1369" spans="2:4">
      <c r="B1369" s="162" t="s">
        <v>2270</v>
      </c>
      <c r="C1369" s="121">
        <v>498000</v>
      </c>
      <c r="D1369" s="121">
        <v>0</v>
      </c>
    </row>
    <row r="1370" spans="2:4">
      <c r="B1370" s="161" t="s">
        <v>761</v>
      </c>
      <c r="C1370" s="121">
        <v>180067613</v>
      </c>
      <c r="D1370" s="121">
        <v>0</v>
      </c>
    </row>
    <row r="1371" spans="2:4">
      <c r="B1371" s="162" t="s">
        <v>762</v>
      </c>
      <c r="C1371" s="121">
        <v>180067613</v>
      </c>
      <c r="D1371" s="121">
        <v>0</v>
      </c>
    </row>
    <row r="1372" spans="2:4">
      <c r="B1372" s="160" t="s">
        <v>253</v>
      </c>
      <c r="C1372" s="156">
        <v>306000000</v>
      </c>
      <c r="D1372" s="156">
        <v>0</v>
      </c>
    </row>
    <row r="1373" spans="2:4">
      <c r="B1373" s="161" t="s">
        <v>2376</v>
      </c>
      <c r="C1373" s="121">
        <v>306000000</v>
      </c>
      <c r="D1373" s="121">
        <v>0</v>
      </c>
    </row>
    <row r="1374" spans="2:4">
      <c r="B1374" s="162" t="s">
        <v>2375</v>
      </c>
      <c r="C1374" s="121">
        <v>306000000</v>
      </c>
      <c r="D1374" s="121">
        <v>0</v>
      </c>
    </row>
    <row r="1375" spans="2:4">
      <c r="B1375" s="160" t="s">
        <v>255</v>
      </c>
      <c r="C1375" s="156">
        <v>11311894</v>
      </c>
      <c r="D1375" s="156">
        <v>0</v>
      </c>
    </row>
    <row r="1376" spans="2:4">
      <c r="B1376" s="161" t="s">
        <v>252</v>
      </c>
      <c r="C1376" s="121">
        <v>11311894</v>
      </c>
      <c r="D1376" s="121">
        <v>0</v>
      </c>
    </row>
    <row r="1377" spans="2:4">
      <c r="B1377" s="123" t="s">
        <v>358</v>
      </c>
      <c r="C1377" s="121">
        <v>746919014</v>
      </c>
      <c r="D1377" s="121">
        <v>193390188.22000003</v>
      </c>
    </row>
    <row r="1378" spans="2:4">
      <c r="B1378" s="160" t="s">
        <v>251</v>
      </c>
      <c r="C1378" s="156">
        <v>706857248</v>
      </c>
      <c r="D1378" s="156">
        <v>193390188.22000003</v>
      </c>
    </row>
    <row r="1379" spans="2:4">
      <c r="B1379" s="161" t="s">
        <v>252</v>
      </c>
      <c r="C1379" s="121">
        <v>2459823</v>
      </c>
      <c r="D1379" s="121">
        <v>0</v>
      </c>
    </row>
    <row r="1380" spans="2:4">
      <c r="B1380" s="161" t="s">
        <v>2675</v>
      </c>
      <c r="C1380" s="121">
        <v>2782305</v>
      </c>
      <c r="D1380" s="121">
        <v>0</v>
      </c>
    </row>
    <row r="1381" spans="2:4">
      <c r="B1381" s="162" t="s">
        <v>923</v>
      </c>
      <c r="C1381" s="121">
        <v>2782305</v>
      </c>
      <c r="D1381" s="121">
        <v>0</v>
      </c>
    </row>
    <row r="1382" spans="2:4">
      <c r="B1382" s="161" t="s">
        <v>359</v>
      </c>
      <c r="C1382" s="121">
        <v>79196</v>
      </c>
      <c r="D1382" s="121">
        <v>0</v>
      </c>
    </row>
    <row r="1383" spans="2:4">
      <c r="B1383" s="162" t="s">
        <v>559</v>
      </c>
      <c r="C1383" s="121">
        <v>79196</v>
      </c>
      <c r="D1383" s="121">
        <v>0</v>
      </c>
    </row>
    <row r="1384" spans="2:4">
      <c r="B1384" s="161" t="s">
        <v>924</v>
      </c>
      <c r="C1384" s="121">
        <v>2400521</v>
      </c>
      <c r="D1384" s="121">
        <v>0</v>
      </c>
    </row>
    <row r="1385" spans="2:4">
      <c r="B1385" s="162" t="s">
        <v>925</v>
      </c>
      <c r="C1385" s="121">
        <v>2400521</v>
      </c>
      <c r="D1385" s="121">
        <v>0</v>
      </c>
    </row>
    <row r="1386" spans="2:4">
      <c r="B1386" s="161" t="s">
        <v>2674</v>
      </c>
      <c r="C1386" s="121">
        <v>2188169</v>
      </c>
      <c r="D1386" s="121">
        <v>0</v>
      </c>
    </row>
    <row r="1387" spans="2:4">
      <c r="B1387" s="162" t="s">
        <v>2338</v>
      </c>
      <c r="C1387" s="121">
        <v>2188169</v>
      </c>
      <c r="D1387" s="121">
        <v>0</v>
      </c>
    </row>
    <row r="1388" spans="2:4">
      <c r="B1388" s="161" t="s">
        <v>926</v>
      </c>
      <c r="C1388" s="121">
        <v>4603072</v>
      </c>
      <c r="D1388" s="121">
        <v>0</v>
      </c>
    </row>
    <row r="1389" spans="2:4">
      <c r="B1389" s="162" t="s">
        <v>927</v>
      </c>
      <c r="C1389" s="121">
        <v>4603072</v>
      </c>
      <c r="D1389" s="121">
        <v>0</v>
      </c>
    </row>
    <row r="1390" spans="2:4">
      <c r="B1390" s="161" t="s">
        <v>928</v>
      </c>
      <c r="C1390" s="121">
        <v>1250434</v>
      </c>
      <c r="D1390" s="121">
        <v>0</v>
      </c>
    </row>
    <row r="1391" spans="2:4">
      <c r="B1391" s="162" t="s">
        <v>929</v>
      </c>
      <c r="C1391" s="121">
        <v>1250434</v>
      </c>
      <c r="D1391" s="121">
        <v>0</v>
      </c>
    </row>
    <row r="1392" spans="2:4">
      <c r="B1392" s="161" t="s">
        <v>930</v>
      </c>
      <c r="C1392" s="121">
        <v>2025413</v>
      </c>
      <c r="D1392" s="121">
        <v>0</v>
      </c>
    </row>
    <row r="1393" spans="2:4">
      <c r="B1393" s="162" t="s">
        <v>931</v>
      </c>
      <c r="C1393" s="121">
        <v>2025413</v>
      </c>
      <c r="D1393" s="121">
        <v>0</v>
      </c>
    </row>
    <row r="1394" spans="2:4">
      <c r="B1394" s="161" t="s">
        <v>932</v>
      </c>
      <c r="C1394" s="121">
        <v>2025413</v>
      </c>
      <c r="D1394" s="121">
        <v>0</v>
      </c>
    </row>
    <row r="1395" spans="2:4">
      <c r="B1395" s="162" t="s">
        <v>933</v>
      </c>
      <c r="C1395" s="121">
        <v>2025413</v>
      </c>
      <c r="D1395" s="121">
        <v>0</v>
      </c>
    </row>
    <row r="1396" spans="2:4">
      <c r="B1396" s="161" t="s">
        <v>2673</v>
      </c>
      <c r="C1396" s="121">
        <v>3227211</v>
      </c>
      <c r="D1396" s="121">
        <v>0</v>
      </c>
    </row>
    <row r="1397" spans="2:4">
      <c r="B1397" s="162" t="s">
        <v>2337</v>
      </c>
      <c r="C1397" s="121">
        <v>3227211</v>
      </c>
      <c r="D1397" s="121">
        <v>0</v>
      </c>
    </row>
    <row r="1398" spans="2:4">
      <c r="B1398" s="161" t="s">
        <v>934</v>
      </c>
      <c r="C1398" s="121">
        <v>2025413</v>
      </c>
      <c r="D1398" s="121">
        <v>0</v>
      </c>
    </row>
    <row r="1399" spans="2:4">
      <c r="B1399" s="162" t="s">
        <v>935</v>
      </c>
      <c r="C1399" s="121">
        <v>2025413</v>
      </c>
      <c r="D1399" s="121">
        <v>0</v>
      </c>
    </row>
    <row r="1400" spans="2:4">
      <c r="B1400" s="161" t="s">
        <v>936</v>
      </c>
      <c r="C1400" s="121">
        <v>5276742</v>
      </c>
      <c r="D1400" s="121">
        <v>0</v>
      </c>
    </row>
    <row r="1401" spans="2:4">
      <c r="B1401" s="162" t="s">
        <v>937</v>
      </c>
      <c r="C1401" s="121">
        <v>5276742</v>
      </c>
      <c r="D1401" s="121">
        <v>0</v>
      </c>
    </row>
    <row r="1402" spans="2:4">
      <c r="B1402" s="161" t="s">
        <v>938</v>
      </c>
      <c r="C1402" s="121">
        <v>2025413</v>
      </c>
      <c r="D1402" s="121">
        <v>0</v>
      </c>
    </row>
    <row r="1403" spans="2:4">
      <c r="B1403" s="162" t="s">
        <v>939</v>
      </c>
      <c r="C1403" s="121">
        <v>2025413</v>
      </c>
      <c r="D1403" s="121">
        <v>0</v>
      </c>
    </row>
    <row r="1404" spans="2:4">
      <c r="B1404" s="161" t="s">
        <v>940</v>
      </c>
      <c r="C1404" s="121">
        <v>2295673</v>
      </c>
      <c r="D1404" s="121">
        <v>0</v>
      </c>
    </row>
    <row r="1405" spans="2:4">
      <c r="B1405" s="162" t="s">
        <v>941</v>
      </c>
      <c r="C1405" s="121">
        <v>2295673</v>
      </c>
      <c r="D1405" s="121">
        <v>0</v>
      </c>
    </row>
    <row r="1406" spans="2:4">
      <c r="B1406" s="161" t="s">
        <v>360</v>
      </c>
      <c r="C1406" s="121">
        <v>119534</v>
      </c>
      <c r="D1406" s="121">
        <v>0</v>
      </c>
    </row>
    <row r="1407" spans="2:4">
      <c r="B1407" s="162" t="s">
        <v>560</v>
      </c>
      <c r="C1407" s="121">
        <v>119534</v>
      </c>
      <c r="D1407" s="121">
        <v>0</v>
      </c>
    </row>
    <row r="1408" spans="2:4">
      <c r="B1408" s="161" t="s">
        <v>361</v>
      </c>
      <c r="C1408" s="121">
        <v>13000000</v>
      </c>
      <c r="D1408" s="121">
        <v>0</v>
      </c>
    </row>
    <row r="1409" spans="2:4">
      <c r="B1409" s="162" t="s">
        <v>561</v>
      </c>
      <c r="C1409" s="121">
        <v>13000000</v>
      </c>
      <c r="D1409" s="121">
        <v>0</v>
      </c>
    </row>
    <row r="1410" spans="2:4">
      <c r="B1410" s="161" t="s">
        <v>362</v>
      </c>
      <c r="C1410" s="121">
        <v>1000000</v>
      </c>
      <c r="D1410" s="121">
        <v>0</v>
      </c>
    </row>
    <row r="1411" spans="2:4">
      <c r="B1411" s="162" t="s">
        <v>562</v>
      </c>
      <c r="C1411" s="121">
        <v>1000000</v>
      </c>
      <c r="D1411" s="121">
        <v>0</v>
      </c>
    </row>
    <row r="1412" spans="2:4">
      <c r="B1412" s="161" t="s">
        <v>2374</v>
      </c>
      <c r="C1412" s="121">
        <v>10000000</v>
      </c>
      <c r="D1412" s="121">
        <v>0</v>
      </c>
    </row>
    <row r="1413" spans="2:4">
      <c r="B1413" s="162" t="s">
        <v>2373</v>
      </c>
      <c r="C1413" s="121">
        <v>10000000</v>
      </c>
      <c r="D1413" s="121">
        <v>0</v>
      </c>
    </row>
    <row r="1414" spans="2:4">
      <c r="B1414" s="161" t="s">
        <v>1639</v>
      </c>
      <c r="C1414" s="121">
        <v>58125000</v>
      </c>
      <c r="D1414" s="121">
        <v>0</v>
      </c>
    </row>
    <row r="1415" spans="2:4">
      <c r="B1415" s="162" t="s">
        <v>1640</v>
      </c>
      <c r="C1415" s="121">
        <v>58125000</v>
      </c>
      <c r="D1415" s="121">
        <v>0</v>
      </c>
    </row>
    <row r="1416" spans="2:4">
      <c r="B1416" s="161" t="s">
        <v>1115</v>
      </c>
      <c r="C1416" s="121">
        <v>4302296</v>
      </c>
      <c r="D1416" s="121">
        <v>0</v>
      </c>
    </row>
    <row r="1417" spans="2:4">
      <c r="B1417" s="162" t="s">
        <v>1116</v>
      </c>
      <c r="C1417" s="121">
        <v>4302296</v>
      </c>
      <c r="D1417" s="121">
        <v>0</v>
      </c>
    </row>
    <row r="1418" spans="2:4">
      <c r="B1418" s="161" t="s">
        <v>1117</v>
      </c>
      <c r="C1418" s="121">
        <v>9738353</v>
      </c>
      <c r="D1418" s="121">
        <v>0</v>
      </c>
    </row>
    <row r="1419" spans="2:4">
      <c r="B1419" s="162" t="s">
        <v>1118</v>
      </c>
      <c r="C1419" s="121">
        <v>9738353</v>
      </c>
      <c r="D1419" s="121">
        <v>0</v>
      </c>
    </row>
    <row r="1420" spans="2:4">
      <c r="B1420" s="161" t="s">
        <v>1119</v>
      </c>
      <c r="C1420" s="121">
        <v>13086250</v>
      </c>
      <c r="D1420" s="121">
        <v>0</v>
      </c>
    </row>
    <row r="1421" spans="2:4">
      <c r="B1421" s="162" t="s">
        <v>1120</v>
      </c>
      <c r="C1421" s="121">
        <v>13086250</v>
      </c>
      <c r="D1421" s="121">
        <v>0</v>
      </c>
    </row>
    <row r="1422" spans="2:4">
      <c r="B1422" s="161" t="s">
        <v>1121</v>
      </c>
      <c r="C1422" s="121">
        <v>6062686</v>
      </c>
      <c r="D1422" s="121">
        <v>0</v>
      </c>
    </row>
    <row r="1423" spans="2:4">
      <c r="B1423" s="162" t="s">
        <v>1122</v>
      </c>
      <c r="C1423" s="121">
        <v>6062686</v>
      </c>
      <c r="D1423" s="121">
        <v>0</v>
      </c>
    </row>
    <row r="1424" spans="2:4">
      <c r="B1424" s="161" t="s">
        <v>1123</v>
      </c>
      <c r="C1424" s="121">
        <v>9738353</v>
      </c>
      <c r="D1424" s="121">
        <v>0</v>
      </c>
    </row>
    <row r="1425" spans="2:4">
      <c r="B1425" s="162" t="s">
        <v>1124</v>
      </c>
      <c r="C1425" s="121">
        <v>9738353</v>
      </c>
      <c r="D1425" s="121">
        <v>0</v>
      </c>
    </row>
    <row r="1426" spans="2:4">
      <c r="B1426" s="161" t="s">
        <v>1125</v>
      </c>
      <c r="C1426" s="121">
        <v>5105537</v>
      </c>
      <c r="D1426" s="121">
        <v>0</v>
      </c>
    </row>
    <row r="1427" spans="2:4">
      <c r="B1427" s="162" t="s">
        <v>1126</v>
      </c>
      <c r="C1427" s="121">
        <v>5105537</v>
      </c>
      <c r="D1427" s="121">
        <v>0</v>
      </c>
    </row>
    <row r="1428" spans="2:4">
      <c r="B1428" s="161" t="s">
        <v>2672</v>
      </c>
      <c r="C1428" s="121">
        <v>7331976</v>
      </c>
      <c r="D1428" s="121">
        <v>0</v>
      </c>
    </row>
    <row r="1429" spans="2:4">
      <c r="B1429" s="162" t="s">
        <v>1127</v>
      </c>
      <c r="C1429" s="121">
        <v>7331976</v>
      </c>
      <c r="D1429" s="121">
        <v>0</v>
      </c>
    </row>
    <row r="1430" spans="2:4">
      <c r="B1430" s="161" t="s">
        <v>363</v>
      </c>
      <c r="C1430" s="121">
        <v>68635382</v>
      </c>
      <c r="D1430" s="121">
        <v>26903338.800000001</v>
      </c>
    </row>
    <row r="1431" spans="2:4">
      <c r="B1431" s="162" t="s">
        <v>563</v>
      </c>
      <c r="C1431" s="121">
        <v>68635382</v>
      </c>
      <c r="D1431" s="121">
        <v>26903338.800000001</v>
      </c>
    </row>
    <row r="1432" spans="2:4">
      <c r="B1432" s="161" t="s">
        <v>2671</v>
      </c>
      <c r="C1432" s="121">
        <v>4088406</v>
      </c>
      <c r="D1432" s="121">
        <v>0</v>
      </c>
    </row>
    <row r="1433" spans="2:4">
      <c r="B1433" s="162" t="s">
        <v>1128</v>
      </c>
      <c r="C1433" s="121">
        <v>4088406</v>
      </c>
      <c r="D1433" s="121">
        <v>0</v>
      </c>
    </row>
    <row r="1434" spans="2:4">
      <c r="B1434" s="161" t="s">
        <v>2135</v>
      </c>
      <c r="C1434" s="121">
        <v>10523913</v>
      </c>
      <c r="D1434" s="121">
        <v>0</v>
      </c>
    </row>
    <row r="1435" spans="2:4">
      <c r="B1435" s="162" t="s">
        <v>2136</v>
      </c>
      <c r="C1435" s="121">
        <v>10523913</v>
      </c>
      <c r="D1435" s="121">
        <v>0</v>
      </c>
    </row>
    <row r="1436" spans="2:4">
      <c r="B1436" s="161" t="s">
        <v>2670</v>
      </c>
      <c r="C1436" s="121">
        <v>2151870</v>
      </c>
      <c r="D1436" s="121">
        <v>0</v>
      </c>
    </row>
    <row r="1437" spans="2:4">
      <c r="B1437" s="162" t="s">
        <v>1129</v>
      </c>
      <c r="C1437" s="121">
        <v>2151870</v>
      </c>
      <c r="D1437" s="121">
        <v>0</v>
      </c>
    </row>
    <row r="1438" spans="2:4">
      <c r="B1438" s="161" t="s">
        <v>2137</v>
      </c>
      <c r="C1438" s="121">
        <v>12430184</v>
      </c>
      <c r="D1438" s="121">
        <v>0</v>
      </c>
    </row>
    <row r="1439" spans="2:4">
      <c r="B1439" s="162" t="s">
        <v>2138</v>
      </c>
      <c r="C1439" s="121">
        <v>12430184</v>
      </c>
      <c r="D1439" s="121">
        <v>0</v>
      </c>
    </row>
    <row r="1440" spans="2:4">
      <c r="B1440" s="161" t="s">
        <v>1130</v>
      </c>
      <c r="C1440" s="121">
        <v>4088406</v>
      </c>
      <c r="D1440" s="121">
        <v>0</v>
      </c>
    </row>
    <row r="1441" spans="2:4">
      <c r="B1441" s="162" t="s">
        <v>1131</v>
      </c>
      <c r="C1441" s="121">
        <v>4088406</v>
      </c>
      <c r="D1441" s="121">
        <v>0</v>
      </c>
    </row>
    <row r="1442" spans="2:4">
      <c r="B1442" s="161" t="s">
        <v>1132</v>
      </c>
      <c r="C1442" s="121">
        <v>12185418</v>
      </c>
      <c r="D1442" s="121">
        <v>0</v>
      </c>
    </row>
    <row r="1443" spans="2:4">
      <c r="B1443" s="162" t="s">
        <v>1133</v>
      </c>
      <c r="C1443" s="121">
        <v>12185418</v>
      </c>
      <c r="D1443" s="121">
        <v>0</v>
      </c>
    </row>
    <row r="1444" spans="2:4">
      <c r="B1444" s="161" t="s">
        <v>2669</v>
      </c>
      <c r="C1444" s="121">
        <v>4312963</v>
      </c>
      <c r="D1444" s="121">
        <v>0</v>
      </c>
    </row>
    <row r="1445" spans="2:4">
      <c r="B1445" s="162" t="s">
        <v>1134</v>
      </c>
      <c r="C1445" s="121">
        <v>4312963</v>
      </c>
      <c r="D1445" s="121">
        <v>0</v>
      </c>
    </row>
    <row r="1446" spans="2:4">
      <c r="B1446" s="161" t="s">
        <v>2139</v>
      </c>
      <c r="C1446" s="121">
        <v>6723366</v>
      </c>
      <c r="D1446" s="121">
        <v>0</v>
      </c>
    </row>
    <row r="1447" spans="2:4">
      <c r="B1447" s="162" t="s">
        <v>2140</v>
      </c>
      <c r="C1447" s="121">
        <v>6723366</v>
      </c>
      <c r="D1447" s="121">
        <v>0</v>
      </c>
    </row>
    <row r="1448" spans="2:4">
      <c r="B1448" s="161" t="s">
        <v>1135</v>
      </c>
      <c r="C1448" s="121">
        <v>7333389</v>
      </c>
      <c r="D1448" s="121">
        <v>0</v>
      </c>
    </row>
    <row r="1449" spans="2:4">
      <c r="B1449" s="162" t="s">
        <v>1136</v>
      </c>
      <c r="C1449" s="121">
        <v>7333389</v>
      </c>
      <c r="D1449" s="121">
        <v>0</v>
      </c>
    </row>
    <row r="1450" spans="2:4">
      <c r="B1450" s="161" t="s">
        <v>1949</v>
      </c>
      <c r="C1450" s="121">
        <v>7296416</v>
      </c>
      <c r="D1450" s="121">
        <v>0</v>
      </c>
    </row>
    <row r="1451" spans="2:4">
      <c r="B1451" s="162" t="s">
        <v>1137</v>
      </c>
      <c r="C1451" s="121">
        <v>7296416</v>
      </c>
      <c r="D1451" s="121">
        <v>0</v>
      </c>
    </row>
    <row r="1452" spans="2:4">
      <c r="B1452" s="161" t="s">
        <v>2668</v>
      </c>
      <c r="C1452" s="121">
        <v>12185418</v>
      </c>
      <c r="D1452" s="121">
        <v>0</v>
      </c>
    </row>
    <row r="1453" spans="2:4">
      <c r="B1453" s="162" t="s">
        <v>1138</v>
      </c>
      <c r="C1453" s="121">
        <v>12185418</v>
      </c>
      <c r="D1453" s="121">
        <v>0</v>
      </c>
    </row>
    <row r="1454" spans="2:4">
      <c r="B1454" s="161" t="s">
        <v>2991</v>
      </c>
      <c r="C1454" s="121">
        <v>7240210</v>
      </c>
      <c r="D1454" s="121">
        <v>0</v>
      </c>
    </row>
    <row r="1455" spans="2:4">
      <c r="B1455" s="162" t="s">
        <v>2992</v>
      </c>
      <c r="C1455" s="121">
        <v>7240210</v>
      </c>
      <c r="D1455" s="121">
        <v>0</v>
      </c>
    </row>
    <row r="1456" spans="2:4">
      <c r="B1456" s="161" t="s">
        <v>2141</v>
      </c>
      <c r="C1456" s="121">
        <v>7786208</v>
      </c>
      <c r="D1456" s="121">
        <v>0</v>
      </c>
    </row>
    <row r="1457" spans="2:4">
      <c r="B1457" s="162" t="s">
        <v>2142</v>
      </c>
      <c r="C1457" s="121">
        <v>7786208</v>
      </c>
      <c r="D1457" s="121">
        <v>0</v>
      </c>
    </row>
    <row r="1458" spans="2:4">
      <c r="B1458" s="161" t="s">
        <v>1881</v>
      </c>
      <c r="C1458" s="121">
        <v>44144214</v>
      </c>
      <c r="D1458" s="121">
        <v>26376733.189999998</v>
      </c>
    </row>
    <row r="1459" spans="2:4">
      <c r="B1459" s="162" t="s">
        <v>1882</v>
      </c>
      <c r="C1459" s="121">
        <v>44144214</v>
      </c>
      <c r="D1459" s="121">
        <v>26376733.189999998</v>
      </c>
    </row>
    <row r="1460" spans="2:4">
      <c r="B1460" s="161" t="s">
        <v>364</v>
      </c>
      <c r="C1460" s="121">
        <v>232118496</v>
      </c>
      <c r="D1460" s="121">
        <v>140110116.23000002</v>
      </c>
    </row>
    <row r="1461" spans="2:4">
      <c r="B1461" s="162" t="s">
        <v>564</v>
      </c>
      <c r="C1461" s="121">
        <v>232118496</v>
      </c>
      <c r="D1461" s="121">
        <v>140110116.23000002</v>
      </c>
    </row>
    <row r="1462" spans="2:4">
      <c r="B1462" s="161" t="s">
        <v>2490</v>
      </c>
      <c r="C1462" s="121">
        <v>12982145</v>
      </c>
      <c r="D1462" s="121">
        <v>0</v>
      </c>
    </row>
    <row r="1463" spans="2:4">
      <c r="B1463" s="162" t="s">
        <v>2489</v>
      </c>
      <c r="C1463" s="121">
        <v>12982145</v>
      </c>
      <c r="D1463" s="121">
        <v>0</v>
      </c>
    </row>
    <row r="1464" spans="2:4">
      <c r="B1464" s="161" t="s">
        <v>797</v>
      </c>
      <c r="C1464" s="121">
        <v>78356061</v>
      </c>
      <c r="D1464" s="121">
        <v>0</v>
      </c>
    </row>
    <row r="1465" spans="2:4">
      <c r="B1465" s="162" t="s">
        <v>798</v>
      </c>
      <c r="C1465" s="121">
        <v>78356061</v>
      </c>
      <c r="D1465" s="121">
        <v>0</v>
      </c>
    </row>
    <row r="1466" spans="2:4">
      <c r="B1466" s="160" t="s">
        <v>253</v>
      </c>
      <c r="C1466" s="156">
        <v>15596660</v>
      </c>
      <c r="D1466" s="156">
        <v>0</v>
      </c>
    </row>
    <row r="1467" spans="2:4">
      <c r="B1467" s="161" t="s">
        <v>2993</v>
      </c>
      <c r="C1467" s="121">
        <v>15596660</v>
      </c>
      <c r="D1467" s="121">
        <v>0</v>
      </c>
    </row>
    <row r="1468" spans="2:4">
      <c r="B1468" s="162" t="s">
        <v>2994</v>
      </c>
      <c r="C1468" s="121">
        <v>15596660</v>
      </c>
      <c r="D1468" s="121">
        <v>0</v>
      </c>
    </row>
    <row r="1469" spans="2:4">
      <c r="B1469" s="161" t="s">
        <v>3128</v>
      </c>
      <c r="C1469" s="121">
        <v>0</v>
      </c>
      <c r="D1469" s="121">
        <v>0</v>
      </c>
    </row>
    <row r="1470" spans="2:4">
      <c r="B1470" s="162" t="s">
        <v>3129</v>
      </c>
      <c r="C1470" s="121">
        <v>0</v>
      </c>
      <c r="D1470" s="121">
        <v>0</v>
      </c>
    </row>
    <row r="1471" spans="2:4">
      <c r="B1471" s="160" t="s">
        <v>255</v>
      </c>
      <c r="C1471" s="156">
        <v>24465106</v>
      </c>
      <c r="D1471" s="156">
        <v>0</v>
      </c>
    </row>
    <row r="1472" spans="2:4">
      <c r="B1472" s="161" t="s">
        <v>252</v>
      </c>
      <c r="C1472" s="121">
        <v>24465106</v>
      </c>
      <c r="D1472" s="121">
        <v>0</v>
      </c>
    </row>
    <row r="1473" spans="2:4">
      <c r="B1473" s="123" t="s">
        <v>365</v>
      </c>
      <c r="C1473" s="121">
        <v>1705111399</v>
      </c>
      <c r="D1473" s="121">
        <v>339165141.26999998</v>
      </c>
    </row>
    <row r="1474" spans="2:4">
      <c r="B1474" s="160" t="s">
        <v>251</v>
      </c>
      <c r="C1474" s="156">
        <v>1268788349</v>
      </c>
      <c r="D1474" s="156">
        <v>325838442.50999999</v>
      </c>
    </row>
    <row r="1475" spans="2:4">
      <c r="B1475" s="161" t="s">
        <v>2667</v>
      </c>
      <c r="C1475" s="121">
        <v>1573587</v>
      </c>
      <c r="D1475" s="121">
        <v>0</v>
      </c>
    </row>
    <row r="1476" spans="2:4">
      <c r="B1476" s="162" t="s">
        <v>1641</v>
      </c>
      <c r="C1476" s="121">
        <v>1573587</v>
      </c>
      <c r="D1476" s="121">
        <v>0</v>
      </c>
    </row>
    <row r="1477" spans="2:4">
      <c r="B1477" s="161" t="s">
        <v>366</v>
      </c>
      <c r="C1477" s="121">
        <v>22400000</v>
      </c>
      <c r="D1477" s="121">
        <v>189200</v>
      </c>
    </row>
    <row r="1478" spans="2:4">
      <c r="B1478" s="162" t="s">
        <v>565</v>
      </c>
      <c r="C1478" s="121">
        <v>22400000</v>
      </c>
      <c r="D1478" s="121">
        <v>189200</v>
      </c>
    </row>
    <row r="1479" spans="2:4">
      <c r="B1479" s="161" t="s">
        <v>1642</v>
      </c>
      <c r="C1479" s="121">
        <v>2413329</v>
      </c>
      <c r="D1479" s="121">
        <v>0</v>
      </c>
    </row>
    <row r="1480" spans="2:4">
      <c r="B1480" s="162" t="s">
        <v>1643</v>
      </c>
      <c r="C1480" s="121">
        <v>2413329</v>
      </c>
      <c r="D1480" s="121">
        <v>0</v>
      </c>
    </row>
    <row r="1481" spans="2:4">
      <c r="B1481" s="161" t="s">
        <v>1644</v>
      </c>
      <c r="C1481" s="121">
        <v>1301004</v>
      </c>
      <c r="D1481" s="121">
        <v>0</v>
      </c>
    </row>
    <row r="1482" spans="2:4">
      <c r="B1482" s="162" t="s">
        <v>1645</v>
      </c>
      <c r="C1482" s="121">
        <v>1301004</v>
      </c>
      <c r="D1482" s="121">
        <v>0</v>
      </c>
    </row>
    <row r="1483" spans="2:4">
      <c r="B1483" s="161" t="s">
        <v>1646</v>
      </c>
      <c r="C1483" s="121">
        <v>2413329</v>
      </c>
      <c r="D1483" s="121">
        <v>0</v>
      </c>
    </row>
    <row r="1484" spans="2:4">
      <c r="B1484" s="162" t="s">
        <v>1647</v>
      </c>
      <c r="C1484" s="121">
        <v>2413329</v>
      </c>
      <c r="D1484" s="121">
        <v>0</v>
      </c>
    </row>
    <row r="1485" spans="2:4">
      <c r="B1485" s="161" t="s">
        <v>2666</v>
      </c>
      <c r="C1485" s="121">
        <v>87233939</v>
      </c>
      <c r="D1485" s="121">
        <v>0</v>
      </c>
    </row>
    <row r="1486" spans="2:4">
      <c r="B1486" s="162" t="s">
        <v>2458</v>
      </c>
      <c r="C1486" s="121">
        <v>87233939</v>
      </c>
      <c r="D1486" s="121">
        <v>0</v>
      </c>
    </row>
    <row r="1487" spans="2:4">
      <c r="B1487" s="161" t="s">
        <v>2995</v>
      </c>
      <c r="C1487" s="121">
        <v>7995818</v>
      </c>
      <c r="D1487" s="121">
        <v>0</v>
      </c>
    </row>
    <row r="1488" spans="2:4">
      <c r="B1488" s="162" t="s">
        <v>2996</v>
      </c>
      <c r="C1488" s="121">
        <v>7995818</v>
      </c>
      <c r="D1488" s="121">
        <v>0</v>
      </c>
    </row>
    <row r="1489" spans="2:4">
      <c r="B1489" s="161" t="s">
        <v>1648</v>
      </c>
      <c r="C1489" s="121">
        <v>2654072</v>
      </c>
      <c r="D1489" s="121">
        <v>0</v>
      </c>
    </row>
    <row r="1490" spans="2:4">
      <c r="B1490" s="162" t="s">
        <v>1649</v>
      </c>
      <c r="C1490" s="121">
        <v>2654072</v>
      </c>
      <c r="D1490" s="121">
        <v>0</v>
      </c>
    </row>
    <row r="1491" spans="2:4">
      <c r="B1491" s="161" t="s">
        <v>1650</v>
      </c>
      <c r="C1491" s="121">
        <v>2654072</v>
      </c>
      <c r="D1491" s="121">
        <v>0</v>
      </c>
    </row>
    <row r="1492" spans="2:4">
      <c r="B1492" s="162" t="s">
        <v>1651</v>
      </c>
      <c r="C1492" s="121">
        <v>2654072</v>
      </c>
      <c r="D1492" s="121">
        <v>0</v>
      </c>
    </row>
    <row r="1493" spans="2:4">
      <c r="B1493" s="161" t="s">
        <v>2997</v>
      </c>
      <c r="C1493" s="121">
        <v>178414777</v>
      </c>
      <c r="D1493" s="121">
        <v>0</v>
      </c>
    </row>
    <row r="1494" spans="2:4">
      <c r="B1494" s="162" t="s">
        <v>2998</v>
      </c>
      <c r="C1494" s="121">
        <v>178414777</v>
      </c>
      <c r="D1494" s="121">
        <v>0</v>
      </c>
    </row>
    <row r="1495" spans="2:4">
      <c r="B1495" s="161" t="s">
        <v>2665</v>
      </c>
      <c r="C1495" s="121">
        <v>2654072</v>
      </c>
      <c r="D1495" s="121">
        <v>0</v>
      </c>
    </row>
    <row r="1496" spans="2:4">
      <c r="B1496" s="162" t="s">
        <v>1652</v>
      </c>
      <c r="C1496" s="121">
        <v>2654072</v>
      </c>
      <c r="D1496" s="121">
        <v>0</v>
      </c>
    </row>
    <row r="1497" spans="2:4">
      <c r="B1497" s="161" t="s">
        <v>1950</v>
      </c>
      <c r="C1497" s="121">
        <v>1865003</v>
      </c>
      <c r="D1497" s="121">
        <v>0</v>
      </c>
    </row>
    <row r="1498" spans="2:4">
      <c r="B1498" s="162" t="s">
        <v>1653</v>
      </c>
      <c r="C1498" s="121">
        <v>1865003</v>
      </c>
      <c r="D1498" s="121">
        <v>0</v>
      </c>
    </row>
    <row r="1499" spans="2:4">
      <c r="B1499" s="161" t="s">
        <v>942</v>
      </c>
      <c r="C1499" s="121">
        <v>6083027</v>
      </c>
      <c r="D1499" s="121">
        <v>0</v>
      </c>
    </row>
    <row r="1500" spans="2:4">
      <c r="B1500" s="162" t="s">
        <v>943</v>
      </c>
      <c r="C1500" s="121">
        <v>1256445</v>
      </c>
      <c r="D1500" s="121">
        <v>0</v>
      </c>
    </row>
    <row r="1501" spans="2:4">
      <c r="B1501" s="162" t="s">
        <v>1654</v>
      </c>
      <c r="C1501" s="121">
        <v>4826582</v>
      </c>
      <c r="D1501" s="121">
        <v>0</v>
      </c>
    </row>
    <row r="1502" spans="2:4">
      <c r="B1502" s="161" t="s">
        <v>2664</v>
      </c>
      <c r="C1502" s="121">
        <v>3261638</v>
      </c>
      <c r="D1502" s="121">
        <v>0</v>
      </c>
    </row>
    <row r="1503" spans="2:4">
      <c r="B1503" s="162" t="s">
        <v>944</v>
      </c>
      <c r="C1503" s="121">
        <v>793946</v>
      </c>
      <c r="D1503" s="121">
        <v>0</v>
      </c>
    </row>
    <row r="1504" spans="2:4">
      <c r="B1504" s="162" t="s">
        <v>1655</v>
      </c>
      <c r="C1504" s="121">
        <v>2467692</v>
      </c>
      <c r="D1504" s="121">
        <v>0</v>
      </c>
    </row>
    <row r="1505" spans="2:4">
      <c r="B1505" s="161" t="s">
        <v>945</v>
      </c>
      <c r="C1505" s="121">
        <v>3560142</v>
      </c>
      <c r="D1505" s="121">
        <v>0</v>
      </c>
    </row>
    <row r="1506" spans="2:4">
      <c r="B1506" s="162" t="s">
        <v>946</v>
      </c>
      <c r="C1506" s="121">
        <v>2035527</v>
      </c>
      <c r="D1506" s="121">
        <v>0</v>
      </c>
    </row>
    <row r="1507" spans="2:4">
      <c r="B1507" s="162" t="s">
        <v>1656</v>
      </c>
      <c r="C1507" s="121">
        <v>1524615</v>
      </c>
      <c r="D1507" s="121">
        <v>0</v>
      </c>
    </row>
    <row r="1508" spans="2:4">
      <c r="B1508" s="161" t="s">
        <v>947</v>
      </c>
      <c r="C1508" s="121">
        <v>3532376</v>
      </c>
      <c r="D1508" s="121">
        <v>0</v>
      </c>
    </row>
    <row r="1509" spans="2:4">
      <c r="B1509" s="162" t="s">
        <v>948</v>
      </c>
      <c r="C1509" s="121">
        <v>878304</v>
      </c>
      <c r="D1509" s="121">
        <v>0</v>
      </c>
    </row>
    <row r="1510" spans="2:4">
      <c r="B1510" s="162" t="s">
        <v>1657</v>
      </c>
      <c r="C1510" s="121">
        <v>2654072</v>
      </c>
      <c r="D1510" s="121">
        <v>0</v>
      </c>
    </row>
    <row r="1511" spans="2:4">
      <c r="B1511" s="161" t="s">
        <v>949</v>
      </c>
      <c r="C1511" s="121">
        <v>4016874</v>
      </c>
      <c r="D1511" s="121">
        <v>0</v>
      </c>
    </row>
    <row r="1512" spans="2:4">
      <c r="B1512" s="162" t="s">
        <v>950</v>
      </c>
      <c r="C1512" s="121">
        <v>1362802</v>
      </c>
      <c r="D1512" s="121">
        <v>0</v>
      </c>
    </row>
    <row r="1513" spans="2:4">
      <c r="B1513" s="162" t="s">
        <v>1658</v>
      </c>
      <c r="C1513" s="121">
        <v>2654072</v>
      </c>
      <c r="D1513" s="121">
        <v>0</v>
      </c>
    </row>
    <row r="1514" spans="2:4">
      <c r="B1514" s="161" t="s">
        <v>951</v>
      </c>
      <c r="C1514" s="121">
        <v>3443139</v>
      </c>
      <c r="D1514" s="121">
        <v>0</v>
      </c>
    </row>
    <row r="1515" spans="2:4">
      <c r="B1515" s="162" t="s">
        <v>952</v>
      </c>
      <c r="C1515" s="121">
        <v>1865003</v>
      </c>
      <c r="D1515" s="121">
        <v>0</v>
      </c>
    </row>
    <row r="1516" spans="2:4">
      <c r="B1516" s="162" t="s">
        <v>1659</v>
      </c>
      <c r="C1516" s="121">
        <v>1578136</v>
      </c>
      <c r="D1516" s="121">
        <v>0</v>
      </c>
    </row>
    <row r="1517" spans="2:4">
      <c r="B1517" s="161" t="s">
        <v>953</v>
      </c>
      <c r="C1517" s="121">
        <v>2954072</v>
      </c>
      <c r="D1517" s="121">
        <v>0</v>
      </c>
    </row>
    <row r="1518" spans="2:4">
      <c r="B1518" s="162" t="s">
        <v>954</v>
      </c>
      <c r="C1518" s="121">
        <v>1375936</v>
      </c>
      <c r="D1518" s="121">
        <v>0</v>
      </c>
    </row>
    <row r="1519" spans="2:4">
      <c r="B1519" s="162" t="s">
        <v>1660</v>
      </c>
      <c r="C1519" s="121">
        <v>1578136</v>
      </c>
      <c r="D1519" s="121">
        <v>0</v>
      </c>
    </row>
    <row r="1520" spans="2:4">
      <c r="B1520" s="161" t="s">
        <v>2663</v>
      </c>
      <c r="C1520" s="121">
        <v>28000000</v>
      </c>
      <c r="D1520" s="121">
        <v>0</v>
      </c>
    </row>
    <row r="1521" spans="2:4">
      <c r="B1521" s="162" t="s">
        <v>566</v>
      </c>
      <c r="C1521" s="121">
        <v>28000000</v>
      </c>
      <c r="D1521" s="121">
        <v>0</v>
      </c>
    </row>
    <row r="1522" spans="2:4">
      <c r="B1522" s="161" t="s">
        <v>2662</v>
      </c>
      <c r="C1522" s="121">
        <v>11218697</v>
      </c>
      <c r="D1522" s="121">
        <v>0</v>
      </c>
    </row>
    <row r="1523" spans="2:4">
      <c r="B1523" s="162" t="s">
        <v>2457</v>
      </c>
      <c r="C1523" s="121">
        <v>11218697</v>
      </c>
      <c r="D1523" s="121">
        <v>0</v>
      </c>
    </row>
    <row r="1524" spans="2:4">
      <c r="B1524" s="161" t="s">
        <v>1334</v>
      </c>
      <c r="C1524" s="121">
        <v>10000000</v>
      </c>
      <c r="D1524" s="121">
        <v>0</v>
      </c>
    </row>
    <row r="1525" spans="2:4">
      <c r="B1525" s="162" t="s">
        <v>1335</v>
      </c>
      <c r="C1525" s="121">
        <v>10000000</v>
      </c>
      <c r="D1525" s="121">
        <v>0</v>
      </c>
    </row>
    <row r="1526" spans="2:4">
      <c r="B1526" s="161" t="s">
        <v>1883</v>
      </c>
      <c r="C1526" s="121">
        <v>49169329</v>
      </c>
      <c r="D1526" s="121">
        <v>29228964.440000001</v>
      </c>
    </row>
    <row r="1527" spans="2:4">
      <c r="B1527" s="162" t="s">
        <v>1884</v>
      </c>
      <c r="C1527" s="121">
        <v>49169329</v>
      </c>
      <c r="D1527" s="121">
        <v>29228964.440000001</v>
      </c>
    </row>
    <row r="1528" spans="2:4">
      <c r="B1528" s="161" t="s">
        <v>2846</v>
      </c>
      <c r="C1528" s="121">
        <v>87144574</v>
      </c>
      <c r="D1528" s="121">
        <v>62687049.5</v>
      </c>
    </row>
    <row r="1529" spans="2:4">
      <c r="B1529" s="162" t="s">
        <v>2845</v>
      </c>
      <c r="C1529" s="121">
        <v>87144574</v>
      </c>
      <c r="D1529" s="121">
        <v>62687049.5</v>
      </c>
    </row>
    <row r="1530" spans="2:4">
      <c r="B1530" s="161" t="s">
        <v>674</v>
      </c>
      <c r="C1530" s="121">
        <v>1301843</v>
      </c>
      <c r="D1530" s="121">
        <v>0</v>
      </c>
    </row>
    <row r="1531" spans="2:4">
      <c r="B1531" s="162" t="s">
        <v>675</v>
      </c>
      <c r="C1531" s="121">
        <v>1301843</v>
      </c>
      <c r="D1531" s="121">
        <v>0</v>
      </c>
    </row>
    <row r="1532" spans="2:4">
      <c r="B1532" s="161" t="s">
        <v>2372</v>
      </c>
      <c r="C1532" s="121">
        <v>15000000</v>
      </c>
      <c r="D1532" s="121">
        <v>0</v>
      </c>
    </row>
    <row r="1533" spans="2:4">
      <c r="B1533" s="162" t="s">
        <v>2371</v>
      </c>
      <c r="C1533" s="121">
        <v>15000000</v>
      </c>
      <c r="D1533" s="121">
        <v>0</v>
      </c>
    </row>
    <row r="1534" spans="2:4">
      <c r="B1534" s="161" t="s">
        <v>2336</v>
      </c>
      <c r="C1534" s="121">
        <v>7570295</v>
      </c>
      <c r="D1534" s="121">
        <v>0</v>
      </c>
    </row>
    <row r="1535" spans="2:4">
      <c r="B1535" s="162" t="s">
        <v>2335</v>
      </c>
      <c r="C1535" s="121">
        <v>7570295</v>
      </c>
      <c r="D1535" s="121">
        <v>0</v>
      </c>
    </row>
    <row r="1536" spans="2:4">
      <c r="B1536" s="161" t="s">
        <v>367</v>
      </c>
      <c r="C1536" s="121">
        <v>5000000</v>
      </c>
      <c r="D1536" s="121">
        <v>0</v>
      </c>
    </row>
    <row r="1537" spans="2:4">
      <c r="B1537" s="162" t="s">
        <v>567</v>
      </c>
      <c r="C1537" s="121">
        <v>5000000</v>
      </c>
      <c r="D1537" s="121">
        <v>0</v>
      </c>
    </row>
    <row r="1538" spans="2:4">
      <c r="B1538" s="161" t="s">
        <v>2999</v>
      </c>
      <c r="C1538" s="121">
        <v>12408251</v>
      </c>
      <c r="D1538" s="121">
        <v>0</v>
      </c>
    </row>
    <row r="1539" spans="2:4">
      <c r="B1539" s="162" t="s">
        <v>3000</v>
      </c>
      <c r="C1539" s="121">
        <v>12408251</v>
      </c>
      <c r="D1539" s="121">
        <v>0</v>
      </c>
    </row>
    <row r="1540" spans="2:4">
      <c r="B1540" s="161" t="s">
        <v>676</v>
      </c>
      <c r="C1540" s="121">
        <v>12372948</v>
      </c>
      <c r="D1540" s="121">
        <v>0</v>
      </c>
    </row>
    <row r="1541" spans="2:4">
      <c r="B1541" s="162" t="s">
        <v>677</v>
      </c>
      <c r="C1541" s="121">
        <v>12372948</v>
      </c>
      <c r="D1541" s="121">
        <v>0</v>
      </c>
    </row>
    <row r="1542" spans="2:4">
      <c r="B1542" s="161" t="s">
        <v>3001</v>
      </c>
      <c r="C1542" s="121">
        <v>52524374</v>
      </c>
      <c r="D1542" s="121">
        <v>0</v>
      </c>
    </row>
    <row r="1543" spans="2:4">
      <c r="B1543" s="162" t="s">
        <v>3002</v>
      </c>
      <c r="C1543" s="121">
        <v>52524374</v>
      </c>
      <c r="D1543" s="121">
        <v>0</v>
      </c>
    </row>
    <row r="1544" spans="2:4">
      <c r="B1544" s="161" t="s">
        <v>2661</v>
      </c>
      <c r="C1544" s="121">
        <v>28764263</v>
      </c>
      <c r="D1544" s="121">
        <v>0</v>
      </c>
    </row>
    <row r="1545" spans="2:4">
      <c r="B1545" s="162" t="s">
        <v>568</v>
      </c>
      <c r="C1545" s="121">
        <v>28764263</v>
      </c>
      <c r="D1545" s="121">
        <v>0</v>
      </c>
    </row>
    <row r="1546" spans="2:4">
      <c r="B1546" s="161" t="s">
        <v>368</v>
      </c>
      <c r="C1546" s="121">
        <v>43624733</v>
      </c>
      <c r="D1546" s="121">
        <v>0</v>
      </c>
    </row>
    <row r="1547" spans="2:4">
      <c r="B1547" s="162" t="s">
        <v>569</v>
      </c>
      <c r="C1547" s="121">
        <v>43624733</v>
      </c>
      <c r="D1547" s="121">
        <v>0</v>
      </c>
    </row>
    <row r="1548" spans="2:4">
      <c r="B1548" s="161" t="s">
        <v>369</v>
      </c>
      <c r="C1548" s="121">
        <v>62964489</v>
      </c>
      <c r="D1548" s="121">
        <v>57000000</v>
      </c>
    </row>
    <row r="1549" spans="2:4">
      <c r="B1549" s="162" t="s">
        <v>570</v>
      </c>
      <c r="C1549" s="121">
        <v>62964489</v>
      </c>
      <c r="D1549" s="121">
        <v>57000000</v>
      </c>
    </row>
    <row r="1550" spans="2:4">
      <c r="B1550" s="161" t="s">
        <v>370</v>
      </c>
      <c r="C1550" s="121">
        <v>10000000</v>
      </c>
      <c r="D1550" s="121">
        <v>0</v>
      </c>
    </row>
    <row r="1551" spans="2:4">
      <c r="B1551" s="162" t="s">
        <v>571</v>
      </c>
      <c r="C1551" s="121">
        <v>10000000</v>
      </c>
      <c r="D1551" s="121">
        <v>0</v>
      </c>
    </row>
    <row r="1552" spans="2:4">
      <c r="B1552" s="161" t="s">
        <v>2660</v>
      </c>
      <c r="C1552" s="121">
        <v>40269532</v>
      </c>
      <c r="D1552" s="121">
        <v>5364993.01</v>
      </c>
    </row>
    <row r="1553" spans="2:4">
      <c r="B1553" s="162" t="s">
        <v>572</v>
      </c>
      <c r="C1553" s="121">
        <v>40269532</v>
      </c>
      <c r="D1553" s="121">
        <v>5364993.01</v>
      </c>
    </row>
    <row r="1554" spans="2:4">
      <c r="B1554" s="161" t="s">
        <v>3003</v>
      </c>
      <c r="C1554" s="121">
        <v>13983297</v>
      </c>
      <c r="D1554" s="121">
        <v>0</v>
      </c>
    </row>
    <row r="1555" spans="2:4">
      <c r="B1555" s="162" t="s">
        <v>3004</v>
      </c>
      <c r="C1555" s="121">
        <v>13983297</v>
      </c>
      <c r="D1555" s="121">
        <v>0</v>
      </c>
    </row>
    <row r="1556" spans="2:4">
      <c r="B1556" s="161" t="s">
        <v>2143</v>
      </c>
      <c r="C1556" s="121">
        <v>52947752</v>
      </c>
      <c r="D1556" s="121">
        <v>36862306.789999999</v>
      </c>
    </row>
    <row r="1557" spans="2:4">
      <c r="B1557" s="162" t="s">
        <v>2144</v>
      </c>
      <c r="C1557" s="121">
        <v>52947752</v>
      </c>
      <c r="D1557" s="121">
        <v>36862306.789999999</v>
      </c>
    </row>
    <row r="1558" spans="2:4">
      <c r="B1558" s="161" t="s">
        <v>2145</v>
      </c>
      <c r="C1558" s="121">
        <v>5000000</v>
      </c>
      <c r="D1558" s="121">
        <v>0</v>
      </c>
    </row>
    <row r="1559" spans="2:4">
      <c r="B1559" s="162" t="s">
        <v>2146</v>
      </c>
      <c r="C1559" s="121">
        <v>5000000</v>
      </c>
      <c r="D1559" s="121">
        <v>0</v>
      </c>
    </row>
    <row r="1560" spans="2:4">
      <c r="B1560" s="161" t="s">
        <v>371</v>
      </c>
      <c r="C1560" s="121">
        <v>10000000</v>
      </c>
      <c r="D1560" s="121">
        <v>0</v>
      </c>
    </row>
    <row r="1561" spans="2:4">
      <c r="B1561" s="162" t="s">
        <v>573</v>
      </c>
      <c r="C1561" s="121">
        <v>10000000</v>
      </c>
      <c r="D1561" s="121">
        <v>0</v>
      </c>
    </row>
    <row r="1562" spans="2:4">
      <c r="B1562" s="161" t="s">
        <v>372</v>
      </c>
      <c r="C1562" s="121">
        <v>74863554</v>
      </c>
      <c r="D1562" s="121">
        <v>58546802.780000001</v>
      </c>
    </row>
    <row r="1563" spans="2:4">
      <c r="B1563" s="162" t="s">
        <v>574</v>
      </c>
      <c r="C1563" s="121">
        <v>74863554</v>
      </c>
      <c r="D1563" s="121">
        <v>58546802.780000001</v>
      </c>
    </row>
    <row r="1564" spans="2:4">
      <c r="B1564" s="161" t="s">
        <v>3005</v>
      </c>
      <c r="C1564" s="121">
        <v>10000000</v>
      </c>
      <c r="D1564" s="121">
        <v>0</v>
      </c>
    </row>
    <row r="1565" spans="2:4">
      <c r="B1565" s="162" t="s">
        <v>3006</v>
      </c>
      <c r="C1565" s="121">
        <v>10000000</v>
      </c>
      <c r="D1565" s="121">
        <v>0</v>
      </c>
    </row>
    <row r="1566" spans="2:4">
      <c r="B1566" s="161" t="s">
        <v>373</v>
      </c>
      <c r="C1566" s="121">
        <v>9638950</v>
      </c>
      <c r="D1566" s="121">
        <v>0</v>
      </c>
    </row>
    <row r="1567" spans="2:4">
      <c r="B1567" s="162" t="s">
        <v>575</v>
      </c>
      <c r="C1567" s="121">
        <v>9638950</v>
      </c>
      <c r="D1567" s="121">
        <v>0</v>
      </c>
    </row>
    <row r="1568" spans="2:4">
      <c r="B1568" s="161" t="s">
        <v>763</v>
      </c>
      <c r="C1568" s="121">
        <v>88073267</v>
      </c>
      <c r="D1568" s="121">
        <v>27167038</v>
      </c>
    </row>
    <row r="1569" spans="2:4">
      <c r="B1569" s="162" t="s">
        <v>764</v>
      </c>
      <c r="C1569" s="121">
        <v>54546641</v>
      </c>
      <c r="D1569" s="121">
        <v>0</v>
      </c>
    </row>
    <row r="1570" spans="2:4">
      <c r="B1570" s="162" t="s">
        <v>1885</v>
      </c>
      <c r="C1570" s="121">
        <v>33526626</v>
      </c>
      <c r="D1570" s="121">
        <v>27167038</v>
      </c>
    </row>
    <row r="1571" spans="2:4">
      <c r="B1571" s="161" t="s">
        <v>3130</v>
      </c>
      <c r="C1571" s="121">
        <v>43947954</v>
      </c>
      <c r="D1571" s="121">
        <v>10779948.99</v>
      </c>
    </row>
    <row r="1572" spans="2:4">
      <c r="B1572" s="162" t="s">
        <v>1885</v>
      </c>
      <c r="C1572" s="121">
        <v>43947954</v>
      </c>
      <c r="D1572" s="121">
        <v>10779948.99</v>
      </c>
    </row>
    <row r="1573" spans="2:4">
      <c r="B1573" s="161" t="s">
        <v>374</v>
      </c>
      <c r="C1573" s="121">
        <v>36637165</v>
      </c>
      <c r="D1573" s="121">
        <v>0</v>
      </c>
    </row>
    <row r="1574" spans="2:4">
      <c r="B1574" s="162" t="s">
        <v>576</v>
      </c>
      <c r="C1574" s="121">
        <v>36637165</v>
      </c>
      <c r="D1574" s="121">
        <v>0</v>
      </c>
    </row>
    <row r="1575" spans="2:4">
      <c r="B1575" s="161" t="s">
        <v>1998</v>
      </c>
      <c r="C1575" s="121">
        <v>64931847</v>
      </c>
      <c r="D1575" s="121">
        <v>38012139</v>
      </c>
    </row>
    <row r="1576" spans="2:4">
      <c r="B1576" s="162" t="s">
        <v>1999</v>
      </c>
      <c r="C1576" s="121">
        <v>64931847</v>
      </c>
      <c r="D1576" s="121">
        <v>38012139</v>
      </c>
    </row>
    <row r="1577" spans="2:4">
      <c r="B1577" s="161" t="s">
        <v>2844</v>
      </c>
      <c r="C1577" s="121">
        <v>39433378</v>
      </c>
      <c r="D1577" s="121">
        <v>0</v>
      </c>
    </row>
    <row r="1578" spans="2:4">
      <c r="B1578" s="162" t="s">
        <v>2843</v>
      </c>
      <c r="C1578" s="121">
        <v>39433378</v>
      </c>
      <c r="D1578" s="121">
        <v>0</v>
      </c>
    </row>
    <row r="1579" spans="2:4">
      <c r="B1579" s="161" t="s">
        <v>1661</v>
      </c>
      <c r="C1579" s="121">
        <v>1573587</v>
      </c>
      <c r="D1579" s="121">
        <v>0</v>
      </c>
    </row>
    <row r="1580" spans="2:4">
      <c r="B1580" s="162" t="s">
        <v>1662</v>
      </c>
      <c r="C1580" s="121">
        <v>1573587</v>
      </c>
      <c r="D1580" s="121">
        <v>0</v>
      </c>
    </row>
    <row r="1581" spans="2:4">
      <c r="B1581" s="160" t="s">
        <v>253</v>
      </c>
      <c r="C1581" s="156">
        <v>436323050</v>
      </c>
      <c r="D1581" s="156">
        <v>13326698.76</v>
      </c>
    </row>
    <row r="1582" spans="2:4">
      <c r="B1582" s="161" t="s">
        <v>3131</v>
      </c>
      <c r="C1582" s="121">
        <v>0</v>
      </c>
      <c r="D1582" s="121">
        <v>0</v>
      </c>
    </row>
    <row r="1583" spans="2:4">
      <c r="B1583" s="162" t="s">
        <v>3132</v>
      </c>
      <c r="C1583" s="121">
        <v>0</v>
      </c>
      <c r="D1583" s="121">
        <v>0</v>
      </c>
    </row>
    <row r="1584" spans="2:4">
      <c r="B1584" s="161" t="s">
        <v>1801</v>
      </c>
      <c r="C1584" s="121">
        <v>4035043</v>
      </c>
      <c r="D1584" s="121">
        <v>0</v>
      </c>
    </row>
    <row r="1585" spans="2:4">
      <c r="B1585" s="162" t="s">
        <v>1802</v>
      </c>
      <c r="C1585" s="121">
        <v>4035043</v>
      </c>
      <c r="D1585" s="121">
        <v>0</v>
      </c>
    </row>
    <row r="1586" spans="2:4">
      <c r="B1586" s="161" t="s">
        <v>2147</v>
      </c>
      <c r="C1586" s="121">
        <v>318622007</v>
      </c>
      <c r="D1586" s="121">
        <v>0</v>
      </c>
    </row>
    <row r="1587" spans="2:4">
      <c r="B1587" s="162" t="s">
        <v>2148</v>
      </c>
      <c r="C1587" s="121">
        <v>318622007</v>
      </c>
      <c r="D1587" s="121">
        <v>0</v>
      </c>
    </row>
    <row r="1588" spans="2:4">
      <c r="B1588" s="161" t="s">
        <v>3133</v>
      </c>
      <c r="C1588" s="121">
        <v>0</v>
      </c>
      <c r="D1588" s="121">
        <v>0</v>
      </c>
    </row>
    <row r="1589" spans="2:4">
      <c r="B1589" s="162" t="s">
        <v>3134</v>
      </c>
      <c r="C1589" s="121">
        <v>0</v>
      </c>
      <c r="D1589" s="121">
        <v>0</v>
      </c>
    </row>
    <row r="1590" spans="2:4">
      <c r="B1590" s="161" t="s">
        <v>2308</v>
      </c>
      <c r="C1590" s="121">
        <v>17665999</v>
      </c>
      <c r="D1590" s="121">
        <v>13326698.76</v>
      </c>
    </row>
    <row r="1591" spans="2:4">
      <c r="B1591" s="162" t="s">
        <v>2309</v>
      </c>
      <c r="C1591" s="121">
        <v>17665999</v>
      </c>
      <c r="D1591" s="121">
        <v>13326698.76</v>
      </c>
    </row>
    <row r="1592" spans="2:4">
      <c r="B1592" s="161" t="s">
        <v>2659</v>
      </c>
      <c r="C1592" s="121">
        <v>96000001</v>
      </c>
      <c r="D1592" s="121">
        <v>0</v>
      </c>
    </row>
    <row r="1593" spans="2:4">
      <c r="B1593" s="162" t="s">
        <v>2491</v>
      </c>
      <c r="C1593" s="121">
        <v>96000001</v>
      </c>
      <c r="D1593" s="121">
        <v>0</v>
      </c>
    </row>
    <row r="1594" spans="2:4">
      <c r="B1594" s="123" t="s">
        <v>375</v>
      </c>
      <c r="C1594" s="121">
        <v>438639614</v>
      </c>
      <c r="D1594" s="121">
        <v>28863889.599999998</v>
      </c>
    </row>
    <row r="1595" spans="2:4">
      <c r="B1595" s="160" t="s">
        <v>251</v>
      </c>
      <c r="C1595" s="156">
        <v>426139614</v>
      </c>
      <c r="D1595" s="156">
        <v>28863889.599999998</v>
      </c>
    </row>
    <row r="1596" spans="2:4">
      <c r="B1596" s="161" t="s">
        <v>955</v>
      </c>
      <c r="C1596" s="121">
        <v>2025413</v>
      </c>
      <c r="D1596" s="121">
        <v>0</v>
      </c>
    </row>
    <row r="1597" spans="2:4">
      <c r="B1597" s="162" t="s">
        <v>956</v>
      </c>
      <c r="C1597" s="121">
        <v>2025413</v>
      </c>
      <c r="D1597" s="121">
        <v>0</v>
      </c>
    </row>
    <row r="1598" spans="2:4">
      <c r="B1598" s="161" t="s">
        <v>957</v>
      </c>
      <c r="C1598" s="121">
        <v>2686980</v>
      </c>
      <c r="D1598" s="121">
        <v>0</v>
      </c>
    </row>
    <row r="1599" spans="2:4">
      <c r="B1599" s="162" t="s">
        <v>958</v>
      </c>
      <c r="C1599" s="121">
        <v>2686980</v>
      </c>
      <c r="D1599" s="121">
        <v>0</v>
      </c>
    </row>
    <row r="1600" spans="2:4">
      <c r="B1600" s="161" t="s">
        <v>959</v>
      </c>
      <c r="C1600" s="121">
        <v>215335</v>
      </c>
      <c r="D1600" s="121">
        <v>0</v>
      </c>
    </row>
    <row r="1601" spans="2:4">
      <c r="B1601" s="162" t="s">
        <v>960</v>
      </c>
      <c r="C1601" s="121">
        <v>215335</v>
      </c>
      <c r="D1601" s="121">
        <v>0</v>
      </c>
    </row>
    <row r="1602" spans="2:4">
      <c r="B1602" s="161" t="s">
        <v>961</v>
      </c>
      <c r="C1602" s="121">
        <v>1250434</v>
      </c>
      <c r="D1602" s="121">
        <v>0</v>
      </c>
    </row>
    <row r="1603" spans="2:4">
      <c r="B1603" s="162" t="s">
        <v>962</v>
      </c>
      <c r="C1603" s="121">
        <v>1250434</v>
      </c>
      <c r="D1603" s="121">
        <v>0</v>
      </c>
    </row>
    <row r="1604" spans="2:4">
      <c r="B1604" s="161" t="s">
        <v>3007</v>
      </c>
      <c r="C1604" s="121">
        <v>12500000</v>
      </c>
      <c r="D1604" s="121">
        <v>7264914.5899999999</v>
      </c>
    </row>
    <row r="1605" spans="2:4">
      <c r="B1605" s="162" t="s">
        <v>2796</v>
      </c>
      <c r="C1605" s="121">
        <v>12500000</v>
      </c>
      <c r="D1605" s="121">
        <v>7264914.5899999999</v>
      </c>
    </row>
    <row r="1606" spans="2:4">
      <c r="B1606" s="161" t="s">
        <v>2393</v>
      </c>
      <c r="C1606" s="121">
        <v>35366240</v>
      </c>
      <c r="D1606" s="121">
        <v>0</v>
      </c>
    </row>
    <row r="1607" spans="2:4">
      <c r="B1607" s="162" t="s">
        <v>2392</v>
      </c>
      <c r="C1607" s="121">
        <v>35366240</v>
      </c>
      <c r="D1607" s="121">
        <v>0</v>
      </c>
    </row>
    <row r="1608" spans="2:4">
      <c r="B1608" s="161" t="s">
        <v>2310</v>
      </c>
      <c r="C1608" s="121">
        <v>18949611</v>
      </c>
      <c r="D1608" s="121">
        <v>0</v>
      </c>
    </row>
    <row r="1609" spans="2:4">
      <c r="B1609" s="162" t="s">
        <v>2311</v>
      </c>
      <c r="C1609" s="121">
        <v>18949611</v>
      </c>
      <c r="D1609" s="121">
        <v>0</v>
      </c>
    </row>
    <row r="1610" spans="2:4">
      <c r="B1610" s="161" t="s">
        <v>1336</v>
      </c>
      <c r="C1610" s="121">
        <v>2177274</v>
      </c>
      <c r="D1610" s="121">
        <v>0</v>
      </c>
    </row>
    <row r="1611" spans="2:4">
      <c r="B1611" s="162" t="s">
        <v>1337</v>
      </c>
      <c r="C1611" s="121">
        <v>2177274</v>
      </c>
      <c r="D1611" s="121">
        <v>0</v>
      </c>
    </row>
    <row r="1612" spans="2:4">
      <c r="B1612" s="161" t="s">
        <v>1338</v>
      </c>
      <c r="C1612" s="121">
        <v>881280</v>
      </c>
      <c r="D1612" s="121">
        <v>0</v>
      </c>
    </row>
    <row r="1613" spans="2:4">
      <c r="B1613" s="162" t="s">
        <v>1339</v>
      </c>
      <c r="C1613" s="121">
        <v>881280</v>
      </c>
      <c r="D1613" s="121">
        <v>0</v>
      </c>
    </row>
    <row r="1614" spans="2:4">
      <c r="B1614" s="161" t="s">
        <v>2658</v>
      </c>
      <c r="C1614" s="121">
        <v>64029667</v>
      </c>
      <c r="D1614" s="121">
        <v>0</v>
      </c>
    </row>
    <row r="1615" spans="2:4">
      <c r="B1615" s="162" t="s">
        <v>1886</v>
      </c>
      <c r="C1615" s="121">
        <v>64029667</v>
      </c>
      <c r="D1615" s="121">
        <v>0</v>
      </c>
    </row>
    <row r="1616" spans="2:4">
      <c r="B1616" s="161" t="s">
        <v>1340</v>
      </c>
      <c r="C1616" s="121">
        <v>2177274</v>
      </c>
      <c r="D1616" s="121">
        <v>0</v>
      </c>
    </row>
    <row r="1617" spans="2:4">
      <c r="B1617" s="162" t="s">
        <v>1341</v>
      </c>
      <c r="C1617" s="121">
        <v>2177274</v>
      </c>
      <c r="D1617" s="121">
        <v>0</v>
      </c>
    </row>
    <row r="1618" spans="2:4">
      <c r="B1618" s="161" t="s">
        <v>1342</v>
      </c>
      <c r="C1618" s="121">
        <v>2177274</v>
      </c>
      <c r="D1618" s="121">
        <v>0</v>
      </c>
    </row>
    <row r="1619" spans="2:4">
      <c r="B1619" s="162" t="s">
        <v>1343</v>
      </c>
      <c r="C1619" s="121">
        <v>2177274</v>
      </c>
      <c r="D1619" s="121">
        <v>0</v>
      </c>
    </row>
    <row r="1620" spans="2:4">
      <c r="B1620" s="161" t="s">
        <v>1344</v>
      </c>
      <c r="C1620" s="121">
        <v>1283065</v>
      </c>
      <c r="D1620" s="121">
        <v>0</v>
      </c>
    </row>
    <row r="1621" spans="2:4">
      <c r="B1621" s="162" t="s">
        <v>1345</v>
      </c>
      <c r="C1621" s="121">
        <v>1283065</v>
      </c>
      <c r="D1621" s="121">
        <v>0</v>
      </c>
    </row>
    <row r="1622" spans="2:4">
      <c r="B1622" s="161" t="s">
        <v>1346</v>
      </c>
      <c r="C1622" s="121">
        <v>1283065</v>
      </c>
      <c r="D1622" s="121">
        <v>0</v>
      </c>
    </row>
    <row r="1623" spans="2:4">
      <c r="B1623" s="162" t="s">
        <v>1347</v>
      </c>
      <c r="C1623" s="121">
        <v>1283065</v>
      </c>
      <c r="D1623" s="121">
        <v>0</v>
      </c>
    </row>
    <row r="1624" spans="2:4">
      <c r="B1624" s="161" t="s">
        <v>1348</v>
      </c>
      <c r="C1624" s="121">
        <v>855982</v>
      </c>
      <c r="D1624" s="121">
        <v>0</v>
      </c>
    </row>
    <row r="1625" spans="2:4">
      <c r="B1625" s="162" t="s">
        <v>1349</v>
      </c>
      <c r="C1625" s="121">
        <v>855982</v>
      </c>
      <c r="D1625" s="121">
        <v>0</v>
      </c>
    </row>
    <row r="1626" spans="2:4">
      <c r="B1626" s="161" t="s">
        <v>2149</v>
      </c>
      <c r="C1626" s="121">
        <v>5000000</v>
      </c>
      <c r="D1626" s="121">
        <v>0</v>
      </c>
    </row>
    <row r="1627" spans="2:4">
      <c r="B1627" s="162" t="s">
        <v>2150</v>
      </c>
      <c r="C1627" s="121">
        <v>5000000</v>
      </c>
      <c r="D1627" s="121">
        <v>0</v>
      </c>
    </row>
    <row r="1628" spans="2:4">
      <c r="B1628" s="161" t="s">
        <v>2657</v>
      </c>
      <c r="C1628" s="121">
        <v>11615952</v>
      </c>
      <c r="D1628" s="121">
        <v>0</v>
      </c>
    </row>
    <row r="1629" spans="2:4">
      <c r="B1629" s="162" t="s">
        <v>2456</v>
      </c>
      <c r="C1629" s="121">
        <v>11615952</v>
      </c>
      <c r="D1629" s="121">
        <v>0</v>
      </c>
    </row>
    <row r="1630" spans="2:4">
      <c r="B1630" s="161" t="s">
        <v>1951</v>
      </c>
      <c r="C1630" s="121">
        <v>30979808</v>
      </c>
      <c r="D1630" s="121">
        <v>0</v>
      </c>
    </row>
    <row r="1631" spans="2:4">
      <c r="B1631" s="162" t="s">
        <v>577</v>
      </c>
      <c r="C1631" s="121">
        <v>30979808</v>
      </c>
      <c r="D1631" s="121">
        <v>0</v>
      </c>
    </row>
    <row r="1632" spans="2:4">
      <c r="B1632" s="161" t="s">
        <v>2151</v>
      </c>
      <c r="C1632" s="121">
        <v>1466974</v>
      </c>
      <c r="D1632" s="121">
        <v>0</v>
      </c>
    </row>
    <row r="1633" spans="2:4">
      <c r="B1633" s="162" t="s">
        <v>2152</v>
      </c>
      <c r="C1633" s="121">
        <v>1466974</v>
      </c>
      <c r="D1633" s="121">
        <v>0</v>
      </c>
    </row>
    <row r="1634" spans="2:4">
      <c r="B1634" s="161" t="s">
        <v>2153</v>
      </c>
      <c r="C1634" s="121">
        <v>38020348</v>
      </c>
      <c r="D1634" s="121">
        <v>10000000</v>
      </c>
    </row>
    <row r="1635" spans="2:4">
      <c r="B1635" s="162" t="s">
        <v>2154</v>
      </c>
      <c r="C1635" s="121">
        <v>38020348</v>
      </c>
      <c r="D1635" s="121">
        <v>10000000</v>
      </c>
    </row>
    <row r="1636" spans="2:4">
      <c r="B1636" s="161" t="s">
        <v>2155</v>
      </c>
      <c r="C1636" s="121">
        <v>10000000</v>
      </c>
      <c r="D1636" s="121">
        <v>0</v>
      </c>
    </row>
    <row r="1637" spans="2:4">
      <c r="B1637" s="162" t="s">
        <v>2156</v>
      </c>
      <c r="C1637" s="121">
        <v>10000000</v>
      </c>
      <c r="D1637" s="121">
        <v>0</v>
      </c>
    </row>
    <row r="1638" spans="2:4">
      <c r="B1638" s="161" t="s">
        <v>2157</v>
      </c>
      <c r="C1638" s="121">
        <v>22611444</v>
      </c>
      <c r="D1638" s="121">
        <v>6463874.9199999999</v>
      </c>
    </row>
    <row r="1639" spans="2:4">
      <c r="B1639" s="162" t="s">
        <v>2158</v>
      </c>
      <c r="C1639" s="121">
        <v>22611444</v>
      </c>
      <c r="D1639" s="121">
        <v>6463874.9199999999</v>
      </c>
    </row>
    <row r="1640" spans="2:4">
      <c r="B1640" s="161" t="s">
        <v>2159</v>
      </c>
      <c r="C1640" s="121">
        <v>22817684</v>
      </c>
      <c r="D1640" s="121">
        <v>0</v>
      </c>
    </row>
    <row r="1641" spans="2:4">
      <c r="B1641" s="162" t="s">
        <v>2160</v>
      </c>
      <c r="C1641" s="121">
        <v>22817684</v>
      </c>
      <c r="D1641" s="121">
        <v>0</v>
      </c>
    </row>
    <row r="1642" spans="2:4">
      <c r="B1642" s="161" t="s">
        <v>1350</v>
      </c>
      <c r="C1642" s="121">
        <v>7348649</v>
      </c>
      <c r="D1642" s="121">
        <v>0</v>
      </c>
    </row>
    <row r="1643" spans="2:4">
      <c r="B1643" s="162" t="s">
        <v>1351</v>
      </c>
      <c r="C1643" s="121">
        <v>7348649</v>
      </c>
      <c r="D1643" s="121">
        <v>0</v>
      </c>
    </row>
    <row r="1644" spans="2:4">
      <c r="B1644" s="161" t="s">
        <v>1352</v>
      </c>
      <c r="C1644" s="121">
        <v>5098639</v>
      </c>
      <c r="D1644" s="121">
        <v>0</v>
      </c>
    </row>
    <row r="1645" spans="2:4">
      <c r="B1645" s="162" t="s">
        <v>1353</v>
      </c>
      <c r="C1645" s="121">
        <v>5098639</v>
      </c>
      <c r="D1645" s="121">
        <v>0</v>
      </c>
    </row>
    <row r="1646" spans="2:4">
      <c r="B1646" s="161" t="s">
        <v>2000</v>
      </c>
      <c r="C1646" s="121">
        <v>10939016</v>
      </c>
      <c r="D1646" s="121">
        <v>0</v>
      </c>
    </row>
    <row r="1647" spans="2:4">
      <c r="B1647" s="162" t="s">
        <v>2001</v>
      </c>
      <c r="C1647" s="121">
        <v>10939016</v>
      </c>
      <c r="D1647" s="121">
        <v>0</v>
      </c>
    </row>
    <row r="1648" spans="2:4">
      <c r="B1648" s="161" t="s">
        <v>2161</v>
      </c>
      <c r="C1648" s="121">
        <v>5000000</v>
      </c>
      <c r="D1648" s="121">
        <v>0</v>
      </c>
    </row>
    <row r="1649" spans="2:4">
      <c r="B1649" s="162" t="s">
        <v>2162</v>
      </c>
      <c r="C1649" s="121">
        <v>5000000</v>
      </c>
      <c r="D1649" s="121">
        <v>0</v>
      </c>
    </row>
    <row r="1650" spans="2:4">
      <c r="B1650" s="161" t="s">
        <v>2163</v>
      </c>
      <c r="C1650" s="121">
        <v>27965372</v>
      </c>
      <c r="D1650" s="121">
        <v>5135100.09</v>
      </c>
    </row>
    <row r="1651" spans="2:4">
      <c r="B1651" s="162" t="s">
        <v>2164</v>
      </c>
      <c r="C1651" s="121">
        <v>27965372</v>
      </c>
      <c r="D1651" s="121">
        <v>5135100.09</v>
      </c>
    </row>
    <row r="1652" spans="2:4">
      <c r="B1652" s="161" t="s">
        <v>765</v>
      </c>
      <c r="C1652" s="121">
        <v>73629686</v>
      </c>
      <c r="D1652" s="121">
        <v>0</v>
      </c>
    </row>
    <row r="1653" spans="2:4">
      <c r="B1653" s="162" t="s">
        <v>766</v>
      </c>
      <c r="C1653" s="121">
        <v>73629686</v>
      </c>
      <c r="D1653" s="121">
        <v>0</v>
      </c>
    </row>
    <row r="1654" spans="2:4">
      <c r="B1654" s="161" t="s">
        <v>2842</v>
      </c>
      <c r="C1654" s="121">
        <v>5787148</v>
      </c>
      <c r="D1654" s="121">
        <v>0</v>
      </c>
    </row>
    <row r="1655" spans="2:4">
      <c r="B1655" s="162" t="s">
        <v>2841</v>
      </c>
      <c r="C1655" s="121">
        <v>5787148</v>
      </c>
      <c r="D1655" s="121">
        <v>0</v>
      </c>
    </row>
    <row r="1656" spans="2:4">
      <c r="B1656" s="160" t="s">
        <v>253</v>
      </c>
      <c r="C1656" s="156">
        <v>12500000</v>
      </c>
      <c r="D1656" s="156">
        <v>0</v>
      </c>
    </row>
    <row r="1657" spans="2:4">
      <c r="B1657" s="161" t="s">
        <v>3007</v>
      </c>
      <c r="C1657" s="121">
        <v>12500000</v>
      </c>
      <c r="D1657" s="121">
        <v>0</v>
      </c>
    </row>
    <row r="1658" spans="2:4">
      <c r="B1658" s="162" t="s">
        <v>2796</v>
      </c>
      <c r="C1658" s="121">
        <v>12500000</v>
      </c>
      <c r="D1658" s="121">
        <v>0</v>
      </c>
    </row>
    <row r="1659" spans="2:4">
      <c r="B1659" s="123" t="s">
        <v>376</v>
      </c>
      <c r="C1659" s="121">
        <v>859715674</v>
      </c>
      <c r="D1659" s="121">
        <v>89465595.530000001</v>
      </c>
    </row>
    <row r="1660" spans="2:4">
      <c r="B1660" s="160" t="s">
        <v>251</v>
      </c>
      <c r="C1660" s="156">
        <v>643854280</v>
      </c>
      <c r="D1660" s="156">
        <v>60301758.82</v>
      </c>
    </row>
    <row r="1661" spans="2:4">
      <c r="B1661" s="161" t="s">
        <v>767</v>
      </c>
      <c r="C1661" s="121">
        <v>63882720</v>
      </c>
      <c r="D1661" s="121">
        <v>29633308.969999999</v>
      </c>
    </row>
    <row r="1662" spans="2:4">
      <c r="B1662" s="162" t="s">
        <v>768</v>
      </c>
      <c r="C1662" s="121">
        <v>63882720</v>
      </c>
      <c r="D1662" s="121">
        <v>29633308.969999999</v>
      </c>
    </row>
    <row r="1663" spans="2:4">
      <c r="B1663" s="161" t="s">
        <v>377</v>
      </c>
      <c r="C1663" s="121">
        <v>95576106</v>
      </c>
      <c r="D1663" s="121">
        <v>0</v>
      </c>
    </row>
    <row r="1664" spans="2:4">
      <c r="B1664" s="162" t="s">
        <v>578</v>
      </c>
      <c r="C1664" s="121">
        <v>95576106</v>
      </c>
      <c r="D1664" s="121">
        <v>0</v>
      </c>
    </row>
    <row r="1665" spans="2:4">
      <c r="B1665" s="161" t="s">
        <v>378</v>
      </c>
      <c r="C1665" s="121">
        <v>29391796</v>
      </c>
      <c r="D1665" s="121">
        <v>0</v>
      </c>
    </row>
    <row r="1666" spans="2:4">
      <c r="B1666" s="162" t="s">
        <v>579</v>
      </c>
      <c r="C1666" s="121">
        <v>29391796</v>
      </c>
      <c r="D1666" s="121">
        <v>0</v>
      </c>
    </row>
    <row r="1667" spans="2:4">
      <c r="B1667" s="161" t="s">
        <v>2840</v>
      </c>
      <c r="C1667" s="121">
        <v>12155794</v>
      </c>
      <c r="D1667" s="121">
        <v>11395504</v>
      </c>
    </row>
    <row r="1668" spans="2:4">
      <c r="B1668" s="162" t="s">
        <v>2839</v>
      </c>
      <c r="C1668" s="121">
        <v>12155794</v>
      </c>
      <c r="D1668" s="121">
        <v>11395504</v>
      </c>
    </row>
    <row r="1669" spans="2:4">
      <c r="B1669" s="161" t="s">
        <v>2656</v>
      </c>
      <c r="C1669" s="121">
        <v>127695291</v>
      </c>
      <c r="D1669" s="121">
        <v>0</v>
      </c>
    </row>
    <row r="1670" spans="2:4">
      <c r="B1670" s="162" t="s">
        <v>2334</v>
      </c>
      <c r="C1670" s="121">
        <v>127695291</v>
      </c>
      <c r="D1670" s="121">
        <v>0</v>
      </c>
    </row>
    <row r="1671" spans="2:4">
      <c r="B1671" s="161" t="s">
        <v>2838</v>
      </c>
      <c r="C1671" s="121">
        <v>6115384</v>
      </c>
      <c r="D1671" s="121">
        <v>5733114</v>
      </c>
    </row>
    <row r="1672" spans="2:4">
      <c r="B1672" s="162" t="s">
        <v>2837</v>
      </c>
      <c r="C1672" s="121">
        <v>6115384</v>
      </c>
      <c r="D1672" s="121">
        <v>5733114</v>
      </c>
    </row>
    <row r="1673" spans="2:4">
      <c r="B1673" s="161" t="s">
        <v>1887</v>
      </c>
      <c r="C1673" s="121">
        <v>55886222</v>
      </c>
      <c r="D1673" s="121">
        <v>0</v>
      </c>
    </row>
    <row r="1674" spans="2:4">
      <c r="B1674" s="162" t="s">
        <v>1888</v>
      </c>
      <c r="C1674" s="121">
        <v>55886222</v>
      </c>
      <c r="D1674" s="121">
        <v>0</v>
      </c>
    </row>
    <row r="1675" spans="2:4">
      <c r="B1675" s="161" t="s">
        <v>2455</v>
      </c>
      <c r="C1675" s="121">
        <v>70399902</v>
      </c>
      <c r="D1675" s="121">
        <v>0</v>
      </c>
    </row>
    <row r="1676" spans="2:4">
      <c r="B1676" s="162" t="s">
        <v>2454</v>
      </c>
      <c r="C1676" s="121">
        <v>70399902</v>
      </c>
      <c r="D1676" s="121">
        <v>0</v>
      </c>
    </row>
    <row r="1677" spans="2:4">
      <c r="B1677" s="161" t="s">
        <v>963</v>
      </c>
      <c r="C1677" s="121">
        <v>4844222</v>
      </c>
      <c r="D1677" s="121">
        <v>0</v>
      </c>
    </row>
    <row r="1678" spans="2:4">
      <c r="B1678" s="162" t="s">
        <v>964</v>
      </c>
      <c r="C1678" s="121">
        <v>4844222</v>
      </c>
      <c r="D1678" s="121">
        <v>0</v>
      </c>
    </row>
    <row r="1679" spans="2:4">
      <c r="B1679" s="161" t="s">
        <v>965</v>
      </c>
      <c r="C1679" s="121">
        <v>11762183</v>
      </c>
      <c r="D1679" s="121">
        <v>0</v>
      </c>
    </row>
    <row r="1680" spans="2:4">
      <c r="B1680" s="162" t="s">
        <v>966</v>
      </c>
      <c r="C1680" s="121">
        <v>11762183</v>
      </c>
      <c r="D1680" s="121">
        <v>0</v>
      </c>
    </row>
    <row r="1681" spans="2:4">
      <c r="B1681" s="161" t="s">
        <v>967</v>
      </c>
      <c r="C1681" s="121">
        <v>6625122</v>
      </c>
      <c r="D1681" s="121">
        <v>0</v>
      </c>
    </row>
    <row r="1682" spans="2:4">
      <c r="B1682" s="162" t="s">
        <v>968</v>
      </c>
      <c r="C1682" s="121">
        <v>6625122</v>
      </c>
      <c r="D1682" s="121">
        <v>0</v>
      </c>
    </row>
    <row r="1683" spans="2:4">
      <c r="B1683" s="161" t="s">
        <v>969</v>
      </c>
      <c r="C1683" s="121">
        <v>2799546</v>
      </c>
      <c r="D1683" s="121">
        <v>0</v>
      </c>
    </row>
    <row r="1684" spans="2:4">
      <c r="B1684" s="162" t="s">
        <v>970</v>
      </c>
      <c r="C1684" s="121">
        <v>2799546</v>
      </c>
      <c r="D1684" s="121">
        <v>0</v>
      </c>
    </row>
    <row r="1685" spans="2:4">
      <c r="B1685" s="161" t="s">
        <v>2836</v>
      </c>
      <c r="C1685" s="121">
        <v>9446153</v>
      </c>
      <c r="D1685" s="121">
        <v>0</v>
      </c>
    </row>
    <row r="1686" spans="2:4">
      <c r="B1686" s="162" t="s">
        <v>2835</v>
      </c>
      <c r="C1686" s="121">
        <v>9446153</v>
      </c>
      <c r="D1686" s="121">
        <v>0</v>
      </c>
    </row>
    <row r="1687" spans="2:4">
      <c r="B1687" s="161" t="s">
        <v>379</v>
      </c>
      <c r="C1687" s="121">
        <v>36427627</v>
      </c>
      <c r="D1687" s="121">
        <v>0</v>
      </c>
    </row>
    <row r="1688" spans="2:4">
      <c r="B1688" s="162" t="s">
        <v>580</v>
      </c>
      <c r="C1688" s="121">
        <v>36427627</v>
      </c>
      <c r="D1688" s="121">
        <v>0</v>
      </c>
    </row>
    <row r="1689" spans="2:4">
      <c r="B1689" s="161" t="s">
        <v>380</v>
      </c>
      <c r="C1689" s="121">
        <v>10508708</v>
      </c>
      <c r="D1689" s="121">
        <v>0</v>
      </c>
    </row>
    <row r="1690" spans="2:4">
      <c r="B1690" s="162" t="s">
        <v>581</v>
      </c>
      <c r="C1690" s="121">
        <v>10508708</v>
      </c>
      <c r="D1690" s="121">
        <v>0</v>
      </c>
    </row>
    <row r="1691" spans="2:4">
      <c r="B1691" s="161" t="s">
        <v>381</v>
      </c>
      <c r="C1691" s="121">
        <v>1500000</v>
      </c>
      <c r="D1691" s="121">
        <v>0</v>
      </c>
    </row>
    <row r="1692" spans="2:4">
      <c r="B1692" s="162" t="s">
        <v>582</v>
      </c>
      <c r="C1692" s="121">
        <v>1500000</v>
      </c>
      <c r="D1692" s="121">
        <v>0</v>
      </c>
    </row>
    <row r="1693" spans="2:4">
      <c r="B1693" s="161" t="s">
        <v>1663</v>
      </c>
      <c r="C1693" s="121">
        <v>2601681</v>
      </c>
      <c r="D1693" s="121">
        <v>0</v>
      </c>
    </row>
    <row r="1694" spans="2:4">
      <c r="B1694" s="162" t="s">
        <v>1664</v>
      </c>
      <c r="C1694" s="121">
        <v>2601681</v>
      </c>
      <c r="D1694" s="121">
        <v>0</v>
      </c>
    </row>
    <row r="1695" spans="2:4">
      <c r="B1695" s="161" t="s">
        <v>1665</v>
      </c>
      <c r="C1695" s="121">
        <v>5119151</v>
      </c>
      <c r="D1695" s="121">
        <v>0</v>
      </c>
    </row>
    <row r="1696" spans="2:4">
      <c r="B1696" s="162" t="s">
        <v>1666</v>
      </c>
      <c r="C1696" s="121">
        <v>5119151</v>
      </c>
      <c r="D1696" s="121">
        <v>0</v>
      </c>
    </row>
    <row r="1697" spans="2:4">
      <c r="B1697" s="161" t="s">
        <v>1667</v>
      </c>
      <c r="C1697" s="121">
        <v>5120551</v>
      </c>
      <c r="D1697" s="121">
        <v>0</v>
      </c>
    </row>
    <row r="1698" spans="2:4">
      <c r="B1698" s="162" t="s">
        <v>1668</v>
      </c>
      <c r="C1698" s="121">
        <v>5120551</v>
      </c>
      <c r="D1698" s="121">
        <v>0</v>
      </c>
    </row>
    <row r="1699" spans="2:4">
      <c r="B1699" s="161" t="s">
        <v>2370</v>
      </c>
      <c r="C1699" s="121">
        <v>10000000</v>
      </c>
      <c r="D1699" s="121">
        <v>10000000</v>
      </c>
    </row>
    <row r="1700" spans="2:4">
      <c r="B1700" s="162" t="s">
        <v>2369</v>
      </c>
      <c r="C1700" s="121">
        <v>10000000</v>
      </c>
      <c r="D1700" s="121">
        <v>10000000</v>
      </c>
    </row>
    <row r="1701" spans="2:4">
      <c r="B1701" s="161" t="s">
        <v>1889</v>
      </c>
      <c r="C1701" s="121">
        <v>75996121</v>
      </c>
      <c r="D1701" s="121">
        <v>3539831.85</v>
      </c>
    </row>
    <row r="1702" spans="2:4">
      <c r="B1702" s="162" t="s">
        <v>1890</v>
      </c>
      <c r="C1702" s="121">
        <v>75996121</v>
      </c>
      <c r="D1702" s="121">
        <v>3539831.85</v>
      </c>
    </row>
    <row r="1703" spans="2:4">
      <c r="B1703" s="160" t="s">
        <v>253</v>
      </c>
      <c r="C1703" s="156">
        <v>215861394</v>
      </c>
      <c r="D1703" s="156">
        <v>29163836.710000001</v>
      </c>
    </row>
    <row r="1704" spans="2:4">
      <c r="B1704" s="161" t="s">
        <v>2655</v>
      </c>
      <c r="C1704" s="121">
        <v>92139087</v>
      </c>
      <c r="D1704" s="121">
        <v>14310229.220000001</v>
      </c>
    </row>
    <row r="1705" spans="2:4">
      <c r="B1705" s="162" t="s">
        <v>971</v>
      </c>
      <c r="C1705" s="121">
        <v>92139087</v>
      </c>
      <c r="D1705" s="121">
        <v>14310229.220000001</v>
      </c>
    </row>
    <row r="1706" spans="2:4">
      <c r="B1706" s="161" t="s">
        <v>2654</v>
      </c>
      <c r="C1706" s="121">
        <v>322307</v>
      </c>
      <c r="D1706" s="121">
        <v>14853607.49</v>
      </c>
    </row>
    <row r="1707" spans="2:4">
      <c r="B1707" s="162" t="s">
        <v>972</v>
      </c>
      <c r="C1707" s="121">
        <v>322307</v>
      </c>
      <c r="D1707" s="121">
        <v>14853607.49</v>
      </c>
    </row>
    <row r="1708" spans="2:4">
      <c r="B1708" s="161" t="s">
        <v>3135</v>
      </c>
      <c r="C1708" s="121">
        <v>0</v>
      </c>
      <c r="D1708" s="121">
        <v>0</v>
      </c>
    </row>
    <row r="1709" spans="2:4">
      <c r="B1709" s="162" t="s">
        <v>3136</v>
      </c>
      <c r="C1709" s="121">
        <v>0</v>
      </c>
      <c r="D1709" s="121">
        <v>0</v>
      </c>
    </row>
    <row r="1710" spans="2:4">
      <c r="B1710" s="161" t="s">
        <v>3137</v>
      </c>
      <c r="C1710" s="121">
        <v>0</v>
      </c>
      <c r="D1710" s="121">
        <v>0</v>
      </c>
    </row>
    <row r="1711" spans="2:4">
      <c r="B1711" s="162" t="s">
        <v>3138</v>
      </c>
      <c r="C1711" s="121">
        <v>0</v>
      </c>
      <c r="D1711" s="121">
        <v>0</v>
      </c>
    </row>
    <row r="1712" spans="2:4">
      <c r="B1712" s="161" t="s">
        <v>2165</v>
      </c>
      <c r="C1712" s="121">
        <v>30000000</v>
      </c>
      <c r="D1712" s="121">
        <v>0</v>
      </c>
    </row>
    <row r="1713" spans="2:4">
      <c r="B1713" s="162" t="s">
        <v>2166</v>
      </c>
      <c r="C1713" s="121">
        <v>30000000</v>
      </c>
      <c r="D1713" s="121">
        <v>0</v>
      </c>
    </row>
    <row r="1714" spans="2:4">
      <c r="B1714" s="161" t="s">
        <v>2312</v>
      </c>
      <c r="C1714" s="121">
        <v>5400000</v>
      </c>
      <c r="D1714" s="121">
        <v>0</v>
      </c>
    </row>
    <row r="1715" spans="2:4">
      <c r="B1715" s="162" t="s">
        <v>2313</v>
      </c>
      <c r="C1715" s="121">
        <v>5400000</v>
      </c>
      <c r="D1715" s="121">
        <v>0</v>
      </c>
    </row>
    <row r="1716" spans="2:4">
      <c r="B1716" s="161" t="s">
        <v>3139</v>
      </c>
      <c r="C1716" s="121">
        <v>0</v>
      </c>
      <c r="D1716" s="121">
        <v>0</v>
      </c>
    </row>
    <row r="1717" spans="2:4">
      <c r="B1717" s="162" t="s">
        <v>3140</v>
      </c>
      <c r="C1717" s="121">
        <v>0</v>
      </c>
      <c r="D1717" s="121">
        <v>0</v>
      </c>
    </row>
    <row r="1718" spans="2:4">
      <c r="B1718" s="161" t="s">
        <v>3141</v>
      </c>
      <c r="C1718" s="121">
        <v>0</v>
      </c>
      <c r="D1718" s="121">
        <v>0</v>
      </c>
    </row>
    <row r="1719" spans="2:4">
      <c r="B1719" s="162" t="s">
        <v>3142</v>
      </c>
      <c r="C1719" s="121">
        <v>0</v>
      </c>
      <c r="D1719" s="121">
        <v>0</v>
      </c>
    </row>
    <row r="1720" spans="2:4">
      <c r="B1720" s="161" t="s">
        <v>2415</v>
      </c>
      <c r="C1720" s="121">
        <v>88000000</v>
      </c>
      <c r="D1720" s="121">
        <v>0</v>
      </c>
    </row>
    <row r="1721" spans="2:4">
      <c r="B1721" s="162" t="s">
        <v>2414</v>
      </c>
      <c r="C1721" s="121">
        <v>88000000</v>
      </c>
      <c r="D1721" s="121">
        <v>0</v>
      </c>
    </row>
    <row r="1722" spans="2:4">
      <c r="B1722" s="123" t="s">
        <v>262</v>
      </c>
      <c r="C1722" s="121">
        <v>1300879786</v>
      </c>
      <c r="D1722" s="121">
        <v>477060317.87</v>
      </c>
    </row>
    <row r="1723" spans="2:4">
      <c r="B1723" s="160" t="s">
        <v>251</v>
      </c>
      <c r="C1723" s="156">
        <v>1300879786</v>
      </c>
      <c r="D1723" s="156">
        <v>477060317.87</v>
      </c>
    </row>
    <row r="1724" spans="2:4">
      <c r="B1724" s="161" t="s">
        <v>382</v>
      </c>
      <c r="C1724" s="121">
        <v>20747766</v>
      </c>
      <c r="D1724" s="121">
        <v>3686015.48</v>
      </c>
    </row>
    <row r="1725" spans="2:4">
      <c r="B1725" s="162" t="s">
        <v>584</v>
      </c>
      <c r="C1725" s="121">
        <v>20747766</v>
      </c>
      <c r="D1725" s="121">
        <v>3686015.48</v>
      </c>
    </row>
    <row r="1726" spans="2:4">
      <c r="B1726" s="161" t="s">
        <v>2834</v>
      </c>
      <c r="C1726" s="121">
        <v>4807567</v>
      </c>
      <c r="D1726" s="121">
        <v>0</v>
      </c>
    </row>
    <row r="1727" spans="2:4">
      <c r="B1727" s="162" t="s">
        <v>2833</v>
      </c>
      <c r="C1727" s="121">
        <v>4807567</v>
      </c>
      <c r="D1727" s="121">
        <v>0</v>
      </c>
    </row>
    <row r="1728" spans="2:4">
      <c r="B1728" s="161" t="s">
        <v>3105</v>
      </c>
      <c r="C1728" s="121">
        <v>0</v>
      </c>
      <c r="D1728" s="121">
        <v>0</v>
      </c>
    </row>
    <row r="1729" spans="2:4">
      <c r="B1729" s="162" t="s">
        <v>3106</v>
      </c>
      <c r="C1729" s="121">
        <v>0</v>
      </c>
      <c r="D1729" s="121">
        <v>0</v>
      </c>
    </row>
    <row r="1730" spans="2:4">
      <c r="B1730" s="161" t="s">
        <v>383</v>
      </c>
      <c r="C1730" s="121">
        <v>311388206</v>
      </c>
      <c r="D1730" s="121">
        <v>184861814.69999999</v>
      </c>
    </row>
    <row r="1731" spans="2:4">
      <c r="B1731" s="162" t="s">
        <v>585</v>
      </c>
      <c r="C1731" s="121">
        <v>311388206</v>
      </c>
      <c r="D1731" s="121">
        <v>184861814.69999999</v>
      </c>
    </row>
    <row r="1732" spans="2:4">
      <c r="B1732" s="161" t="s">
        <v>2653</v>
      </c>
      <c r="C1732" s="121">
        <v>20509966</v>
      </c>
      <c r="D1732" s="121">
        <v>0</v>
      </c>
    </row>
    <row r="1733" spans="2:4">
      <c r="B1733" s="162" t="s">
        <v>2453</v>
      </c>
      <c r="C1733" s="121">
        <v>20509966</v>
      </c>
      <c r="D1733" s="121">
        <v>0</v>
      </c>
    </row>
    <row r="1734" spans="2:4">
      <c r="B1734" s="161" t="s">
        <v>2167</v>
      </c>
      <c r="C1734" s="121">
        <v>5254613</v>
      </c>
      <c r="D1734" s="121">
        <v>0</v>
      </c>
    </row>
    <row r="1735" spans="2:4">
      <c r="B1735" s="162" t="s">
        <v>583</v>
      </c>
      <c r="C1735" s="121">
        <v>5254613</v>
      </c>
      <c r="D1735" s="121">
        <v>0</v>
      </c>
    </row>
    <row r="1736" spans="2:4">
      <c r="B1736" s="161" t="s">
        <v>384</v>
      </c>
      <c r="C1736" s="121">
        <v>70000000</v>
      </c>
      <c r="D1736" s="121">
        <v>0</v>
      </c>
    </row>
    <row r="1737" spans="2:4">
      <c r="B1737" s="162" t="s">
        <v>586</v>
      </c>
      <c r="C1737" s="121">
        <v>70000000</v>
      </c>
      <c r="D1737" s="121">
        <v>0</v>
      </c>
    </row>
    <row r="1738" spans="2:4">
      <c r="B1738" s="161" t="s">
        <v>385</v>
      </c>
      <c r="C1738" s="121">
        <v>458797</v>
      </c>
      <c r="D1738" s="121">
        <v>0</v>
      </c>
    </row>
    <row r="1739" spans="2:4">
      <c r="B1739" s="162" t="s">
        <v>587</v>
      </c>
      <c r="C1739" s="121">
        <v>458797</v>
      </c>
      <c r="D1739" s="121">
        <v>0</v>
      </c>
    </row>
    <row r="1740" spans="2:4">
      <c r="B1740" s="161" t="s">
        <v>3008</v>
      </c>
      <c r="C1740" s="121">
        <v>9173874</v>
      </c>
      <c r="D1740" s="121">
        <v>0</v>
      </c>
    </row>
    <row r="1741" spans="2:4">
      <c r="B1741" s="162" t="s">
        <v>3009</v>
      </c>
      <c r="C1741" s="121">
        <v>9173874</v>
      </c>
      <c r="D1741" s="121">
        <v>0</v>
      </c>
    </row>
    <row r="1742" spans="2:4">
      <c r="B1742" s="161" t="s">
        <v>2832</v>
      </c>
      <c r="C1742" s="121">
        <v>17397527</v>
      </c>
      <c r="D1742" s="121">
        <v>0</v>
      </c>
    </row>
    <row r="1743" spans="2:4">
      <c r="B1743" s="162" t="s">
        <v>2831</v>
      </c>
      <c r="C1743" s="121">
        <v>17397527</v>
      </c>
      <c r="D1743" s="121">
        <v>0</v>
      </c>
    </row>
    <row r="1744" spans="2:4">
      <c r="B1744" s="161" t="s">
        <v>386</v>
      </c>
      <c r="C1744" s="121">
        <v>4734096</v>
      </c>
      <c r="D1744" s="121">
        <v>0</v>
      </c>
    </row>
    <row r="1745" spans="2:4">
      <c r="B1745" s="162" t="s">
        <v>588</v>
      </c>
      <c r="C1745" s="121">
        <v>4734096</v>
      </c>
      <c r="D1745" s="121">
        <v>0</v>
      </c>
    </row>
    <row r="1746" spans="2:4">
      <c r="B1746" s="161" t="s">
        <v>387</v>
      </c>
      <c r="C1746" s="121">
        <v>80247</v>
      </c>
      <c r="D1746" s="121">
        <v>0</v>
      </c>
    </row>
    <row r="1747" spans="2:4">
      <c r="B1747" s="162" t="s">
        <v>589</v>
      </c>
      <c r="C1747" s="121">
        <v>80247</v>
      </c>
      <c r="D1747" s="121">
        <v>0</v>
      </c>
    </row>
    <row r="1748" spans="2:4">
      <c r="B1748" s="161" t="s">
        <v>388</v>
      </c>
      <c r="C1748" s="121">
        <v>75086</v>
      </c>
      <c r="D1748" s="121">
        <v>0</v>
      </c>
    </row>
    <row r="1749" spans="2:4">
      <c r="B1749" s="162" t="s">
        <v>590</v>
      </c>
      <c r="C1749" s="121">
        <v>75086</v>
      </c>
      <c r="D1749" s="121">
        <v>0</v>
      </c>
    </row>
    <row r="1750" spans="2:4">
      <c r="B1750" s="161" t="s">
        <v>2652</v>
      </c>
      <c r="C1750" s="121">
        <v>80247</v>
      </c>
      <c r="D1750" s="121">
        <v>0</v>
      </c>
    </row>
    <row r="1751" spans="2:4">
      <c r="B1751" s="162" t="s">
        <v>591</v>
      </c>
      <c r="C1751" s="121">
        <v>80247</v>
      </c>
      <c r="D1751" s="121">
        <v>0</v>
      </c>
    </row>
    <row r="1752" spans="2:4">
      <c r="B1752" s="161" t="s">
        <v>2830</v>
      </c>
      <c r="C1752" s="121">
        <v>46476764</v>
      </c>
      <c r="D1752" s="121">
        <v>0</v>
      </c>
    </row>
    <row r="1753" spans="2:4">
      <c r="B1753" s="162" t="s">
        <v>2829</v>
      </c>
      <c r="C1753" s="121">
        <v>46476764</v>
      </c>
      <c r="D1753" s="121">
        <v>0</v>
      </c>
    </row>
    <row r="1754" spans="2:4">
      <c r="B1754" s="161" t="s">
        <v>2452</v>
      </c>
      <c r="C1754" s="121">
        <v>3000000</v>
      </c>
      <c r="D1754" s="121">
        <v>0</v>
      </c>
    </row>
    <row r="1755" spans="2:4">
      <c r="B1755" s="162" t="s">
        <v>2451</v>
      </c>
      <c r="C1755" s="121">
        <v>3000000</v>
      </c>
      <c r="D1755" s="121">
        <v>0</v>
      </c>
    </row>
    <row r="1756" spans="2:4">
      <c r="B1756" s="161" t="s">
        <v>389</v>
      </c>
      <c r="C1756" s="121">
        <v>30068537</v>
      </c>
      <c r="D1756" s="121">
        <v>14129849.829999998</v>
      </c>
    </row>
    <row r="1757" spans="2:4">
      <c r="B1757" s="162" t="s">
        <v>592</v>
      </c>
      <c r="C1757" s="121">
        <v>30068537</v>
      </c>
      <c r="D1757" s="121">
        <v>14129849.829999998</v>
      </c>
    </row>
    <row r="1758" spans="2:4">
      <c r="B1758" s="161" t="s">
        <v>1139</v>
      </c>
      <c r="C1758" s="121">
        <v>4237286</v>
      </c>
      <c r="D1758" s="121">
        <v>0</v>
      </c>
    </row>
    <row r="1759" spans="2:4">
      <c r="B1759" s="162" t="s">
        <v>1140</v>
      </c>
      <c r="C1759" s="121">
        <v>4237286</v>
      </c>
      <c r="D1759" s="121">
        <v>0</v>
      </c>
    </row>
    <row r="1760" spans="2:4">
      <c r="B1760" s="161" t="s">
        <v>2651</v>
      </c>
      <c r="C1760" s="121">
        <v>597761</v>
      </c>
      <c r="D1760" s="121">
        <v>0</v>
      </c>
    </row>
    <row r="1761" spans="2:4">
      <c r="B1761" s="162" t="s">
        <v>1141</v>
      </c>
      <c r="C1761" s="121">
        <v>597761</v>
      </c>
      <c r="D1761" s="121">
        <v>0</v>
      </c>
    </row>
    <row r="1762" spans="2:4">
      <c r="B1762" s="161" t="s">
        <v>390</v>
      </c>
      <c r="C1762" s="121">
        <v>25000000</v>
      </c>
      <c r="D1762" s="121">
        <v>0</v>
      </c>
    </row>
    <row r="1763" spans="2:4">
      <c r="B1763" s="162" t="s">
        <v>593</v>
      </c>
      <c r="C1763" s="121">
        <v>25000000</v>
      </c>
      <c r="D1763" s="121">
        <v>0</v>
      </c>
    </row>
    <row r="1764" spans="2:4">
      <c r="B1764" s="161" t="s">
        <v>1142</v>
      </c>
      <c r="C1764" s="121">
        <v>2587656</v>
      </c>
      <c r="D1764" s="121">
        <v>0</v>
      </c>
    </row>
    <row r="1765" spans="2:4">
      <c r="B1765" s="162" t="s">
        <v>1143</v>
      </c>
      <c r="C1765" s="121">
        <v>2587656</v>
      </c>
      <c r="D1765" s="121">
        <v>0</v>
      </c>
    </row>
    <row r="1766" spans="2:4">
      <c r="B1766" s="161" t="s">
        <v>2650</v>
      </c>
      <c r="C1766" s="121">
        <v>31477472</v>
      </c>
      <c r="D1766" s="121">
        <v>0</v>
      </c>
    </row>
    <row r="1767" spans="2:4">
      <c r="B1767" s="162" t="s">
        <v>2450</v>
      </c>
      <c r="C1767" s="121">
        <v>31477472</v>
      </c>
      <c r="D1767" s="121">
        <v>0</v>
      </c>
    </row>
    <row r="1768" spans="2:4">
      <c r="B1768" s="161" t="s">
        <v>1144</v>
      </c>
      <c r="C1768" s="121">
        <v>889724</v>
      </c>
      <c r="D1768" s="121">
        <v>0</v>
      </c>
    </row>
    <row r="1769" spans="2:4">
      <c r="B1769" s="162" t="s">
        <v>1145</v>
      </c>
      <c r="C1769" s="121">
        <v>889724</v>
      </c>
      <c r="D1769" s="121">
        <v>0</v>
      </c>
    </row>
    <row r="1770" spans="2:4">
      <c r="B1770" s="161" t="s">
        <v>1146</v>
      </c>
      <c r="C1770" s="121">
        <v>5051678</v>
      </c>
      <c r="D1770" s="121">
        <v>0</v>
      </c>
    </row>
    <row r="1771" spans="2:4">
      <c r="B1771" s="162" t="s">
        <v>1147</v>
      </c>
      <c r="C1771" s="121">
        <v>5051678</v>
      </c>
      <c r="D1771" s="121">
        <v>0</v>
      </c>
    </row>
    <row r="1772" spans="2:4">
      <c r="B1772" s="161" t="s">
        <v>2649</v>
      </c>
      <c r="C1772" s="121">
        <v>29687478</v>
      </c>
      <c r="D1772" s="121">
        <v>23935743</v>
      </c>
    </row>
    <row r="1773" spans="2:4">
      <c r="B1773" s="162" t="s">
        <v>2002</v>
      </c>
      <c r="C1773" s="121">
        <v>29687478</v>
      </c>
      <c r="D1773" s="121">
        <v>23935743</v>
      </c>
    </row>
    <row r="1774" spans="2:4">
      <c r="B1774" s="161" t="s">
        <v>1148</v>
      </c>
      <c r="C1774" s="121">
        <v>9591650</v>
      </c>
      <c r="D1774" s="121">
        <v>0</v>
      </c>
    </row>
    <row r="1775" spans="2:4">
      <c r="B1775" s="162" t="s">
        <v>1149</v>
      </c>
      <c r="C1775" s="121">
        <v>9591650</v>
      </c>
      <c r="D1775" s="121">
        <v>0</v>
      </c>
    </row>
    <row r="1776" spans="2:4">
      <c r="B1776" s="161" t="s">
        <v>2648</v>
      </c>
      <c r="C1776" s="121">
        <v>35161253</v>
      </c>
      <c r="D1776" s="121">
        <v>25000000</v>
      </c>
    </row>
    <row r="1777" spans="2:4">
      <c r="B1777" s="162" t="s">
        <v>2003</v>
      </c>
      <c r="C1777" s="121">
        <v>35161253</v>
      </c>
      <c r="D1777" s="121">
        <v>25000000</v>
      </c>
    </row>
    <row r="1778" spans="2:4">
      <c r="B1778" s="161" t="s">
        <v>1150</v>
      </c>
      <c r="C1778" s="121">
        <v>9591650</v>
      </c>
      <c r="D1778" s="121">
        <v>0</v>
      </c>
    </row>
    <row r="1779" spans="2:4">
      <c r="B1779" s="162" t="s">
        <v>1151</v>
      </c>
      <c r="C1779" s="121">
        <v>9591650</v>
      </c>
      <c r="D1779" s="121">
        <v>0</v>
      </c>
    </row>
    <row r="1780" spans="2:4">
      <c r="B1780" s="161" t="s">
        <v>1152</v>
      </c>
      <c r="C1780" s="121">
        <v>3618597</v>
      </c>
      <c r="D1780" s="121">
        <v>0</v>
      </c>
    </row>
    <row r="1781" spans="2:4">
      <c r="B1781" s="162" t="s">
        <v>1153</v>
      </c>
      <c r="C1781" s="121">
        <v>3618597</v>
      </c>
      <c r="D1781" s="121">
        <v>0</v>
      </c>
    </row>
    <row r="1782" spans="2:4">
      <c r="B1782" s="161" t="s">
        <v>2647</v>
      </c>
      <c r="C1782" s="121">
        <v>117367382</v>
      </c>
      <c r="D1782" s="121">
        <v>70000000</v>
      </c>
    </row>
    <row r="1783" spans="2:4">
      <c r="B1783" s="162" t="s">
        <v>1891</v>
      </c>
      <c r="C1783" s="121">
        <v>117367382</v>
      </c>
      <c r="D1783" s="121">
        <v>70000000</v>
      </c>
    </row>
    <row r="1784" spans="2:4">
      <c r="B1784" s="161" t="s">
        <v>1154</v>
      </c>
      <c r="C1784" s="121">
        <v>5803815</v>
      </c>
      <c r="D1784" s="121">
        <v>0</v>
      </c>
    </row>
    <row r="1785" spans="2:4">
      <c r="B1785" s="162" t="s">
        <v>1155</v>
      </c>
      <c r="C1785" s="121">
        <v>5803815</v>
      </c>
      <c r="D1785" s="121">
        <v>0</v>
      </c>
    </row>
    <row r="1786" spans="2:4">
      <c r="B1786" s="161" t="s">
        <v>2646</v>
      </c>
      <c r="C1786" s="121">
        <v>53904088</v>
      </c>
      <c r="D1786" s="121">
        <v>0</v>
      </c>
    </row>
    <row r="1787" spans="2:4">
      <c r="B1787" s="162" t="s">
        <v>1892</v>
      </c>
      <c r="C1787" s="121">
        <v>53904088</v>
      </c>
      <c r="D1787" s="121">
        <v>0</v>
      </c>
    </row>
    <row r="1788" spans="2:4">
      <c r="B1788" s="161" t="s">
        <v>1952</v>
      </c>
      <c r="C1788" s="121">
        <v>1181902</v>
      </c>
      <c r="D1788" s="121">
        <v>0</v>
      </c>
    </row>
    <row r="1789" spans="2:4">
      <c r="B1789" s="162" t="s">
        <v>1156</v>
      </c>
      <c r="C1789" s="121">
        <v>1181902</v>
      </c>
      <c r="D1789" s="121">
        <v>0</v>
      </c>
    </row>
    <row r="1790" spans="2:4">
      <c r="B1790" s="161" t="s">
        <v>2645</v>
      </c>
      <c r="C1790" s="121">
        <v>36000000</v>
      </c>
      <c r="D1790" s="121">
        <v>0</v>
      </c>
    </row>
    <row r="1791" spans="2:4">
      <c r="B1791" s="162" t="s">
        <v>2391</v>
      </c>
      <c r="C1791" s="121">
        <v>36000000</v>
      </c>
      <c r="D1791" s="121">
        <v>0</v>
      </c>
    </row>
    <row r="1792" spans="2:4">
      <c r="B1792" s="161" t="s">
        <v>1157</v>
      </c>
      <c r="C1792" s="121">
        <v>1181902</v>
      </c>
      <c r="D1792" s="121">
        <v>0</v>
      </c>
    </row>
    <row r="1793" spans="2:4">
      <c r="B1793" s="162" t="s">
        <v>1158</v>
      </c>
      <c r="C1793" s="121">
        <v>1181902</v>
      </c>
      <c r="D1793" s="121">
        <v>0</v>
      </c>
    </row>
    <row r="1794" spans="2:4">
      <c r="B1794" s="161" t="s">
        <v>1159</v>
      </c>
      <c r="C1794" s="121">
        <v>1181902</v>
      </c>
      <c r="D1794" s="121">
        <v>0</v>
      </c>
    </row>
    <row r="1795" spans="2:4">
      <c r="B1795" s="162" t="s">
        <v>1160</v>
      </c>
      <c r="C1795" s="121">
        <v>1181902</v>
      </c>
      <c r="D1795" s="121">
        <v>0</v>
      </c>
    </row>
    <row r="1796" spans="2:4">
      <c r="B1796" s="161" t="s">
        <v>1161</v>
      </c>
      <c r="C1796" s="121">
        <v>2792959</v>
      </c>
      <c r="D1796" s="121">
        <v>0</v>
      </c>
    </row>
    <row r="1797" spans="2:4">
      <c r="B1797" s="162" t="s">
        <v>1162</v>
      </c>
      <c r="C1797" s="121">
        <v>2792959</v>
      </c>
      <c r="D1797" s="121">
        <v>0</v>
      </c>
    </row>
    <row r="1798" spans="2:4">
      <c r="B1798" s="161" t="s">
        <v>2644</v>
      </c>
      <c r="C1798" s="121">
        <v>33121737</v>
      </c>
      <c r="D1798" s="121">
        <v>19868106.809999999</v>
      </c>
    </row>
    <row r="1799" spans="2:4">
      <c r="B1799" s="162" t="s">
        <v>2004</v>
      </c>
      <c r="C1799" s="121">
        <v>33121737</v>
      </c>
      <c r="D1799" s="121">
        <v>19868106.809999999</v>
      </c>
    </row>
    <row r="1800" spans="2:4">
      <c r="B1800" s="161" t="s">
        <v>1163</v>
      </c>
      <c r="C1800" s="121">
        <v>2579928</v>
      </c>
      <c r="D1800" s="121">
        <v>0</v>
      </c>
    </row>
    <row r="1801" spans="2:4">
      <c r="B1801" s="162" t="s">
        <v>1164</v>
      </c>
      <c r="C1801" s="121">
        <v>2579928</v>
      </c>
      <c r="D1801" s="121">
        <v>0</v>
      </c>
    </row>
    <row r="1802" spans="2:4">
      <c r="B1802" s="161" t="s">
        <v>3143</v>
      </c>
      <c r="C1802" s="121">
        <v>4196261</v>
      </c>
      <c r="D1802" s="121">
        <v>0</v>
      </c>
    </row>
    <row r="1803" spans="2:4">
      <c r="B1803" s="162" t="s">
        <v>3010</v>
      </c>
      <c r="C1803" s="121">
        <v>4196261</v>
      </c>
      <c r="D1803" s="121">
        <v>0</v>
      </c>
    </row>
    <row r="1804" spans="2:4">
      <c r="B1804" s="161" t="s">
        <v>2643</v>
      </c>
      <c r="C1804" s="121">
        <v>219302803</v>
      </c>
      <c r="D1804" s="121">
        <v>131519775.05</v>
      </c>
    </row>
    <row r="1805" spans="2:4">
      <c r="B1805" s="162" t="s">
        <v>2005</v>
      </c>
      <c r="C1805" s="121">
        <v>177338629</v>
      </c>
      <c r="D1805" s="121">
        <v>131519775.05</v>
      </c>
    </row>
    <row r="1806" spans="2:4">
      <c r="B1806" s="162" t="s">
        <v>3010</v>
      </c>
      <c r="C1806" s="121">
        <v>41964174</v>
      </c>
      <c r="D1806" s="121">
        <v>0</v>
      </c>
    </row>
    <row r="1807" spans="2:4">
      <c r="B1807" s="161" t="s">
        <v>1165</v>
      </c>
      <c r="C1807" s="121">
        <v>1720224</v>
      </c>
      <c r="D1807" s="121">
        <v>0</v>
      </c>
    </row>
    <row r="1808" spans="2:4">
      <c r="B1808" s="162" t="s">
        <v>1166</v>
      </c>
      <c r="C1808" s="121">
        <v>1720224</v>
      </c>
      <c r="D1808" s="121">
        <v>0</v>
      </c>
    </row>
    <row r="1809" spans="2:4">
      <c r="B1809" s="161" t="s">
        <v>1167</v>
      </c>
      <c r="C1809" s="121">
        <v>805138</v>
      </c>
      <c r="D1809" s="121">
        <v>0</v>
      </c>
    </row>
    <row r="1810" spans="2:4">
      <c r="B1810" s="162" t="s">
        <v>1168</v>
      </c>
      <c r="C1810" s="121">
        <v>805138</v>
      </c>
      <c r="D1810" s="121">
        <v>0</v>
      </c>
    </row>
    <row r="1811" spans="2:4">
      <c r="B1811" s="161" t="s">
        <v>1169</v>
      </c>
      <c r="C1811" s="121">
        <v>2792959</v>
      </c>
      <c r="D1811" s="121">
        <v>0</v>
      </c>
    </row>
    <row r="1812" spans="2:4">
      <c r="B1812" s="162" t="s">
        <v>1170</v>
      </c>
      <c r="C1812" s="121">
        <v>2792959</v>
      </c>
      <c r="D1812" s="121">
        <v>0</v>
      </c>
    </row>
    <row r="1813" spans="2:4">
      <c r="B1813" s="161" t="s">
        <v>1171</v>
      </c>
      <c r="C1813" s="121">
        <v>923196</v>
      </c>
      <c r="D1813" s="121">
        <v>0</v>
      </c>
    </row>
    <row r="1814" spans="2:4">
      <c r="B1814" s="162" t="s">
        <v>1172</v>
      </c>
      <c r="C1814" s="121">
        <v>923196</v>
      </c>
      <c r="D1814" s="121">
        <v>0</v>
      </c>
    </row>
    <row r="1815" spans="2:4">
      <c r="B1815" s="161" t="s">
        <v>1173</v>
      </c>
      <c r="C1815" s="121">
        <v>2579928</v>
      </c>
      <c r="D1815" s="121">
        <v>0</v>
      </c>
    </row>
    <row r="1816" spans="2:4">
      <c r="B1816" s="162" t="s">
        <v>1174</v>
      </c>
      <c r="C1816" s="121">
        <v>2579928</v>
      </c>
      <c r="D1816" s="121">
        <v>0</v>
      </c>
    </row>
    <row r="1817" spans="2:4">
      <c r="B1817" s="161" t="s">
        <v>2642</v>
      </c>
      <c r="C1817" s="121">
        <v>597164</v>
      </c>
      <c r="D1817" s="121">
        <v>0</v>
      </c>
    </row>
    <row r="1818" spans="2:4">
      <c r="B1818" s="162" t="s">
        <v>1175</v>
      </c>
      <c r="C1818" s="121">
        <v>597164</v>
      </c>
      <c r="D1818" s="121">
        <v>0</v>
      </c>
    </row>
    <row r="1819" spans="2:4">
      <c r="B1819" s="161" t="s">
        <v>1953</v>
      </c>
      <c r="C1819" s="121">
        <v>53693227</v>
      </c>
      <c r="D1819" s="121">
        <v>4059013</v>
      </c>
    </row>
    <row r="1820" spans="2:4">
      <c r="B1820" s="162" t="s">
        <v>769</v>
      </c>
      <c r="C1820" s="121">
        <v>53693227</v>
      </c>
      <c r="D1820" s="121">
        <v>4059013</v>
      </c>
    </row>
    <row r="1821" spans="2:4">
      <c r="B1821" s="161" t="s">
        <v>1176</v>
      </c>
      <c r="C1821" s="121">
        <v>923196</v>
      </c>
      <c r="D1821" s="121">
        <v>0</v>
      </c>
    </row>
    <row r="1822" spans="2:4">
      <c r="B1822" s="162" t="s">
        <v>1177</v>
      </c>
      <c r="C1822" s="121">
        <v>923196</v>
      </c>
      <c r="D1822" s="121">
        <v>0</v>
      </c>
    </row>
    <row r="1823" spans="2:4">
      <c r="B1823" s="161" t="s">
        <v>1178</v>
      </c>
      <c r="C1823" s="121">
        <v>597164</v>
      </c>
      <c r="D1823" s="121">
        <v>0</v>
      </c>
    </row>
    <row r="1824" spans="2:4">
      <c r="B1824" s="162" t="s">
        <v>1179</v>
      </c>
      <c r="C1824" s="121">
        <v>597164</v>
      </c>
      <c r="D1824" s="121">
        <v>0</v>
      </c>
    </row>
    <row r="1825" spans="2:4">
      <c r="B1825" s="161" t="s">
        <v>1180</v>
      </c>
      <c r="C1825" s="121">
        <v>9591650</v>
      </c>
      <c r="D1825" s="121">
        <v>0</v>
      </c>
    </row>
    <row r="1826" spans="2:4">
      <c r="B1826" s="162" t="s">
        <v>1181</v>
      </c>
      <c r="C1826" s="121">
        <v>9591650</v>
      </c>
      <c r="D1826" s="121">
        <v>0</v>
      </c>
    </row>
    <row r="1827" spans="2:4">
      <c r="B1827" s="161" t="s">
        <v>1182</v>
      </c>
      <c r="C1827" s="121">
        <v>1738075</v>
      </c>
      <c r="D1827" s="121">
        <v>0</v>
      </c>
    </row>
    <row r="1828" spans="2:4">
      <c r="B1828" s="162" t="s">
        <v>1183</v>
      </c>
      <c r="C1828" s="121">
        <v>1738075</v>
      </c>
      <c r="D1828" s="121">
        <v>0</v>
      </c>
    </row>
    <row r="1829" spans="2:4">
      <c r="B1829" s="161" t="s">
        <v>2641</v>
      </c>
      <c r="C1829" s="121">
        <v>13954365</v>
      </c>
      <c r="D1829" s="121">
        <v>0</v>
      </c>
    </row>
    <row r="1830" spans="2:4">
      <c r="B1830" s="162" t="s">
        <v>2271</v>
      </c>
      <c r="C1830" s="121">
        <v>13954365</v>
      </c>
      <c r="D1830" s="121">
        <v>0</v>
      </c>
    </row>
    <row r="1831" spans="2:4">
      <c r="B1831" s="161" t="s">
        <v>1184</v>
      </c>
      <c r="C1831" s="121">
        <v>2280776</v>
      </c>
      <c r="D1831" s="121">
        <v>0</v>
      </c>
    </row>
    <row r="1832" spans="2:4">
      <c r="B1832" s="162" t="s">
        <v>1185</v>
      </c>
      <c r="C1832" s="121">
        <v>2280776</v>
      </c>
      <c r="D1832" s="121">
        <v>0</v>
      </c>
    </row>
    <row r="1833" spans="2:4">
      <c r="B1833" s="161" t="s">
        <v>1186</v>
      </c>
      <c r="C1833" s="121">
        <v>4224262</v>
      </c>
      <c r="D1833" s="121">
        <v>0</v>
      </c>
    </row>
    <row r="1834" spans="2:4">
      <c r="B1834" s="162" t="s">
        <v>1187</v>
      </c>
      <c r="C1834" s="121">
        <v>4224262</v>
      </c>
      <c r="D1834" s="121">
        <v>0</v>
      </c>
    </row>
    <row r="1835" spans="2:4">
      <c r="B1835" s="161" t="s">
        <v>1188</v>
      </c>
      <c r="C1835" s="121">
        <v>1761878</v>
      </c>
      <c r="D1835" s="121">
        <v>0</v>
      </c>
    </row>
    <row r="1836" spans="2:4">
      <c r="B1836" s="162" t="s">
        <v>1189</v>
      </c>
      <c r="C1836" s="121">
        <v>1761878</v>
      </c>
      <c r="D1836" s="121">
        <v>0</v>
      </c>
    </row>
    <row r="1837" spans="2:4">
      <c r="B1837" s="161" t="s">
        <v>1954</v>
      </c>
      <c r="C1837" s="121">
        <v>4272721</v>
      </c>
      <c r="D1837" s="121">
        <v>0</v>
      </c>
    </row>
    <row r="1838" spans="2:4">
      <c r="B1838" s="162" t="s">
        <v>1190</v>
      </c>
      <c r="C1838" s="121">
        <v>4272721</v>
      </c>
      <c r="D1838" s="121">
        <v>0</v>
      </c>
    </row>
    <row r="1839" spans="2:4">
      <c r="B1839" s="161" t="s">
        <v>2640</v>
      </c>
      <c r="C1839" s="121">
        <v>2555844</v>
      </c>
      <c r="D1839" s="121">
        <v>0</v>
      </c>
    </row>
    <row r="1840" spans="2:4">
      <c r="B1840" s="162" t="s">
        <v>1191</v>
      </c>
      <c r="C1840" s="121">
        <v>2555844</v>
      </c>
      <c r="D1840" s="121">
        <v>0</v>
      </c>
    </row>
    <row r="1841" spans="2:4">
      <c r="B1841" s="161" t="s">
        <v>1192</v>
      </c>
      <c r="C1841" s="121">
        <v>2555842</v>
      </c>
      <c r="D1841" s="121">
        <v>0</v>
      </c>
    </row>
    <row r="1842" spans="2:4">
      <c r="B1842" s="162" t="s">
        <v>1193</v>
      </c>
      <c r="C1842" s="121">
        <v>2555842</v>
      </c>
      <c r="D1842" s="121">
        <v>0</v>
      </c>
    </row>
    <row r="1843" spans="2:4">
      <c r="B1843" s="161" t="s">
        <v>1194</v>
      </c>
      <c r="C1843" s="121">
        <v>2611503</v>
      </c>
      <c r="D1843" s="121">
        <v>0</v>
      </c>
    </row>
    <row r="1844" spans="2:4">
      <c r="B1844" s="162" t="s">
        <v>1195</v>
      </c>
      <c r="C1844" s="121">
        <v>2611503</v>
      </c>
      <c r="D1844" s="121">
        <v>0</v>
      </c>
    </row>
    <row r="1845" spans="2:4">
      <c r="B1845" s="161" t="s">
        <v>2639</v>
      </c>
      <c r="C1845" s="121">
        <v>2611503</v>
      </c>
      <c r="D1845" s="121">
        <v>0</v>
      </c>
    </row>
    <row r="1846" spans="2:4">
      <c r="B1846" s="162" t="s">
        <v>1196</v>
      </c>
      <c r="C1846" s="121">
        <v>2611503</v>
      </c>
      <c r="D1846" s="121">
        <v>0</v>
      </c>
    </row>
    <row r="1847" spans="2:4">
      <c r="B1847" s="161" t="s">
        <v>1955</v>
      </c>
      <c r="C1847" s="121">
        <v>4100000</v>
      </c>
      <c r="D1847" s="121">
        <v>0</v>
      </c>
    </row>
    <row r="1848" spans="2:4">
      <c r="B1848" s="162" t="s">
        <v>1197</v>
      </c>
      <c r="C1848" s="121">
        <v>4100000</v>
      </c>
      <c r="D1848" s="121">
        <v>0</v>
      </c>
    </row>
    <row r="1849" spans="2:4">
      <c r="B1849" s="161" t="s">
        <v>2638</v>
      </c>
      <c r="C1849" s="121">
        <v>575149</v>
      </c>
      <c r="D1849" s="121">
        <v>0</v>
      </c>
    </row>
    <row r="1850" spans="2:4">
      <c r="B1850" s="162" t="s">
        <v>1198</v>
      </c>
      <c r="C1850" s="121">
        <v>575149</v>
      </c>
      <c r="D1850" s="121">
        <v>0</v>
      </c>
    </row>
    <row r="1851" spans="2:4">
      <c r="B1851" s="161" t="s">
        <v>1956</v>
      </c>
      <c r="C1851" s="121">
        <v>2555845</v>
      </c>
      <c r="D1851" s="121">
        <v>0</v>
      </c>
    </row>
    <row r="1852" spans="2:4">
      <c r="B1852" s="162" t="s">
        <v>1199</v>
      </c>
      <c r="C1852" s="121">
        <v>2555845</v>
      </c>
      <c r="D1852" s="121">
        <v>0</v>
      </c>
    </row>
    <row r="1853" spans="2:4">
      <c r="B1853" s="161" t="s">
        <v>2272</v>
      </c>
      <c r="C1853" s="121">
        <v>498000</v>
      </c>
      <c r="D1853" s="121">
        <v>0</v>
      </c>
    </row>
    <row r="1854" spans="2:4">
      <c r="B1854" s="162" t="s">
        <v>2273</v>
      </c>
      <c r="C1854" s="121">
        <v>498000</v>
      </c>
      <c r="D1854" s="121">
        <v>0</v>
      </c>
    </row>
    <row r="1855" spans="2:4">
      <c r="B1855" s="160" t="s">
        <v>253</v>
      </c>
      <c r="C1855" s="156">
        <v>0</v>
      </c>
      <c r="D1855" s="156">
        <v>0</v>
      </c>
    </row>
    <row r="1856" spans="2:4">
      <c r="B1856" s="161" t="s">
        <v>3144</v>
      </c>
      <c r="C1856" s="121">
        <v>0</v>
      </c>
      <c r="D1856" s="121">
        <v>0</v>
      </c>
    </row>
    <row r="1857" spans="2:4">
      <c r="B1857" s="162" t="s">
        <v>3145</v>
      </c>
      <c r="C1857" s="121">
        <v>0</v>
      </c>
      <c r="D1857" s="121">
        <v>0</v>
      </c>
    </row>
    <row r="1858" spans="2:4">
      <c r="B1858" s="161" t="s">
        <v>3146</v>
      </c>
      <c r="C1858" s="121">
        <v>0</v>
      </c>
      <c r="D1858" s="121">
        <v>0</v>
      </c>
    </row>
    <row r="1859" spans="2:4">
      <c r="B1859" s="162" t="s">
        <v>3147</v>
      </c>
      <c r="C1859" s="121">
        <v>0</v>
      </c>
      <c r="D1859" s="121">
        <v>0</v>
      </c>
    </row>
    <row r="1860" spans="2:4">
      <c r="B1860" s="161" t="s">
        <v>3148</v>
      </c>
      <c r="C1860" s="121">
        <v>0</v>
      </c>
      <c r="D1860" s="121">
        <v>0</v>
      </c>
    </row>
    <row r="1861" spans="2:4">
      <c r="B1861" s="162" t="s">
        <v>3149</v>
      </c>
      <c r="C1861" s="121">
        <v>0</v>
      </c>
      <c r="D1861" s="121">
        <v>0</v>
      </c>
    </row>
    <row r="1862" spans="2:4">
      <c r="B1862" s="123" t="s">
        <v>263</v>
      </c>
      <c r="C1862" s="121">
        <v>835122585</v>
      </c>
      <c r="D1862" s="121">
        <v>79717733.640000001</v>
      </c>
    </row>
    <row r="1863" spans="2:4">
      <c r="B1863" s="160" t="s">
        <v>251</v>
      </c>
      <c r="C1863" s="156">
        <v>835122585</v>
      </c>
      <c r="D1863" s="156">
        <v>79717733.640000001</v>
      </c>
    </row>
    <row r="1864" spans="2:4">
      <c r="B1864" s="161" t="s">
        <v>973</v>
      </c>
      <c r="C1864" s="121">
        <v>2030470</v>
      </c>
      <c r="D1864" s="121">
        <v>0</v>
      </c>
    </row>
    <row r="1865" spans="2:4">
      <c r="B1865" s="162" t="s">
        <v>974</v>
      </c>
      <c r="C1865" s="121">
        <v>2030470</v>
      </c>
      <c r="D1865" s="121">
        <v>0</v>
      </c>
    </row>
    <row r="1866" spans="2:4">
      <c r="B1866" s="161" t="s">
        <v>2637</v>
      </c>
      <c r="C1866" s="121">
        <v>4617578</v>
      </c>
      <c r="D1866" s="121">
        <v>0</v>
      </c>
    </row>
    <row r="1867" spans="2:4">
      <c r="B1867" s="162" t="s">
        <v>975</v>
      </c>
      <c r="C1867" s="121">
        <v>4617578</v>
      </c>
      <c r="D1867" s="121">
        <v>0</v>
      </c>
    </row>
    <row r="1868" spans="2:4">
      <c r="B1868" s="161" t="s">
        <v>2636</v>
      </c>
      <c r="C1868" s="121">
        <v>2030470</v>
      </c>
      <c r="D1868" s="121">
        <v>0</v>
      </c>
    </row>
    <row r="1869" spans="2:4">
      <c r="B1869" s="162" t="s">
        <v>976</v>
      </c>
      <c r="C1869" s="121">
        <v>2030470</v>
      </c>
      <c r="D1869" s="121">
        <v>0</v>
      </c>
    </row>
    <row r="1870" spans="2:4">
      <c r="B1870" s="161" t="s">
        <v>2635</v>
      </c>
      <c r="C1870" s="121">
        <v>6731310</v>
      </c>
      <c r="D1870" s="121">
        <v>0</v>
      </c>
    </row>
    <row r="1871" spans="2:4">
      <c r="B1871" s="162" t="s">
        <v>977</v>
      </c>
      <c r="C1871" s="121">
        <v>6731310</v>
      </c>
      <c r="D1871" s="121">
        <v>0</v>
      </c>
    </row>
    <row r="1872" spans="2:4">
      <c r="B1872" s="161" t="s">
        <v>2634</v>
      </c>
      <c r="C1872" s="121">
        <v>1253439</v>
      </c>
      <c r="D1872" s="121">
        <v>0</v>
      </c>
    </row>
    <row r="1873" spans="2:4">
      <c r="B1873" s="162" t="s">
        <v>978</v>
      </c>
      <c r="C1873" s="121">
        <v>1253439</v>
      </c>
      <c r="D1873" s="121">
        <v>0</v>
      </c>
    </row>
    <row r="1874" spans="2:4">
      <c r="B1874" s="161" t="s">
        <v>2633</v>
      </c>
      <c r="C1874" s="121">
        <v>1073222</v>
      </c>
      <c r="D1874" s="121">
        <v>3714372.2</v>
      </c>
    </row>
    <row r="1875" spans="2:4">
      <c r="B1875" s="162" t="s">
        <v>733</v>
      </c>
      <c r="C1875" s="121">
        <v>1073222</v>
      </c>
      <c r="D1875" s="121">
        <v>3714372.2</v>
      </c>
    </row>
    <row r="1876" spans="2:4">
      <c r="B1876" s="161" t="s">
        <v>1957</v>
      </c>
      <c r="C1876" s="121">
        <v>2790925</v>
      </c>
      <c r="D1876" s="121">
        <v>0</v>
      </c>
    </row>
    <row r="1877" spans="2:4">
      <c r="B1877" s="162" t="s">
        <v>979</v>
      </c>
      <c r="C1877" s="121">
        <v>2790925</v>
      </c>
      <c r="D1877" s="121">
        <v>0</v>
      </c>
    </row>
    <row r="1878" spans="2:4">
      <c r="B1878" s="161" t="s">
        <v>980</v>
      </c>
      <c r="C1878" s="121">
        <v>2790925</v>
      </c>
      <c r="D1878" s="121">
        <v>0</v>
      </c>
    </row>
    <row r="1879" spans="2:4">
      <c r="B1879" s="162" t="s">
        <v>981</v>
      </c>
      <c r="C1879" s="121">
        <v>2790925</v>
      </c>
      <c r="D1879" s="121">
        <v>0</v>
      </c>
    </row>
    <row r="1880" spans="2:4">
      <c r="B1880" s="161" t="s">
        <v>2333</v>
      </c>
      <c r="C1880" s="121">
        <v>777731</v>
      </c>
      <c r="D1880" s="121">
        <v>0</v>
      </c>
    </row>
    <row r="1881" spans="2:4">
      <c r="B1881" s="162" t="s">
        <v>2332</v>
      </c>
      <c r="C1881" s="121">
        <v>777731</v>
      </c>
      <c r="D1881" s="121">
        <v>0</v>
      </c>
    </row>
    <row r="1882" spans="2:4">
      <c r="B1882" s="161" t="s">
        <v>1893</v>
      </c>
      <c r="C1882" s="121">
        <v>22315101</v>
      </c>
      <c r="D1882" s="121">
        <v>0</v>
      </c>
    </row>
    <row r="1883" spans="2:4">
      <c r="B1883" s="162" t="s">
        <v>1894</v>
      </c>
      <c r="C1883" s="121">
        <v>22315101</v>
      </c>
      <c r="D1883" s="121">
        <v>0</v>
      </c>
    </row>
    <row r="1884" spans="2:4">
      <c r="B1884" s="161" t="s">
        <v>1895</v>
      </c>
      <c r="C1884" s="121">
        <v>78916280</v>
      </c>
      <c r="D1884" s="121">
        <v>19520783.469999999</v>
      </c>
    </row>
    <row r="1885" spans="2:4">
      <c r="B1885" s="162" t="s">
        <v>1896</v>
      </c>
      <c r="C1885" s="121">
        <v>78916280</v>
      </c>
      <c r="D1885" s="121">
        <v>19520783.469999999</v>
      </c>
    </row>
    <row r="1886" spans="2:4">
      <c r="B1886" s="161" t="s">
        <v>1354</v>
      </c>
      <c r="C1886" s="121">
        <v>4081155</v>
      </c>
      <c r="D1886" s="121">
        <v>0</v>
      </c>
    </row>
    <row r="1887" spans="2:4">
      <c r="B1887" s="162" t="s">
        <v>1355</v>
      </c>
      <c r="C1887" s="121">
        <v>4081155</v>
      </c>
      <c r="D1887" s="121">
        <v>0</v>
      </c>
    </row>
    <row r="1888" spans="2:4">
      <c r="B1888" s="161" t="s">
        <v>391</v>
      </c>
      <c r="C1888" s="121">
        <v>20000000</v>
      </c>
      <c r="D1888" s="121">
        <v>0</v>
      </c>
    </row>
    <row r="1889" spans="2:4">
      <c r="B1889" s="162" t="s">
        <v>594</v>
      </c>
      <c r="C1889" s="121">
        <v>20000000</v>
      </c>
      <c r="D1889" s="121">
        <v>0</v>
      </c>
    </row>
    <row r="1890" spans="2:4">
      <c r="B1890" s="161" t="s">
        <v>1024</v>
      </c>
      <c r="C1890" s="121">
        <v>4125127</v>
      </c>
      <c r="D1890" s="121">
        <v>0</v>
      </c>
    </row>
    <row r="1891" spans="2:4">
      <c r="B1891" s="162" t="s">
        <v>1025</v>
      </c>
      <c r="C1891" s="121">
        <v>4125127</v>
      </c>
      <c r="D1891" s="121">
        <v>0</v>
      </c>
    </row>
    <row r="1892" spans="2:4">
      <c r="B1892" s="161" t="s">
        <v>1026</v>
      </c>
      <c r="C1892" s="121">
        <v>7364139</v>
      </c>
      <c r="D1892" s="121">
        <v>0</v>
      </c>
    </row>
    <row r="1893" spans="2:4">
      <c r="B1893" s="162" t="s">
        <v>1027</v>
      </c>
      <c r="C1893" s="121">
        <v>7364139</v>
      </c>
      <c r="D1893" s="121">
        <v>0</v>
      </c>
    </row>
    <row r="1894" spans="2:4">
      <c r="B1894" s="161" t="s">
        <v>1028</v>
      </c>
      <c r="C1894" s="121">
        <v>5848496</v>
      </c>
      <c r="D1894" s="121">
        <v>0</v>
      </c>
    </row>
    <row r="1895" spans="2:4">
      <c r="B1895" s="162" t="s">
        <v>1029</v>
      </c>
      <c r="C1895" s="121">
        <v>5848496</v>
      </c>
      <c r="D1895" s="121">
        <v>0</v>
      </c>
    </row>
    <row r="1896" spans="2:4">
      <c r="B1896" s="161" t="s">
        <v>1030</v>
      </c>
      <c r="C1896" s="121">
        <v>4125127</v>
      </c>
      <c r="D1896" s="121">
        <v>0</v>
      </c>
    </row>
    <row r="1897" spans="2:4">
      <c r="B1897" s="162" t="s">
        <v>1031</v>
      </c>
      <c r="C1897" s="121">
        <v>4125127</v>
      </c>
      <c r="D1897" s="121">
        <v>0</v>
      </c>
    </row>
    <row r="1898" spans="2:4">
      <c r="B1898" s="161" t="s">
        <v>1032</v>
      </c>
      <c r="C1898" s="121">
        <v>1411678</v>
      </c>
      <c r="D1898" s="121">
        <v>0</v>
      </c>
    </row>
    <row r="1899" spans="2:4">
      <c r="B1899" s="162" t="s">
        <v>1033</v>
      </c>
      <c r="C1899" s="121">
        <v>1411678</v>
      </c>
      <c r="D1899" s="121">
        <v>0</v>
      </c>
    </row>
    <row r="1900" spans="2:4">
      <c r="B1900" s="161" t="s">
        <v>1034</v>
      </c>
      <c r="C1900" s="121">
        <v>2080338</v>
      </c>
      <c r="D1900" s="121">
        <v>0</v>
      </c>
    </row>
    <row r="1901" spans="2:4">
      <c r="B1901" s="162" t="s">
        <v>1035</v>
      </c>
      <c r="C1901" s="121">
        <v>2080338</v>
      </c>
      <c r="D1901" s="121">
        <v>0</v>
      </c>
    </row>
    <row r="1902" spans="2:4">
      <c r="B1902" s="161" t="s">
        <v>1200</v>
      </c>
      <c r="C1902" s="121">
        <v>1901132</v>
      </c>
      <c r="D1902" s="121">
        <v>0</v>
      </c>
    </row>
    <row r="1903" spans="2:4">
      <c r="B1903" s="162" t="s">
        <v>1201</v>
      </c>
      <c r="C1903" s="121">
        <v>1901132</v>
      </c>
      <c r="D1903" s="121">
        <v>0</v>
      </c>
    </row>
    <row r="1904" spans="2:4">
      <c r="B1904" s="161" t="s">
        <v>2632</v>
      </c>
      <c r="C1904" s="121">
        <v>2589059</v>
      </c>
      <c r="D1904" s="121">
        <v>0</v>
      </c>
    </row>
    <row r="1905" spans="2:4">
      <c r="B1905" s="162" t="s">
        <v>1202</v>
      </c>
      <c r="C1905" s="121">
        <v>2589059</v>
      </c>
      <c r="D1905" s="121">
        <v>0</v>
      </c>
    </row>
    <row r="1906" spans="2:4">
      <c r="B1906" s="161" t="s">
        <v>392</v>
      </c>
      <c r="C1906" s="121">
        <v>22105301</v>
      </c>
      <c r="D1906" s="121">
        <v>13446167.949999999</v>
      </c>
    </row>
    <row r="1907" spans="2:4">
      <c r="B1907" s="162" t="s">
        <v>595</v>
      </c>
      <c r="C1907" s="121">
        <v>22105301</v>
      </c>
      <c r="D1907" s="121">
        <v>13446167.949999999</v>
      </c>
    </row>
    <row r="1908" spans="2:4">
      <c r="B1908" s="161" t="s">
        <v>2631</v>
      </c>
      <c r="C1908" s="121">
        <v>5881088</v>
      </c>
      <c r="D1908" s="121">
        <v>0</v>
      </c>
    </row>
    <row r="1909" spans="2:4">
      <c r="B1909" s="162" t="s">
        <v>1203</v>
      </c>
      <c r="C1909" s="121">
        <v>5881088</v>
      </c>
      <c r="D1909" s="121">
        <v>0</v>
      </c>
    </row>
    <row r="1910" spans="2:4">
      <c r="B1910" s="161" t="s">
        <v>393</v>
      </c>
      <c r="C1910" s="121">
        <v>3000000</v>
      </c>
      <c r="D1910" s="121">
        <v>0</v>
      </c>
    </row>
    <row r="1911" spans="2:4">
      <c r="B1911" s="162" t="s">
        <v>596</v>
      </c>
      <c r="C1911" s="121">
        <v>3000000</v>
      </c>
      <c r="D1911" s="121">
        <v>0</v>
      </c>
    </row>
    <row r="1912" spans="2:4">
      <c r="B1912" s="161" t="s">
        <v>2630</v>
      </c>
      <c r="C1912" s="121">
        <v>5404360</v>
      </c>
      <c r="D1912" s="121">
        <v>3089463.31</v>
      </c>
    </row>
    <row r="1913" spans="2:4">
      <c r="B1913" s="162" t="s">
        <v>597</v>
      </c>
      <c r="C1913" s="121">
        <v>5404360</v>
      </c>
      <c r="D1913" s="121">
        <v>3089463.31</v>
      </c>
    </row>
    <row r="1914" spans="2:4">
      <c r="B1914" s="161" t="s">
        <v>1204</v>
      </c>
      <c r="C1914" s="121">
        <v>1759695</v>
      </c>
      <c r="D1914" s="121">
        <v>0</v>
      </c>
    </row>
    <row r="1915" spans="2:4">
      <c r="B1915" s="162" t="s">
        <v>1205</v>
      </c>
      <c r="C1915" s="121">
        <v>1759695</v>
      </c>
      <c r="D1915" s="121">
        <v>0</v>
      </c>
    </row>
    <row r="1916" spans="2:4">
      <c r="B1916" s="161" t="s">
        <v>3011</v>
      </c>
      <c r="C1916" s="121">
        <v>5881088</v>
      </c>
      <c r="D1916" s="121">
        <v>0</v>
      </c>
    </row>
    <row r="1917" spans="2:4">
      <c r="B1917" s="162" t="s">
        <v>1206</v>
      </c>
      <c r="C1917" s="121">
        <v>5881088</v>
      </c>
      <c r="D1917" s="121">
        <v>0</v>
      </c>
    </row>
    <row r="1918" spans="2:4">
      <c r="B1918" s="161" t="s">
        <v>2629</v>
      </c>
      <c r="C1918" s="121">
        <v>1104373</v>
      </c>
      <c r="D1918" s="121">
        <v>0</v>
      </c>
    </row>
    <row r="1919" spans="2:4">
      <c r="B1919" s="162" t="s">
        <v>2449</v>
      </c>
      <c r="C1919" s="121">
        <v>1104373</v>
      </c>
      <c r="D1919" s="121">
        <v>0</v>
      </c>
    </row>
    <row r="1920" spans="2:4">
      <c r="B1920" s="161" t="s">
        <v>2628</v>
      </c>
      <c r="C1920" s="121">
        <v>4076234</v>
      </c>
      <c r="D1920" s="121">
        <v>0</v>
      </c>
    </row>
    <row r="1921" spans="2:4">
      <c r="B1921" s="162" t="s">
        <v>1207</v>
      </c>
      <c r="C1921" s="121">
        <v>4076234</v>
      </c>
      <c r="D1921" s="121">
        <v>0</v>
      </c>
    </row>
    <row r="1922" spans="2:4">
      <c r="B1922" s="161" t="s">
        <v>1208</v>
      </c>
      <c r="C1922" s="121">
        <v>4076234</v>
      </c>
      <c r="D1922" s="121">
        <v>0</v>
      </c>
    </row>
    <row r="1923" spans="2:4">
      <c r="B1923" s="162" t="s">
        <v>1209</v>
      </c>
      <c r="C1923" s="121">
        <v>4076234</v>
      </c>
      <c r="D1923" s="121">
        <v>0</v>
      </c>
    </row>
    <row r="1924" spans="2:4">
      <c r="B1924" s="161" t="s">
        <v>1210</v>
      </c>
      <c r="C1924" s="121">
        <v>2080338</v>
      </c>
      <c r="D1924" s="121">
        <v>0</v>
      </c>
    </row>
    <row r="1925" spans="2:4">
      <c r="B1925" s="162" t="s">
        <v>1211</v>
      </c>
      <c r="C1925" s="121">
        <v>2080338</v>
      </c>
      <c r="D1925" s="121">
        <v>0</v>
      </c>
    </row>
    <row r="1926" spans="2:4">
      <c r="B1926" s="161" t="s">
        <v>1212</v>
      </c>
      <c r="C1926" s="121">
        <v>779923</v>
      </c>
      <c r="D1926" s="121">
        <v>0</v>
      </c>
    </row>
    <row r="1927" spans="2:4">
      <c r="B1927" s="162" t="s">
        <v>1213</v>
      </c>
      <c r="C1927" s="121">
        <v>779923</v>
      </c>
      <c r="D1927" s="121">
        <v>0</v>
      </c>
    </row>
    <row r="1928" spans="2:4">
      <c r="B1928" s="161" t="s">
        <v>1214</v>
      </c>
      <c r="C1928" s="121">
        <v>1769301</v>
      </c>
      <c r="D1928" s="121">
        <v>0</v>
      </c>
    </row>
    <row r="1929" spans="2:4">
      <c r="B1929" s="162" t="s">
        <v>1215</v>
      </c>
      <c r="C1929" s="121">
        <v>1769301</v>
      </c>
      <c r="D1929" s="121">
        <v>0</v>
      </c>
    </row>
    <row r="1930" spans="2:4">
      <c r="B1930" s="161" t="s">
        <v>1216</v>
      </c>
      <c r="C1930" s="121">
        <v>779923</v>
      </c>
      <c r="D1930" s="121">
        <v>0</v>
      </c>
    </row>
    <row r="1931" spans="2:4">
      <c r="B1931" s="162" t="s">
        <v>1217</v>
      </c>
      <c r="C1931" s="121">
        <v>779923</v>
      </c>
      <c r="D1931" s="121">
        <v>0</v>
      </c>
    </row>
    <row r="1932" spans="2:4">
      <c r="B1932" s="161" t="s">
        <v>1218</v>
      </c>
      <c r="C1932" s="121">
        <v>779923</v>
      </c>
      <c r="D1932" s="121">
        <v>0</v>
      </c>
    </row>
    <row r="1933" spans="2:4">
      <c r="B1933" s="162" t="s">
        <v>1219</v>
      </c>
      <c r="C1933" s="121">
        <v>779923</v>
      </c>
      <c r="D1933" s="121">
        <v>0</v>
      </c>
    </row>
    <row r="1934" spans="2:4">
      <c r="B1934" s="161" t="s">
        <v>2627</v>
      </c>
      <c r="C1934" s="121">
        <v>141034127</v>
      </c>
      <c r="D1934" s="121">
        <v>0</v>
      </c>
    </row>
    <row r="1935" spans="2:4">
      <c r="B1935" s="162" t="s">
        <v>2448</v>
      </c>
      <c r="C1935" s="121">
        <v>141034127</v>
      </c>
      <c r="D1935" s="121">
        <v>0</v>
      </c>
    </row>
    <row r="1936" spans="2:4">
      <c r="B1936" s="161" t="s">
        <v>1220</v>
      </c>
      <c r="C1936" s="121">
        <v>3856383</v>
      </c>
      <c r="D1936" s="121">
        <v>0</v>
      </c>
    </row>
    <row r="1937" spans="2:4">
      <c r="B1937" s="162" t="s">
        <v>1221</v>
      </c>
      <c r="C1937" s="121">
        <v>3856383</v>
      </c>
      <c r="D1937" s="121">
        <v>0</v>
      </c>
    </row>
    <row r="1938" spans="2:4">
      <c r="B1938" s="161" t="s">
        <v>2626</v>
      </c>
      <c r="C1938" s="121">
        <v>46924815</v>
      </c>
      <c r="D1938" s="121">
        <v>0</v>
      </c>
    </row>
    <row r="1939" spans="2:4">
      <c r="B1939" s="162" t="s">
        <v>2168</v>
      </c>
      <c r="C1939" s="121">
        <v>46924815</v>
      </c>
      <c r="D1939" s="121">
        <v>0</v>
      </c>
    </row>
    <row r="1940" spans="2:4">
      <c r="B1940" s="161" t="s">
        <v>1222</v>
      </c>
      <c r="C1940" s="121">
        <v>5499812</v>
      </c>
      <c r="D1940" s="121">
        <v>0</v>
      </c>
    </row>
    <row r="1941" spans="2:4">
      <c r="B1941" s="162" t="s">
        <v>1223</v>
      </c>
      <c r="C1941" s="121">
        <v>5499812</v>
      </c>
      <c r="D1941" s="121">
        <v>0</v>
      </c>
    </row>
    <row r="1942" spans="2:4">
      <c r="B1942" s="161" t="s">
        <v>2625</v>
      </c>
      <c r="C1942" s="121">
        <v>38071704</v>
      </c>
      <c r="D1942" s="121">
        <v>0</v>
      </c>
    </row>
    <row r="1943" spans="2:4">
      <c r="B1943" s="162" t="s">
        <v>2006</v>
      </c>
      <c r="C1943" s="121">
        <v>38071704</v>
      </c>
      <c r="D1943" s="121">
        <v>0</v>
      </c>
    </row>
    <row r="1944" spans="2:4">
      <c r="B1944" s="161" t="s">
        <v>1224</v>
      </c>
      <c r="C1944" s="121">
        <v>3850402</v>
      </c>
      <c r="D1944" s="121">
        <v>0</v>
      </c>
    </row>
    <row r="1945" spans="2:4">
      <c r="B1945" s="162" t="s">
        <v>1225</v>
      </c>
      <c r="C1945" s="121">
        <v>3850402</v>
      </c>
      <c r="D1945" s="121">
        <v>0</v>
      </c>
    </row>
    <row r="1946" spans="2:4">
      <c r="B1946" s="161" t="s">
        <v>1226</v>
      </c>
      <c r="C1946" s="121">
        <v>4783393</v>
      </c>
      <c r="D1946" s="121">
        <v>0</v>
      </c>
    </row>
    <row r="1947" spans="2:4">
      <c r="B1947" s="162" t="s">
        <v>1227</v>
      </c>
      <c r="C1947" s="121">
        <v>4783393</v>
      </c>
      <c r="D1947" s="121">
        <v>0</v>
      </c>
    </row>
    <row r="1948" spans="2:4">
      <c r="B1948" s="161" t="s">
        <v>1228</v>
      </c>
      <c r="C1948" s="121">
        <v>1376080</v>
      </c>
      <c r="D1948" s="121">
        <v>0</v>
      </c>
    </row>
    <row r="1949" spans="2:4">
      <c r="B1949" s="162" t="s">
        <v>1229</v>
      </c>
      <c r="C1949" s="121">
        <v>1376080</v>
      </c>
      <c r="D1949" s="121">
        <v>0</v>
      </c>
    </row>
    <row r="1950" spans="2:4">
      <c r="B1950" s="161" t="s">
        <v>1230</v>
      </c>
      <c r="C1950" s="121">
        <v>5881087</v>
      </c>
      <c r="D1950" s="121">
        <v>0</v>
      </c>
    </row>
    <row r="1951" spans="2:4">
      <c r="B1951" s="162" t="s">
        <v>1231</v>
      </c>
      <c r="C1951" s="121">
        <v>5881087</v>
      </c>
      <c r="D1951" s="121">
        <v>0</v>
      </c>
    </row>
    <row r="1952" spans="2:4">
      <c r="B1952" s="161" t="s">
        <v>1232</v>
      </c>
      <c r="C1952" s="121">
        <v>9721888</v>
      </c>
      <c r="D1952" s="121">
        <v>0</v>
      </c>
    </row>
    <row r="1953" spans="2:4">
      <c r="B1953" s="162" t="s">
        <v>1233</v>
      </c>
      <c r="C1953" s="121">
        <v>9721888</v>
      </c>
      <c r="D1953" s="121">
        <v>0</v>
      </c>
    </row>
    <row r="1954" spans="2:4">
      <c r="B1954" s="161" t="s">
        <v>2624</v>
      </c>
      <c r="C1954" s="121">
        <v>10000000</v>
      </c>
      <c r="D1954" s="121">
        <v>0</v>
      </c>
    </row>
    <row r="1955" spans="2:4">
      <c r="B1955" s="162" t="s">
        <v>2169</v>
      </c>
      <c r="C1955" s="121">
        <v>10000000</v>
      </c>
      <c r="D1955" s="121">
        <v>0</v>
      </c>
    </row>
    <row r="1956" spans="2:4">
      <c r="B1956" s="161" t="s">
        <v>1234</v>
      </c>
      <c r="C1956" s="121">
        <v>4076234</v>
      </c>
      <c r="D1956" s="121">
        <v>0</v>
      </c>
    </row>
    <row r="1957" spans="2:4">
      <c r="B1957" s="162" t="s">
        <v>1235</v>
      </c>
      <c r="C1957" s="121">
        <v>4076234</v>
      </c>
      <c r="D1957" s="121">
        <v>0</v>
      </c>
    </row>
    <row r="1958" spans="2:4">
      <c r="B1958" s="161" t="s">
        <v>1236</v>
      </c>
      <c r="C1958" s="121">
        <v>4076234</v>
      </c>
      <c r="D1958" s="121">
        <v>0</v>
      </c>
    </row>
    <row r="1959" spans="2:4">
      <c r="B1959" s="162" t="s">
        <v>1237</v>
      </c>
      <c r="C1959" s="121">
        <v>4076234</v>
      </c>
      <c r="D1959" s="121">
        <v>0</v>
      </c>
    </row>
    <row r="1960" spans="2:4">
      <c r="B1960" s="161" t="s">
        <v>1238</v>
      </c>
      <c r="C1960" s="121">
        <v>5881088</v>
      </c>
      <c r="D1960" s="121">
        <v>0</v>
      </c>
    </row>
    <row r="1961" spans="2:4">
      <c r="B1961" s="162" t="s">
        <v>1239</v>
      </c>
      <c r="C1961" s="121">
        <v>5881088</v>
      </c>
      <c r="D1961" s="121">
        <v>0</v>
      </c>
    </row>
    <row r="1962" spans="2:4">
      <c r="B1962" s="161" t="s">
        <v>2623</v>
      </c>
      <c r="C1962" s="121">
        <v>5963974</v>
      </c>
      <c r="D1962" s="121">
        <v>0</v>
      </c>
    </row>
    <row r="1963" spans="2:4">
      <c r="B1963" s="162" t="s">
        <v>1240</v>
      </c>
      <c r="C1963" s="121">
        <v>5963974</v>
      </c>
      <c r="D1963" s="121">
        <v>0</v>
      </c>
    </row>
    <row r="1964" spans="2:4">
      <c r="B1964" s="161" t="s">
        <v>394</v>
      </c>
      <c r="C1964" s="121">
        <v>26126598</v>
      </c>
      <c r="D1964" s="121">
        <v>0</v>
      </c>
    </row>
    <row r="1965" spans="2:4">
      <c r="B1965" s="162" t="s">
        <v>598</v>
      </c>
      <c r="C1965" s="121">
        <v>26126598</v>
      </c>
      <c r="D1965" s="121">
        <v>0</v>
      </c>
    </row>
    <row r="1966" spans="2:4">
      <c r="B1966" s="161" t="s">
        <v>2622</v>
      </c>
      <c r="C1966" s="121">
        <v>61031571</v>
      </c>
      <c r="D1966" s="121">
        <v>29946946.710000001</v>
      </c>
    </row>
    <row r="1967" spans="2:4">
      <c r="B1967" s="162" t="s">
        <v>599</v>
      </c>
      <c r="C1967" s="121">
        <v>61031571</v>
      </c>
      <c r="D1967" s="121">
        <v>29946946.710000001</v>
      </c>
    </row>
    <row r="1968" spans="2:4">
      <c r="B1968" s="161" t="s">
        <v>1241</v>
      </c>
      <c r="C1968" s="121">
        <v>5963974</v>
      </c>
      <c r="D1968" s="121">
        <v>0</v>
      </c>
    </row>
    <row r="1969" spans="2:4">
      <c r="B1969" s="162" t="s">
        <v>1242</v>
      </c>
      <c r="C1969" s="121">
        <v>5963974</v>
      </c>
      <c r="D1969" s="121">
        <v>0</v>
      </c>
    </row>
    <row r="1970" spans="2:4">
      <c r="B1970" s="161" t="s">
        <v>2621</v>
      </c>
      <c r="C1970" s="121">
        <v>4073271</v>
      </c>
      <c r="D1970" s="121">
        <v>0</v>
      </c>
    </row>
    <row r="1971" spans="2:4">
      <c r="B1971" s="162" t="s">
        <v>1243</v>
      </c>
      <c r="C1971" s="121">
        <v>4073271</v>
      </c>
      <c r="D1971" s="121">
        <v>0</v>
      </c>
    </row>
    <row r="1972" spans="2:4">
      <c r="B1972" s="161" t="s">
        <v>395</v>
      </c>
      <c r="C1972" s="121">
        <v>15000000</v>
      </c>
      <c r="D1972" s="121">
        <v>0</v>
      </c>
    </row>
    <row r="1973" spans="2:4">
      <c r="B1973" s="162" t="s">
        <v>600</v>
      </c>
      <c r="C1973" s="121">
        <v>15000000</v>
      </c>
      <c r="D1973" s="121">
        <v>0</v>
      </c>
    </row>
    <row r="1974" spans="2:4">
      <c r="B1974" s="161" t="s">
        <v>396</v>
      </c>
      <c r="C1974" s="121">
        <v>9000000</v>
      </c>
      <c r="D1974" s="121">
        <v>0</v>
      </c>
    </row>
    <row r="1975" spans="2:4">
      <c r="B1975" s="162" t="s">
        <v>601</v>
      </c>
      <c r="C1975" s="121">
        <v>9000000</v>
      </c>
      <c r="D1975" s="121">
        <v>0</v>
      </c>
    </row>
    <row r="1976" spans="2:4">
      <c r="B1976" s="161" t="s">
        <v>770</v>
      </c>
      <c r="C1976" s="121">
        <v>183602467</v>
      </c>
      <c r="D1976" s="121">
        <v>10000000</v>
      </c>
    </row>
    <row r="1977" spans="2:4">
      <c r="B1977" s="162" t="s">
        <v>771</v>
      </c>
      <c r="C1977" s="121">
        <v>183602467</v>
      </c>
      <c r="D1977" s="121">
        <v>10000000</v>
      </c>
    </row>
    <row r="1978" spans="2:4">
      <c r="B1978" s="161" t="s">
        <v>2274</v>
      </c>
      <c r="C1978" s="121">
        <v>498000</v>
      </c>
      <c r="D1978" s="121">
        <v>0</v>
      </c>
    </row>
    <row r="1979" spans="2:4">
      <c r="B1979" s="162" t="s">
        <v>2275</v>
      </c>
      <c r="C1979" s="121">
        <v>498000</v>
      </c>
      <c r="D1979" s="121">
        <v>0</v>
      </c>
    </row>
    <row r="1980" spans="2:4">
      <c r="B1980" s="161" t="s">
        <v>2620</v>
      </c>
      <c r="C1980" s="121">
        <v>498000</v>
      </c>
      <c r="D1980" s="121">
        <v>0</v>
      </c>
    </row>
    <row r="1981" spans="2:4">
      <c r="B1981" s="162" t="s">
        <v>2276</v>
      </c>
      <c r="C1981" s="121">
        <v>498000</v>
      </c>
      <c r="D1981" s="121">
        <v>0</v>
      </c>
    </row>
    <row r="1982" spans="2:4">
      <c r="B1982" s="123" t="s">
        <v>397</v>
      </c>
      <c r="C1982" s="121">
        <v>1670250027</v>
      </c>
      <c r="D1982" s="121">
        <v>157964373.34999999</v>
      </c>
    </row>
    <row r="1983" spans="2:4">
      <c r="B1983" s="160" t="s">
        <v>251</v>
      </c>
      <c r="C1983" s="156">
        <v>1328199092</v>
      </c>
      <c r="D1983" s="156">
        <v>137037923</v>
      </c>
    </row>
    <row r="1984" spans="2:4">
      <c r="B1984" s="161" t="s">
        <v>714</v>
      </c>
      <c r="C1984" s="121">
        <v>21411478</v>
      </c>
      <c r="D1984" s="121">
        <v>0</v>
      </c>
    </row>
    <row r="1985" spans="2:4">
      <c r="B1985" s="162" t="s">
        <v>715</v>
      </c>
      <c r="C1985" s="121">
        <v>21411478</v>
      </c>
      <c r="D1985" s="121">
        <v>0</v>
      </c>
    </row>
    <row r="1986" spans="2:4">
      <c r="B1986" s="161" t="s">
        <v>2619</v>
      </c>
      <c r="C1986" s="121">
        <v>44000000</v>
      </c>
      <c r="D1986" s="121">
        <v>0</v>
      </c>
    </row>
    <row r="1987" spans="2:4">
      <c r="B1987" s="162" t="s">
        <v>1793</v>
      </c>
      <c r="C1987" s="121">
        <v>44000000</v>
      </c>
      <c r="D1987" s="121">
        <v>0</v>
      </c>
    </row>
    <row r="1988" spans="2:4">
      <c r="B1988" s="161" t="s">
        <v>1244</v>
      </c>
      <c r="C1988" s="121">
        <v>1111230</v>
      </c>
      <c r="D1988" s="121">
        <v>0</v>
      </c>
    </row>
    <row r="1989" spans="2:4">
      <c r="B1989" s="162" t="s">
        <v>1245</v>
      </c>
      <c r="C1989" s="121">
        <v>1111230</v>
      </c>
      <c r="D1989" s="121">
        <v>0</v>
      </c>
    </row>
    <row r="1990" spans="2:4">
      <c r="B1990" s="161" t="s">
        <v>2618</v>
      </c>
      <c r="C1990" s="121">
        <v>8000000</v>
      </c>
      <c r="D1990" s="121">
        <v>0</v>
      </c>
    </row>
    <row r="1991" spans="2:4">
      <c r="B1991" s="162" t="s">
        <v>2410</v>
      </c>
      <c r="C1991" s="121">
        <v>8000000</v>
      </c>
      <c r="D1991" s="121">
        <v>0</v>
      </c>
    </row>
    <row r="1992" spans="2:4">
      <c r="B1992" s="161" t="s">
        <v>1246</v>
      </c>
      <c r="C1992" s="121">
        <v>5001203</v>
      </c>
      <c r="D1992" s="121">
        <v>0</v>
      </c>
    </row>
    <row r="1993" spans="2:4">
      <c r="B1993" s="162" t="s">
        <v>1247</v>
      </c>
      <c r="C1993" s="121">
        <v>5001203</v>
      </c>
      <c r="D1993" s="121">
        <v>0</v>
      </c>
    </row>
    <row r="1994" spans="2:4">
      <c r="B1994" s="161" t="s">
        <v>1248</v>
      </c>
      <c r="C1994" s="121">
        <v>7256885</v>
      </c>
      <c r="D1994" s="121">
        <v>0</v>
      </c>
    </row>
    <row r="1995" spans="2:4">
      <c r="B1995" s="162" t="s">
        <v>1249</v>
      </c>
      <c r="C1995" s="121">
        <v>7256885</v>
      </c>
      <c r="D1995" s="121">
        <v>0</v>
      </c>
    </row>
    <row r="1996" spans="2:4">
      <c r="B1996" s="161" t="s">
        <v>3012</v>
      </c>
      <c r="C1996" s="121">
        <v>7262350</v>
      </c>
      <c r="D1996" s="121">
        <v>0</v>
      </c>
    </row>
    <row r="1997" spans="2:4">
      <c r="B1997" s="162" t="s">
        <v>1250</v>
      </c>
      <c r="C1997" s="121">
        <v>7262350</v>
      </c>
      <c r="D1997" s="121">
        <v>0</v>
      </c>
    </row>
    <row r="1998" spans="2:4">
      <c r="B1998" s="161" t="s">
        <v>2617</v>
      </c>
      <c r="C1998" s="121">
        <v>3000000</v>
      </c>
      <c r="D1998" s="121">
        <v>0</v>
      </c>
    </row>
    <row r="1999" spans="2:4">
      <c r="B1999" s="162" t="s">
        <v>602</v>
      </c>
      <c r="C1999" s="121">
        <v>3000000</v>
      </c>
      <c r="D1999" s="121">
        <v>0</v>
      </c>
    </row>
    <row r="2000" spans="2:4">
      <c r="B2000" s="161" t="s">
        <v>1251</v>
      </c>
      <c r="C2000" s="121">
        <v>4989515</v>
      </c>
      <c r="D2000" s="121">
        <v>0</v>
      </c>
    </row>
    <row r="2001" spans="2:4">
      <c r="B2001" s="162" t="s">
        <v>1252</v>
      </c>
      <c r="C2001" s="121">
        <v>4989515</v>
      </c>
      <c r="D2001" s="121">
        <v>0</v>
      </c>
    </row>
    <row r="2002" spans="2:4">
      <c r="B2002" s="161" t="s">
        <v>2616</v>
      </c>
      <c r="C2002" s="121">
        <v>7804941</v>
      </c>
      <c r="D2002" s="121">
        <v>5000000</v>
      </c>
    </row>
    <row r="2003" spans="2:4">
      <c r="B2003" s="162" t="s">
        <v>2172</v>
      </c>
      <c r="C2003" s="121">
        <v>7804941</v>
      </c>
      <c r="D2003" s="121">
        <v>5000000</v>
      </c>
    </row>
    <row r="2004" spans="2:4">
      <c r="B2004" s="161" t="s">
        <v>3013</v>
      </c>
      <c r="C2004" s="121">
        <v>3386383</v>
      </c>
      <c r="D2004" s="121">
        <v>0</v>
      </c>
    </row>
    <row r="2005" spans="2:4">
      <c r="B2005" s="162" t="s">
        <v>3014</v>
      </c>
      <c r="C2005" s="121">
        <v>3386383</v>
      </c>
      <c r="D2005" s="121">
        <v>0</v>
      </c>
    </row>
    <row r="2006" spans="2:4">
      <c r="B2006" s="161" t="s">
        <v>399</v>
      </c>
      <c r="C2006" s="121">
        <v>56402241</v>
      </c>
      <c r="D2006" s="121">
        <v>0</v>
      </c>
    </row>
    <row r="2007" spans="2:4">
      <c r="B2007" s="162" t="s">
        <v>604</v>
      </c>
      <c r="C2007" s="121">
        <v>56402241</v>
      </c>
      <c r="D2007" s="121">
        <v>0</v>
      </c>
    </row>
    <row r="2008" spans="2:4">
      <c r="B2008" s="161" t="s">
        <v>2390</v>
      </c>
      <c r="C2008" s="121">
        <v>19404819</v>
      </c>
      <c r="D2008" s="121">
        <v>0</v>
      </c>
    </row>
    <row r="2009" spans="2:4">
      <c r="B2009" s="162" t="s">
        <v>2389</v>
      </c>
      <c r="C2009" s="121">
        <v>19404819</v>
      </c>
      <c r="D2009" s="121">
        <v>0</v>
      </c>
    </row>
    <row r="2010" spans="2:4">
      <c r="B2010" s="161" t="s">
        <v>2173</v>
      </c>
      <c r="C2010" s="121">
        <v>5000000</v>
      </c>
      <c r="D2010" s="121">
        <v>0</v>
      </c>
    </row>
    <row r="2011" spans="2:4">
      <c r="B2011" s="162" t="s">
        <v>2174</v>
      </c>
      <c r="C2011" s="121">
        <v>5000000</v>
      </c>
      <c r="D2011" s="121">
        <v>0</v>
      </c>
    </row>
    <row r="2012" spans="2:4">
      <c r="B2012" s="161" t="s">
        <v>1253</v>
      </c>
      <c r="C2012" s="121">
        <v>1170135</v>
      </c>
      <c r="D2012" s="121">
        <v>0</v>
      </c>
    </row>
    <row r="2013" spans="2:4">
      <c r="B2013" s="162" t="s">
        <v>1254</v>
      </c>
      <c r="C2013" s="121">
        <v>1170135</v>
      </c>
      <c r="D2013" s="121">
        <v>0</v>
      </c>
    </row>
    <row r="2014" spans="2:4">
      <c r="B2014" s="161" t="s">
        <v>1255</v>
      </c>
      <c r="C2014" s="121">
        <v>16594591</v>
      </c>
      <c r="D2014" s="121">
        <v>0</v>
      </c>
    </row>
    <row r="2015" spans="2:4">
      <c r="B2015" s="162" t="s">
        <v>1256</v>
      </c>
      <c r="C2015" s="121">
        <v>16594591</v>
      </c>
      <c r="D2015" s="121">
        <v>0</v>
      </c>
    </row>
    <row r="2016" spans="2:4">
      <c r="B2016" s="161" t="s">
        <v>2615</v>
      </c>
      <c r="C2016" s="121">
        <v>2469363</v>
      </c>
      <c r="D2016" s="121">
        <v>0</v>
      </c>
    </row>
    <row r="2017" spans="2:4">
      <c r="B2017" s="162" t="s">
        <v>2175</v>
      </c>
      <c r="C2017" s="121">
        <v>2469363</v>
      </c>
      <c r="D2017" s="121">
        <v>0</v>
      </c>
    </row>
    <row r="2018" spans="2:4">
      <c r="B2018" s="161" t="s">
        <v>1257</v>
      </c>
      <c r="C2018" s="121">
        <v>5042740</v>
      </c>
      <c r="D2018" s="121">
        <v>0</v>
      </c>
    </row>
    <row r="2019" spans="2:4">
      <c r="B2019" s="162" t="s">
        <v>1258</v>
      </c>
      <c r="C2019" s="121">
        <v>5042740</v>
      </c>
      <c r="D2019" s="121">
        <v>0</v>
      </c>
    </row>
    <row r="2020" spans="2:4">
      <c r="B2020" s="161" t="s">
        <v>2614</v>
      </c>
      <c r="C2020" s="121">
        <v>111166406</v>
      </c>
      <c r="D2020" s="121">
        <v>54619652.640000001</v>
      </c>
    </row>
    <row r="2021" spans="2:4">
      <c r="B2021" s="162" t="s">
        <v>1897</v>
      </c>
      <c r="C2021" s="121">
        <v>111166406</v>
      </c>
      <c r="D2021" s="121">
        <v>54619652.640000001</v>
      </c>
    </row>
    <row r="2022" spans="2:4">
      <c r="B2022" s="161" t="s">
        <v>2613</v>
      </c>
      <c r="C2022" s="121">
        <v>56720062</v>
      </c>
      <c r="D2022" s="121">
        <v>0</v>
      </c>
    </row>
    <row r="2023" spans="2:4">
      <c r="B2023" s="162" t="s">
        <v>1898</v>
      </c>
      <c r="C2023" s="121">
        <v>56720062</v>
      </c>
      <c r="D2023" s="121">
        <v>0</v>
      </c>
    </row>
    <row r="2024" spans="2:4">
      <c r="B2024" s="161" t="s">
        <v>2612</v>
      </c>
      <c r="C2024" s="121">
        <v>5525987</v>
      </c>
      <c r="D2024" s="121">
        <v>0</v>
      </c>
    </row>
    <row r="2025" spans="2:4">
      <c r="B2025" s="162" t="s">
        <v>2176</v>
      </c>
      <c r="C2025" s="121">
        <v>5525987</v>
      </c>
      <c r="D2025" s="121">
        <v>0</v>
      </c>
    </row>
    <row r="2026" spans="2:4">
      <c r="B2026" s="161" t="s">
        <v>400</v>
      </c>
      <c r="C2026" s="121">
        <v>40942547</v>
      </c>
      <c r="D2026" s="121">
        <v>19968319.530000001</v>
      </c>
    </row>
    <row r="2027" spans="2:4">
      <c r="B2027" s="162" t="s">
        <v>605</v>
      </c>
      <c r="C2027" s="121">
        <v>40942547</v>
      </c>
      <c r="D2027" s="121">
        <v>19968319.530000001</v>
      </c>
    </row>
    <row r="2028" spans="2:4">
      <c r="B2028" s="161" t="s">
        <v>1259</v>
      </c>
      <c r="C2028" s="121">
        <v>6669416</v>
      </c>
      <c r="D2028" s="121">
        <v>0</v>
      </c>
    </row>
    <row r="2029" spans="2:4">
      <c r="B2029" s="162" t="s">
        <v>1260</v>
      </c>
      <c r="C2029" s="121">
        <v>6669416</v>
      </c>
      <c r="D2029" s="121">
        <v>0</v>
      </c>
    </row>
    <row r="2030" spans="2:4">
      <c r="B2030" s="161" t="s">
        <v>3015</v>
      </c>
      <c r="C2030" s="121">
        <v>30000000</v>
      </c>
      <c r="D2030" s="121">
        <v>0</v>
      </c>
    </row>
    <row r="2031" spans="2:4">
      <c r="B2031" s="162" t="s">
        <v>2794</v>
      </c>
      <c r="C2031" s="121">
        <v>30000000</v>
      </c>
      <c r="D2031" s="121">
        <v>0</v>
      </c>
    </row>
    <row r="2032" spans="2:4">
      <c r="B2032" s="161" t="s">
        <v>401</v>
      </c>
      <c r="C2032" s="121">
        <v>103374369</v>
      </c>
      <c r="D2032" s="121">
        <v>0</v>
      </c>
    </row>
    <row r="2033" spans="2:4">
      <c r="B2033" s="162" t="s">
        <v>606</v>
      </c>
      <c r="C2033" s="121">
        <v>103374369</v>
      </c>
      <c r="D2033" s="121">
        <v>0</v>
      </c>
    </row>
    <row r="2034" spans="2:4">
      <c r="B2034" s="161" t="s">
        <v>2611</v>
      </c>
      <c r="C2034" s="121">
        <v>13511580</v>
      </c>
      <c r="D2034" s="121">
        <v>0</v>
      </c>
    </row>
    <row r="2035" spans="2:4">
      <c r="B2035" s="162" t="s">
        <v>1261</v>
      </c>
      <c r="C2035" s="121">
        <v>13511580</v>
      </c>
      <c r="D2035" s="121">
        <v>0</v>
      </c>
    </row>
    <row r="2036" spans="2:4">
      <c r="B2036" s="161" t="s">
        <v>402</v>
      </c>
      <c r="C2036" s="121">
        <v>538658</v>
      </c>
      <c r="D2036" s="121">
        <v>0</v>
      </c>
    </row>
    <row r="2037" spans="2:4">
      <c r="B2037" s="162" t="s">
        <v>607</v>
      </c>
      <c r="C2037" s="121">
        <v>538658</v>
      </c>
      <c r="D2037" s="121">
        <v>0</v>
      </c>
    </row>
    <row r="2038" spans="2:4">
      <c r="B2038" s="161" t="s">
        <v>403</v>
      </c>
      <c r="C2038" s="121">
        <v>67056947</v>
      </c>
      <c r="D2038" s="121">
        <v>0</v>
      </c>
    </row>
    <row r="2039" spans="2:4">
      <c r="B2039" s="162" t="s">
        <v>608</v>
      </c>
      <c r="C2039" s="121">
        <v>67056947</v>
      </c>
      <c r="D2039" s="121">
        <v>0</v>
      </c>
    </row>
    <row r="2040" spans="2:4">
      <c r="B2040" s="161" t="s">
        <v>1899</v>
      </c>
      <c r="C2040" s="121">
        <v>155656045</v>
      </c>
      <c r="D2040" s="121">
        <v>29401008.059999999</v>
      </c>
    </row>
    <row r="2041" spans="2:4">
      <c r="B2041" s="162" t="s">
        <v>1900</v>
      </c>
      <c r="C2041" s="121">
        <v>155656045</v>
      </c>
      <c r="D2041" s="121">
        <v>29401008.059999999</v>
      </c>
    </row>
    <row r="2042" spans="2:4">
      <c r="B2042" s="161" t="s">
        <v>404</v>
      </c>
      <c r="C2042" s="121">
        <v>8000000</v>
      </c>
      <c r="D2042" s="121">
        <v>0</v>
      </c>
    </row>
    <row r="2043" spans="2:4">
      <c r="B2043" s="162" t="s">
        <v>609</v>
      </c>
      <c r="C2043" s="121">
        <v>8000000</v>
      </c>
      <c r="D2043" s="121">
        <v>0</v>
      </c>
    </row>
    <row r="2044" spans="2:4">
      <c r="B2044" s="161" t="s">
        <v>405</v>
      </c>
      <c r="C2044" s="121">
        <v>230794055</v>
      </c>
      <c r="D2044" s="121">
        <v>3986964</v>
      </c>
    </row>
    <row r="2045" spans="2:4">
      <c r="B2045" s="162" t="s">
        <v>610</v>
      </c>
      <c r="C2045" s="121">
        <v>230794055</v>
      </c>
      <c r="D2045" s="121">
        <v>3986964</v>
      </c>
    </row>
    <row r="2046" spans="2:4">
      <c r="B2046" s="161" t="s">
        <v>772</v>
      </c>
      <c r="C2046" s="121">
        <v>103935146</v>
      </c>
      <c r="D2046" s="121">
        <v>17706675.899999999</v>
      </c>
    </row>
    <row r="2047" spans="2:4">
      <c r="B2047" s="162" t="s">
        <v>773</v>
      </c>
      <c r="C2047" s="121">
        <v>103935146</v>
      </c>
      <c r="D2047" s="121">
        <v>17706675.899999999</v>
      </c>
    </row>
    <row r="2048" spans="2:4">
      <c r="B2048" s="161" t="s">
        <v>2177</v>
      </c>
      <c r="C2048" s="121">
        <v>135000000</v>
      </c>
      <c r="D2048" s="121">
        <v>6355302.8700000001</v>
      </c>
    </row>
    <row r="2049" spans="2:4">
      <c r="B2049" s="162" t="s">
        <v>610</v>
      </c>
      <c r="C2049" s="121">
        <v>135000000</v>
      </c>
      <c r="D2049" s="121">
        <v>6355302.8700000001</v>
      </c>
    </row>
    <row r="2050" spans="2:4">
      <c r="B2050" s="161" t="s">
        <v>2368</v>
      </c>
      <c r="C2050" s="121">
        <v>40000000</v>
      </c>
      <c r="D2050" s="121">
        <v>0</v>
      </c>
    </row>
    <row r="2051" spans="2:4">
      <c r="B2051" s="162" t="s">
        <v>2367</v>
      </c>
      <c r="C2051" s="121">
        <v>40000000</v>
      </c>
      <c r="D2051" s="121">
        <v>0</v>
      </c>
    </row>
    <row r="2052" spans="2:4">
      <c r="B2052" s="160" t="s">
        <v>253</v>
      </c>
      <c r="C2052" s="156">
        <v>67749732</v>
      </c>
      <c r="D2052" s="156">
        <v>20926450.350000001</v>
      </c>
    </row>
    <row r="2053" spans="2:4">
      <c r="B2053" s="161" t="s">
        <v>982</v>
      </c>
      <c r="C2053" s="121">
        <v>57208005</v>
      </c>
      <c r="D2053" s="121">
        <v>13616698.5</v>
      </c>
    </row>
    <row r="2054" spans="2:4">
      <c r="B2054" s="162" t="s">
        <v>983</v>
      </c>
      <c r="C2054" s="121">
        <v>57208005</v>
      </c>
      <c r="D2054" s="121">
        <v>13616698.5</v>
      </c>
    </row>
    <row r="2055" spans="2:4">
      <c r="B2055" s="161" t="s">
        <v>2170</v>
      </c>
      <c r="C2055" s="121">
        <v>3555960</v>
      </c>
      <c r="D2055" s="121">
        <v>0</v>
      </c>
    </row>
    <row r="2056" spans="2:4">
      <c r="B2056" s="162" t="s">
        <v>2171</v>
      </c>
      <c r="C2056" s="121">
        <v>3555960</v>
      </c>
      <c r="D2056" s="121">
        <v>0</v>
      </c>
    </row>
    <row r="2057" spans="2:4">
      <c r="B2057" s="161" t="s">
        <v>2610</v>
      </c>
      <c r="C2057" s="121">
        <v>6985767</v>
      </c>
      <c r="D2057" s="121">
        <v>0</v>
      </c>
    </row>
    <row r="2058" spans="2:4">
      <c r="B2058" s="162" t="s">
        <v>1800</v>
      </c>
      <c r="C2058" s="121">
        <v>6985767</v>
      </c>
      <c r="D2058" s="121">
        <v>0</v>
      </c>
    </row>
    <row r="2059" spans="2:4">
      <c r="B2059" s="161" t="s">
        <v>3150</v>
      </c>
      <c r="C2059" s="121">
        <v>0</v>
      </c>
      <c r="D2059" s="121">
        <v>7309751.8499999996</v>
      </c>
    </row>
    <row r="2060" spans="2:4">
      <c r="B2060" s="162" t="s">
        <v>3151</v>
      </c>
      <c r="C2060" s="121">
        <v>0</v>
      </c>
      <c r="D2060" s="121">
        <v>7309751.8499999996</v>
      </c>
    </row>
    <row r="2061" spans="2:4">
      <c r="B2061" s="160" t="s">
        <v>254</v>
      </c>
      <c r="C2061" s="156">
        <v>274301203</v>
      </c>
      <c r="D2061" s="156">
        <v>0</v>
      </c>
    </row>
    <row r="2062" spans="2:4">
      <c r="B2062" s="161" t="s">
        <v>398</v>
      </c>
      <c r="C2062" s="121">
        <v>274301203</v>
      </c>
      <c r="D2062" s="121">
        <v>0</v>
      </c>
    </row>
    <row r="2063" spans="2:4">
      <c r="B2063" s="162" t="s">
        <v>603</v>
      </c>
      <c r="C2063" s="121">
        <v>274301203</v>
      </c>
      <c r="D2063" s="121">
        <v>0</v>
      </c>
    </row>
    <row r="2064" spans="2:4">
      <c r="B2064" s="123" t="s">
        <v>406</v>
      </c>
      <c r="C2064" s="121">
        <v>4088437272</v>
      </c>
      <c r="D2064" s="121">
        <v>98380064.860000014</v>
      </c>
    </row>
    <row r="2065" spans="2:4">
      <c r="B2065" s="160" t="s">
        <v>251</v>
      </c>
      <c r="C2065" s="156">
        <v>691977336</v>
      </c>
      <c r="D2065" s="156">
        <v>30204244.300000001</v>
      </c>
    </row>
    <row r="2066" spans="2:4">
      <c r="B2066" s="161" t="s">
        <v>2447</v>
      </c>
      <c r="C2066" s="121">
        <v>34603615</v>
      </c>
      <c r="D2066" s="121">
        <v>0</v>
      </c>
    </row>
    <row r="2067" spans="2:4">
      <c r="B2067" s="162" t="s">
        <v>2446</v>
      </c>
      <c r="C2067" s="121">
        <v>34603615</v>
      </c>
      <c r="D2067" s="121">
        <v>0</v>
      </c>
    </row>
    <row r="2068" spans="2:4">
      <c r="B2068" s="161" t="s">
        <v>3016</v>
      </c>
      <c r="C2068" s="121">
        <v>21000000</v>
      </c>
      <c r="D2068" s="121">
        <v>0</v>
      </c>
    </row>
    <row r="2069" spans="2:4">
      <c r="B2069" s="162" t="s">
        <v>3017</v>
      </c>
      <c r="C2069" s="121">
        <v>21000000</v>
      </c>
      <c r="D2069" s="121">
        <v>0</v>
      </c>
    </row>
    <row r="2070" spans="2:4">
      <c r="B2070" s="161" t="s">
        <v>2890</v>
      </c>
      <c r="C2070" s="121">
        <v>73507758</v>
      </c>
      <c r="D2070" s="121">
        <v>0</v>
      </c>
    </row>
    <row r="2071" spans="2:4">
      <c r="B2071" s="162" t="s">
        <v>2891</v>
      </c>
      <c r="C2071" s="121">
        <v>73507758</v>
      </c>
      <c r="D2071" s="121">
        <v>0</v>
      </c>
    </row>
    <row r="2072" spans="2:4">
      <c r="B2072" s="161" t="s">
        <v>407</v>
      </c>
      <c r="C2072" s="121">
        <v>84027878</v>
      </c>
      <c r="D2072" s="121">
        <v>0</v>
      </c>
    </row>
    <row r="2073" spans="2:4">
      <c r="B2073" s="162" t="s">
        <v>611</v>
      </c>
      <c r="C2073" s="121">
        <v>84027878</v>
      </c>
      <c r="D2073" s="121">
        <v>0</v>
      </c>
    </row>
    <row r="2074" spans="2:4">
      <c r="B2074" s="161" t="s">
        <v>3018</v>
      </c>
      <c r="C2074" s="121">
        <v>51610779</v>
      </c>
      <c r="D2074" s="121">
        <v>0</v>
      </c>
    </row>
    <row r="2075" spans="2:4">
      <c r="B2075" s="162" t="s">
        <v>3019</v>
      </c>
      <c r="C2075" s="121">
        <v>51610779</v>
      </c>
      <c r="D2075" s="121">
        <v>0</v>
      </c>
    </row>
    <row r="2076" spans="2:4">
      <c r="B2076" s="161" t="s">
        <v>3020</v>
      </c>
      <c r="C2076" s="121">
        <v>2542220</v>
      </c>
      <c r="D2076" s="121">
        <v>0</v>
      </c>
    </row>
    <row r="2077" spans="2:4">
      <c r="B2077" s="162" t="s">
        <v>1669</v>
      </c>
      <c r="C2077" s="121">
        <v>2542220</v>
      </c>
      <c r="D2077" s="121">
        <v>0</v>
      </c>
    </row>
    <row r="2078" spans="2:4">
      <c r="B2078" s="161" t="s">
        <v>1670</v>
      </c>
      <c r="C2078" s="121">
        <v>2542220</v>
      </c>
      <c r="D2078" s="121">
        <v>0</v>
      </c>
    </row>
    <row r="2079" spans="2:4">
      <c r="B2079" s="162" t="s">
        <v>1671</v>
      </c>
      <c r="C2079" s="121">
        <v>2542220</v>
      </c>
      <c r="D2079" s="121">
        <v>0</v>
      </c>
    </row>
    <row r="2080" spans="2:4">
      <c r="B2080" s="161" t="s">
        <v>1672</v>
      </c>
      <c r="C2080" s="121">
        <v>2523769</v>
      </c>
      <c r="D2080" s="121">
        <v>0</v>
      </c>
    </row>
    <row r="2081" spans="2:4">
      <c r="B2081" s="162" t="s">
        <v>1673</v>
      </c>
      <c r="C2081" s="121">
        <v>2523769</v>
      </c>
      <c r="D2081" s="121">
        <v>0</v>
      </c>
    </row>
    <row r="2082" spans="2:4">
      <c r="B2082" s="161" t="s">
        <v>1674</v>
      </c>
      <c r="C2082" s="121">
        <v>6071992</v>
      </c>
      <c r="D2082" s="121">
        <v>0</v>
      </c>
    </row>
    <row r="2083" spans="2:4">
      <c r="B2083" s="162" t="s">
        <v>1675</v>
      </c>
      <c r="C2083" s="121">
        <v>6071992</v>
      </c>
      <c r="D2083" s="121">
        <v>0</v>
      </c>
    </row>
    <row r="2084" spans="2:4">
      <c r="B2084" s="161" t="s">
        <v>1676</v>
      </c>
      <c r="C2084" s="121">
        <v>3689328</v>
      </c>
      <c r="D2084" s="121">
        <v>0</v>
      </c>
    </row>
    <row r="2085" spans="2:4">
      <c r="B2085" s="162" t="s">
        <v>1677</v>
      </c>
      <c r="C2085" s="121">
        <v>3689328</v>
      </c>
      <c r="D2085" s="121">
        <v>0</v>
      </c>
    </row>
    <row r="2086" spans="2:4">
      <c r="B2086" s="161" t="s">
        <v>1678</v>
      </c>
      <c r="C2086" s="121">
        <v>3689328</v>
      </c>
      <c r="D2086" s="121">
        <v>0</v>
      </c>
    </row>
    <row r="2087" spans="2:4">
      <c r="B2087" s="162" t="s">
        <v>1679</v>
      </c>
      <c r="C2087" s="121">
        <v>3689328</v>
      </c>
      <c r="D2087" s="121">
        <v>0</v>
      </c>
    </row>
    <row r="2088" spans="2:4">
      <c r="B2088" s="161" t="s">
        <v>1680</v>
      </c>
      <c r="C2088" s="121">
        <v>3689328</v>
      </c>
      <c r="D2088" s="121">
        <v>0</v>
      </c>
    </row>
    <row r="2089" spans="2:4">
      <c r="B2089" s="162" t="s">
        <v>1681</v>
      </c>
      <c r="C2089" s="121">
        <v>3689328</v>
      </c>
      <c r="D2089" s="121">
        <v>0</v>
      </c>
    </row>
    <row r="2090" spans="2:4">
      <c r="B2090" s="161" t="s">
        <v>1682</v>
      </c>
      <c r="C2090" s="121">
        <v>2523767</v>
      </c>
      <c r="D2090" s="121">
        <v>0</v>
      </c>
    </row>
    <row r="2091" spans="2:4">
      <c r="B2091" s="162" t="s">
        <v>1683</v>
      </c>
      <c r="C2091" s="121">
        <v>2523767</v>
      </c>
      <c r="D2091" s="121">
        <v>0</v>
      </c>
    </row>
    <row r="2092" spans="2:4">
      <c r="B2092" s="161" t="s">
        <v>1684</v>
      </c>
      <c r="C2092" s="121">
        <v>3689328</v>
      </c>
      <c r="D2092" s="121">
        <v>0</v>
      </c>
    </row>
    <row r="2093" spans="2:4">
      <c r="B2093" s="162" t="s">
        <v>1685</v>
      </c>
      <c r="C2093" s="121">
        <v>3689328</v>
      </c>
      <c r="D2093" s="121">
        <v>0</v>
      </c>
    </row>
    <row r="2094" spans="2:4">
      <c r="B2094" s="161" t="s">
        <v>1686</v>
      </c>
      <c r="C2094" s="121">
        <v>3689328</v>
      </c>
      <c r="D2094" s="121">
        <v>0</v>
      </c>
    </row>
    <row r="2095" spans="2:4">
      <c r="B2095" s="162" t="s">
        <v>1687</v>
      </c>
      <c r="C2095" s="121">
        <v>3689328</v>
      </c>
      <c r="D2095" s="121">
        <v>0</v>
      </c>
    </row>
    <row r="2096" spans="2:4">
      <c r="B2096" s="161" t="s">
        <v>1688</v>
      </c>
      <c r="C2096" s="121">
        <v>3689328</v>
      </c>
      <c r="D2096" s="121">
        <v>0</v>
      </c>
    </row>
    <row r="2097" spans="2:4">
      <c r="B2097" s="162" t="s">
        <v>1689</v>
      </c>
      <c r="C2097" s="121">
        <v>3689328</v>
      </c>
      <c r="D2097" s="121">
        <v>0</v>
      </c>
    </row>
    <row r="2098" spans="2:4">
      <c r="B2098" s="161" t="s">
        <v>1690</v>
      </c>
      <c r="C2098" s="121">
        <v>1407491</v>
      </c>
      <c r="D2098" s="121">
        <v>0</v>
      </c>
    </row>
    <row r="2099" spans="2:4">
      <c r="B2099" s="162" t="s">
        <v>1691</v>
      </c>
      <c r="C2099" s="121">
        <v>1407491</v>
      </c>
      <c r="D2099" s="121">
        <v>0</v>
      </c>
    </row>
    <row r="2100" spans="2:4">
      <c r="B2100" s="161" t="s">
        <v>1692</v>
      </c>
      <c r="C2100" s="121">
        <v>2113557</v>
      </c>
      <c r="D2100" s="121">
        <v>0</v>
      </c>
    </row>
    <row r="2101" spans="2:4">
      <c r="B2101" s="162" t="s">
        <v>1693</v>
      </c>
      <c r="C2101" s="121">
        <v>2113557</v>
      </c>
      <c r="D2101" s="121">
        <v>0</v>
      </c>
    </row>
    <row r="2102" spans="2:4">
      <c r="B2102" s="161" t="s">
        <v>1694</v>
      </c>
      <c r="C2102" s="121">
        <v>5103177</v>
      </c>
      <c r="D2102" s="121">
        <v>0</v>
      </c>
    </row>
    <row r="2103" spans="2:4">
      <c r="B2103" s="162" t="s">
        <v>1695</v>
      </c>
      <c r="C2103" s="121">
        <v>5103177</v>
      </c>
      <c r="D2103" s="121">
        <v>0</v>
      </c>
    </row>
    <row r="2104" spans="2:4">
      <c r="B2104" s="161" t="s">
        <v>1696</v>
      </c>
      <c r="C2104" s="121">
        <v>6071992</v>
      </c>
      <c r="D2104" s="121">
        <v>0</v>
      </c>
    </row>
    <row r="2105" spans="2:4">
      <c r="B2105" s="162" t="s">
        <v>1697</v>
      </c>
      <c r="C2105" s="121">
        <v>6071992</v>
      </c>
      <c r="D2105" s="121">
        <v>0</v>
      </c>
    </row>
    <row r="2106" spans="2:4">
      <c r="B2106" s="161" t="s">
        <v>1698</v>
      </c>
      <c r="C2106" s="121">
        <v>3609752</v>
      </c>
      <c r="D2106" s="121">
        <v>0</v>
      </c>
    </row>
    <row r="2107" spans="2:4">
      <c r="B2107" s="162" t="s">
        <v>1699</v>
      </c>
      <c r="C2107" s="121">
        <v>3609752</v>
      </c>
      <c r="D2107" s="121">
        <v>0</v>
      </c>
    </row>
    <row r="2108" spans="2:4">
      <c r="B2108" s="161" t="s">
        <v>2609</v>
      </c>
      <c r="C2108" s="121">
        <v>3689328</v>
      </c>
      <c r="D2108" s="121">
        <v>0</v>
      </c>
    </row>
    <row r="2109" spans="2:4">
      <c r="B2109" s="162" t="s">
        <v>1700</v>
      </c>
      <c r="C2109" s="121">
        <v>3689328</v>
      </c>
      <c r="D2109" s="121">
        <v>0</v>
      </c>
    </row>
    <row r="2110" spans="2:4">
      <c r="B2110" s="161" t="s">
        <v>2007</v>
      </c>
      <c r="C2110" s="121">
        <v>59238928</v>
      </c>
      <c r="D2110" s="121">
        <v>0</v>
      </c>
    </row>
    <row r="2111" spans="2:4">
      <c r="B2111" s="162" t="s">
        <v>2008</v>
      </c>
      <c r="C2111" s="121">
        <v>59238928</v>
      </c>
      <c r="D2111" s="121">
        <v>0</v>
      </c>
    </row>
    <row r="2112" spans="2:4">
      <c r="B2112" s="161" t="s">
        <v>2178</v>
      </c>
      <c r="C2112" s="121">
        <v>92860473</v>
      </c>
      <c r="D2112" s="121">
        <v>0</v>
      </c>
    </row>
    <row r="2113" spans="2:4">
      <c r="B2113" s="162" t="s">
        <v>2179</v>
      </c>
      <c r="C2113" s="121">
        <v>92860473</v>
      </c>
      <c r="D2113" s="121">
        <v>0</v>
      </c>
    </row>
    <row r="2114" spans="2:4">
      <c r="B2114" s="161" t="s">
        <v>1701</v>
      </c>
      <c r="C2114" s="121">
        <v>3689328</v>
      </c>
      <c r="D2114" s="121">
        <v>0</v>
      </c>
    </row>
    <row r="2115" spans="2:4">
      <c r="B2115" s="162" t="s">
        <v>1702</v>
      </c>
      <c r="C2115" s="121">
        <v>3689328</v>
      </c>
      <c r="D2115" s="121">
        <v>0</v>
      </c>
    </row>
    <row r="2116" spans="2:4">
      <c r="B2116" s="161" t="s">
        <v>1703</v>
      </c>
      <c r="C2116" s="121">
        <v>6071992</v>
      </c>
      <c r="D2116" s="121">
        <v>0</v>
      </c>
    </row>
    <row r="2117" spans="2:4">
      <c r="B2117" s="162" t="s">
        <v>1704</v>
      </c>
      <c r="C2117" s="121">
        <v>6071992</v>
      </c>
      <c r="D2117" s="121">
        <v>0</v>
      </c>
    </row>
    <row r="2118" spans="2:4">
      <c r="B2118" s="161" t="s">
        <v>1901</v>
      </c>
      <c r="C2118" s="121">
        <v>57592521</v>
      </c>
      <c r="D2118" s="121">
        <v>0</v>
      </c>
    </row>
    <row r="2119" spans="2:4">
      <c r="B2119" s="162" t="s">
        <v>1902</v>
      </c>
      <c r="C2119" s="121">
        <v>57592521</v>
      </c>
      <c r="D2119" s="121">
        <v>0</v>
      </c>
    </row>
    <row r="2120" spans="2:4">
      <c r="B2120" s="161" t="s">
        <v>2180</v>
      </c>
      <c r="C2120" s="121">
        <v>10000000</v>
      </c>
      <c r="D2120" s="121">
        <v>0</v>
      </c>
    </row>
    <row r="2121" spans="2:4">
      <c r="B2121" s="162" t="s">
        <v>2181</v>
      </c>
      <c r="C2121" s="121">
        <v>10000000</v>
      </c>
      <c r="D2121" s="121">
        <v>0</v>
      </c>
    </row>
    <row r="2122" spans="2:4">
      <c r="B2122" s="161" t="s">
        <v>774</v>
      </c>
      <c r="C2122" s="121">
        <v>137438831</v>
      </c>
      <c r="D2122" s="121">
        <v>30204244.300000001</v>
      </c>
    </row>
    <row r="2123" spans="2:4">
      <c r="B2123" s="162" t="s">
        <v>775</v>
      </c>
      <c r="C2123" s="121">
        <v>137438831</v>
      </c>
      <c r="D2123" s="121">
        <v>30204244.300000001</v>
      </c>
    </row>
    <row r="2124" spans="2:4">
      <c r="B2124" s="160" t="s">
        <v>253</v>
      </c>
      <c r="C2124" s="156">
        <v>240959936</v>
      </c>
      <c r="D2124" s="156">
        <v>50503325.159999996</v>
      </c>
    </row>
    <row r="2125" spans="2:4">
      <c r="B2125" s="161" t="s">
        <v>2885</v>
      </c>
      <c r="C2125" s="121">
        <v>207951833</v>
      </c>
      <c r="D2125" s="121">
        <v>22147719.149999999</v>
      </c>
    </row>
    <row r="2126" spans="2:4">
      <c r="B2126" s="162" t="s">
        <v>2884</v>
      </c>
      <c r="C2126" s="121">
        <v>207951833</v>
      </c>
      <c r="D2126" s="121">
        <v>22147719.149999999</v>
      </c>
    </row>
    <row r="2127" spans="2:4">
      <c r="B2127" s="161" t="s">
        <v>3021</v>
      </c>
      <c r="C2127" s="121">
        <v>33008103</v>
      </c>
      <c r="D2127" s="121">
        <v>28355606.010000002</v>
      </c>
    </row>
    <row r="2128" spans="2:4">
      <c r="B2128" s="162" t="s">
        <v>3022</v>
      </c>
      <c r="C2128" s="121">
        <v>33008103</v>
      </c>
      <c r="D2128" s="121">
        <v>28355606.010000002</v>
      </c>
    </row>
    <row r="2129" spans="2:4">
      <c r="B2129" s="160" t="s">
        <v>254</v>
      </c>
      <c r="C2129" s="156">
        <v>3155500000</v>
      </c>
      <c r="D2129" s="156">
        <v>17672495.399999999</v>
      </c>
    </row>
    <row r="2130" spans="2:4">
      <c r="B2130" s="161" t="s">
        <v>460</v>
      </c>
      <c r="C2130" s="121">
        <v>3155500000</v>
      </c>
      <c r="D2130" s="121">
        <v>17672495.399999999</v>
      </c>
    </row>
    <row r="2131" spans="2:4">
      <c r="B2131" s="162" t="s">
        <v>668</v>
      </c>
      <c r="C2131" s="121">
        <v>3155500000</v>
      </c>
      <c r="D2131" s="121">
        <v>17672495.399999999</v>
      </c>
    </row>
    <row r="2132" spans="2:4">
      <c r="B2132" s="123" t="s">
        <v>264</v>
      </c>
      <c r="C2132" s="121">
        <v>3391840772</v>
      </c>
      <c r="D2132" s="121">
        <v>310753345.34000003</v>
      </c>
    </row>
    <row r="2133" spans="2:4">
      <c r="B2133" s="160" t="s">
        <v>251</v>
      </c>
      <c r="C2133" s="156">
        <v>3044735772</v>
      </c>
      <c r="D2133" s="156">
        <v>310753345.34000003</v>
      </c>
    </row>
    <row r="2134" spans="2:4">
      <c r="B2134" s="161" t="s">
        <v>2009</v>
      </c>
      <c r="C2134" s="121">
        <v>100001</v>
      </c>
      <c r="D2134" s="121">
        <v>0</v>
      </c>
    </row>
    <row r="2135" spans="2:4">
      <c r="B2135" s="162" t="s">
        <v>2010</v>
      </c>
      <c r="C2135" s="121">
        <v>100001</v>
      </c>
      <c r="D2135" s="121">
        <v>0</v>
      </c>
    </row>
    <row r="2136" spans="2:4">
      <c r="B2136" s="161" t="s">
        <v>2585</v>
      </c>
      <c r="C2136" s="121">
        <v>887087444</v>
      </c>
      <c r="D2136" s="121">
        <v>0</v>
      </c>
    </row>
    <row r="2137" spans="2:4">
      <c r="B2137" s="162" t="s">
        <v>612</v>
      </c>
      <c r="C2137" s="121">
        <v>887087444</v>
      </c>
      <c r="D2137" s="121">
        <v>0</v>
      </c>
    </row>
    <row r="2138" spans="2:4">
      <c r="B2138" s="161" t="s">
        <v>3023</v>
      </c>
      <c r="C2138" s="121">
        <v>130146458</v>
      </c>
      <c r="D2138" s="121">
        <v>0</v>
      </c>
    </row>
    <row r="2139" spans="2:4">
      <c r="B2139" s="162" t="s">
        <v>3024</v>
      </c>
      <c r="C2139" s="121">
        <v>130146458</v>
      </c>
      <c r="D2139" s="121">
        <v>0</v>
      </c>
    </row>
    <row r="2140" spans="2:4">
      <c r="B2140" s="161" t="s">
        <v>2331</v>
      </c>
      <c r="C2140" s="121">
        <v>11196288</v>
      </c>
      <c r="D2140" s="121">
        <v>0</v>
      </c>
    </row>
    <row r="2141" spans="2:4">
      <c r="B2141" s="162" t="s">
        <v>2330</v>
      </c>
      <c r="C2141" s="121">
        <v>11196288</v>
      </c>
      <c r="D2141" s="121">
        <v>0</v>
      </c>
    </row>
    <row r="2142" spans="2:4">
      <c r="B2142" s="161" t="s">
        <v>3025</v>
      </c>
      <c r="C2142" s="121">
        <v>16077858</v>
      </c>
      <c r="D2142" s="121">
        <v>0</v>
      </c>
    </row>
    <row r="2143" spans="2:4">
      <c r="B2143" s="162" t="s">
        <v>3026</v>
      </c>
      <c r="C2143" s="121">
        <v>16077858</v>
      </c>
      <c r="D2143" s="121">
        <v>0</v>
      </c>
    </row>
    <row r="2144" spans="2:4">
      <c r="B2144" s="161" t="s">
        <v>2608</v>
      </c>
      <c r="C2144" s="121">
        <v>3492752</v>
      </c>
      <c r="D2144" s="121">
        <v>0</v>
      </c>
    </row>
    <row r="2145" spans="2:4">
      <c r="B2145" s="162" t="s">
        <v>2329</v>
      </c>
      <c r="C2145" s="121">
        <v>3492752</v>
      </c>
      <c r="D2145" s="121">
        <v>0</v>
      </c>
    </row>
    <row r="2146" spans="2:4">
      <c r="B2146" s="161" t="s">
        <v>408</v>
      </c>
      <c r="C2146" s="121">
        <v>3835091</v>
      </c>
      <c r="D2146" s="121">
        <v>3402857.55</v>
      </c>
    </row>
    <row r="2147" spans="2:4">
      <c r="B2147" s="162" t="s">
        <v>613</v>
      </c>
      <c r="C2147" s="121">
        <v>3835091</v>
      </c>
      <c r="D2147" s="121">
        <v>3402857.55</v>
      </c>
    </row>
    <row r="2148" spans="2:4">
      <c r="B2148" s="161" t="s">
        <v>409</v>
      </c>
      <c r="C2148" s="121">
        <v>2783204</v>
      </c>
      <c r="D2148" s="121">
        <v>2633104</v>
      </c>
    </row>
    <row r="2149" spans="2:4">
      <c r="B2149" s="162" t="s">
        <v>614</v>
      </c>
      <c r="C2149" s="121">
        <v>2783204</v>
      </c>
      <c r="D2149" s="121">
        <v>2633104</v>
      </c>
    </row>
    <row r="2150" spans="2:4">
      <c r="B2150" s="161" t="s">
        <v>410</v>
      </c>
      <c r="C2150" s="121">
        <v>1521692</v>
      </c>
      <c r="D2150" s="121">
        <v>0</v>
      </c>
    </row>
    <row r="2151" spans="2:4">
      <c r="B2151" s="162" t="s">
        <v>615</v>
      </c>
      <c r="C2151" s="121">
        <v>1521692</v>
      </c>
      <c r="D2151" s="121">
        <v>0</v>
      </c>
    </row>
    <row r="2152" spans="2:4">
      <c r="B2152" s="161" t="s">
        <v>2607</v>
      </c>
      <c r="C2152" s="121">
        <v>10000000</v>
      </c>
      <c r="D2152" s="121">
        <v>8593594.4900000002</v>
      </c>
    </row>
    <row r="2153" spans="2:4">
      <c r="B2153" s="162" t="s">
        <v>616</v>
      </c>
      <c r="C2153" s="121">
        <v>10000000</v>
      </c>
      <c r="D2153" s="121">
        <v>8593594.4900000002</v>
      </c>
    </row>
    <row r="2154" spans="2:4">
      <c r="B2154" s="161" t="s">
        <v>411</v>
      </c>
      <c r="C2154" s="121">
        <v>75000000</v>
      </c>
      <c r="D2154" s="121">
        <v>18539716.399999999</v>
      </c>
    </row>
    <row r="2155" spans="2:4">
      <c r="B2155" s="162" t="s">
        <v>617</v>
      </c>
      <c r="C2155" s="121">
        <v>75000000</v>
      </c>
      <c r="D2155" s="121">
        <v>18539716.399999999</v>
      </c>
    </row>
    <row r="2156" spans="2:4">
      <c r="B2156" s="161" t="s">
        <v>2419</v>
      </c>
      <c r="C2156" s="121">
        <v>131058</v>
      </c>
      <c r="D2156" s="121">
        <v>0</v>
      </c>
    </row>
    <row r="2157" spans="2:4">
      <c r="B2157" s="162" t="s">
        <v>2418</v>
      </c>
      <c r="C2157" s="121">
        <v>131058</v>
      </c>
      <c r="D2157" s="121">
        <v>0</v>
      </c>
    </row>
    <row r="2158" spans="2:4">
      <c r="B2158" s="161" t="s">
        <v>1903</v>
      </c>
      <c r="C2158" s="121">
        <v>50250419</v>
      </c>
      <c r="D2158" s="121">
        <v>18804927.98</v>
      </c>
    </row>
    <row r="2159" spans="2:4">
      <c r="B2159" s="162" t="s">
        <v>1904</v>
      </c>
      <c r="C2159" s="121">
        <v>50250419</v>
      </c>
      <c r="D2159" s="121">
        <v>18804927.98</v>
      </c>
    </row>
    <row r="2160" spans="2:4">
      <c r="B2160" s="161" t="s">
        <v>1905</v>
      </c>
      <c r="C2160" s="121">
        <v>45904305</v>
      </c>
      <c r="D2160" s="121">
        <v>0</v>
      </c>
    </row>
    <row r="2161" spans="2:4">
      <c r="B2161" s="162" t="s">
        <v>1906</v>
      </c>
      <c r="C2161" s="121">
        <v>45904305</v>
      </c>
      <c r="D2161" s="121">
        <v>0</v>
      </c>
    </row>
    <row r="2162" spans="2:4">
      <c r="B2162" s="161" t="s">
        <v>1907</v>
      </c>
      <c r="C2162" s="121">
        <v>70496679</v>
      </c>
      <c r="D2162" s="121">
        <v>35444289.990000002</v>
      </c>
    </row>
    <row r="2163" spans="2:4">
      <c r="B2163" s="162" t="s">
        <v>1908</v>
      </c>
      <c r="C2163" s="121">
        <v>58496679</v>
      </c>
      <c r="D2163" s="121">
        <v>35444289.990000002</v>
      </c>
    </row>
    <row r="2164" spans="2:4">
      <c r="B2164" s="162" t="s">
        <v>2445</v>
      </c>
      <c r="C2164" s="121">
        <v>12000000</v>
      </c>
      <c r="D2164" s="121">
        <v>0</v>
      </c>
    </row>
    <row r="2165" spans="2:4">
      <c r="B2165" s="161" t="s">
        <v>2366</v>
      </c>
      <c r="C2165" s="121">
        <v>9261623</v>
      </c>
      <c r="D2165" s="121">
        <v>0</v>
      </c>
    </row>
    <row r="2166" spans="2:4">
      <c r="B2166" s="162" t="s">
        <v>2365</v>
      </c>
      <c r="C2166" s="121">
        <v>9261623</v>
      </c>
      <c r="D2166" s="121">
        <v>0</v>
      </c>
    </row>
    <row r="2167" spans="2:4">
      <c r="B2167" s="161" t="s">
        <v>2606</v>
      </c>
      <c r="C2167" s="121">
        <v>92033458</v>
      </c>
      <c r="D2167" s="121">
        <v>55290857.399999999</v>
      </c>
    </row>
    <row r="2168" spans="2:4">
      <c r="B2168" s="162" t="s">
        <v>2011</v>
      </c>
      <c r="C2168" s="121">
        <v>92033458</v>
      </c>
      <c r="D2168" s="121">
        <v>55290857.399999999</v>
      </c>
    </row>
    <row r="2169" spans="2:4">
      <c r="B2169" s="161" t="s">
        <v>2605</v>
      </c>
      <c r="C2169" s="121">
        <v>811151</v>
      </c>
      <c r="D2169" s="121">
        <v>0</v>
      </c>
    </row>
    <row r="2170" spans="2:4">
      <c r="B2170" s="162" t="s">
        <v>1356</v>
      </c>
      <c r="C2170" s="121">
        <v>811151</v>
      </c>
      <c r="D2170" s="121">
        <v>0</v>
      </c>
    </row>
    <row r="2171" spans="2:4">
      <c r="B2171" s="161" t="s">
        <v>2604</v>
      </c>
      <c r="C2171" s="121">
        <v>38549089</v>
      </c>
      <c r="D2171" s="121">
        <v>7881000</v>
      </c>
    </row>
    <row r="2172" spans="2:4">
      <c r="B2172" s="162" t="s">
        <v>1909</v>
      </c>
      <c r="C2172" s="121">
        <v>38549089</v>
      </c>
      <c r="D2172" s="121">
        <v>7881000</v>
      </c>
    </row>
    <row r="2173" spans="2:4">
      <c r="B2173" s="161" t="s">
        <v>412</v>
      </c>
      <c r="C2173" s="121">
        <v>121446905</v>
      </c>
      <c r="D2173" s="121">
        <v>0</v>
      </c>
    </row>
    <row r="2174" spans="2:4">
      <c r="B2174" s="162" t="s">
        <v>618</v>
      </c>
      <c r="C2174" s="121">
        <v>121446905</v>
      </c>
      <c r="D2174" s="121">
        <v>0</v>
      </c>
    </row>
    <row r="2175" spans="2:4">
      <c r="B2175" s="161" t="s">
        <v>1357</v>
      </c>
      <c r="C2175" s="121">
        <v>811351</v>
      </c>
      <c r="D2175" s="121">
        <v>0</v>
      </c>
    </row>
    <row r="2176" spans="2:4">
      <c r="B2176" s="162" t="s">
        <v>1358</v>
      </c>
      <c r="C2176" s="121">
        <v>811351</v>
      </c>
      <c r="D2176" s="121">
        <v>0</v>
      </c>
    </row>
    <row r="2177" spans="2:4">
      <c r="B2177" s="161" t="s">
        <v>2603</v>
      </c>
      <c r="C2177" s="121">
        <v>72982996</v>
      </c>
      <c r="D2177" s="121">
        <v>48774189</v>
      </c>
    </row>
    <row r="2178" spans="2:4">
      <c r="B2178" s="162" t="s">
        <v>2012</v>
      </c>
      <c r="C2178" s="121">
        <v>72982996</v>
      </c>
      <c r="D2178" s="121">
        <v>48774189</v>
      </c>
    </row>
    <row r="2179" spans="2:4">
      <c r="B2179" s="161" t="s">
        <v>2602</v>
      </c>
      <c r="C2179" s="121">
        <v>2047022</v>
      </c>
      <c r="D2179" s="121">
        <v>0</v>
      </c>
    </row>
    <row r="2180" spans="2:4">
      <c r="B2180" s="162" t="s">
        <v>1359</v>
      </c>
      <c r="C2180" s="121">
        <v>2047022</v>
      </c>
      <c r="D2180" s="121">
        <v>0</v>
      </c>
    </row>
    <row r="2181" spans="2:4">
      <c r="B2181" s="161" t="s">
        <v>2182</v>
      </c>
      <c r="C2181" s="121">
        <v>24381867</v>
      </c>
      <c r="D2181" s="121">
        <v>0</v>
      </c>
    </row>
    <row r="2182" spans="2:4">
      <c r="B2182" s="162" t="s">
        <v>2183</v>
      </c>
      <c r="C2182" s="121">
        <v>24381867</v>
      </c>
      <c r="D2182" s="121">
        <v>0</v>
      </c>
    </row>
    <row r="2183" spans="2:4">
      <c r="B2183" s="161" t="s">
        <v>3027</v>
      </c>
      <c r="C2183" s="121">
        <v>93836919</v>
      </c>
      <c r="D2183" s="121">
        <v>0</v>
      </c>
    </row>
    <row r="2184" spans="2:4">
      <c r="B2184" s="162" t="s">
        <v>2828</v>
      </c>
      <c r="C2184" s="121">
        <v>93836919</v>
      </c>
      <c r="D2184" s="121">
        <v>0</v>
      </c>
    </row>
    <row r="2185" spans="2:4">
      <c r="B2185" s="161" t="s">
        <v>1360</v>
      </c>
      <c r="C2185" s="121">
        <v>787856</v>
      </c>
      <c r="D2185" s="121">
        <v>0</v>
      </c>
    </row>
    <row r="2186" spans="2:4">
      <c r="B2186" s="162" t="s">
        <v>1361</v>
      </c>
      <c r="C2186" s="121">
        <v>787856</v>
      </c>
      <c r="D2186" s="121">
        <v>0</v>
      </c>
    </row>
    <row r="2187" spans="2:4">
      <c r="B2187" s="161" t="s">
        <v>2601</v>
      </c>
      <c r="C2187" s="121">
        <v>28490997</v>
      </c>
      <c r="D2187" s="121">
        <v>21065416</v>
      </c>
    </row>
    <row r="2188" spans="2:4">
      <c r="B2188" s="162" t="s">
        <v>2013</v>
      </c>
      <c r="C2188" s="121">
        <v>28490997</v>
      </c>
      <c r="D2188" s="121">
        <v>21065416</v>
      </c>
    </row>
    <row r="2189" spans="2:4">
      <c r="B2189" s="161" t="s">
        <v>1362</v>
      </c>
      <c r="C2189" s="121">
        <v>1578136</v>
      </c>
      <c r="D2189" s="121">
        <v>0</v>
      </c>
    </row>
    <row r="2190" spans="2:4">
      <c r="B2190" s="162" t="s">
        <v>1363</v>
      </c>
      <c r="C2190" s="121">
        <v>1578136</v>
      </c>
      <c r="D2190" s="121">
        <v>0</v>
      </c>
    </row>
    <row r="2191" spans="2:4">
      <c r="B2191" s="161" t="s">
        <v>2600</v>
      </c>
      <c r="C2191" s="121">
        <v>681879</v>
      </c>
      <c r="D2191" s="121">
        <v>0</v>
      </c>
    </row>
    <row r="2192" spans="2:4">
      <c r="B2192" s="162" t="s">
        <v>2444</v>
      </c>
      <c r="C2192" s="121">
        <v>681879</v>
      </c>
      <c r="D2192" s="121">
        <v>0</v>
      </c>
    </row>
    <row r="2193" spans="2:4">
      <c r="B2193" s="161" t="s">
        <v>3028</v>
      </c>
      <c r="C2193" s="121">
        <v>2394236</v>
      </c>
      <c r="D2193" s="121">
        <v>0</v>
      </c>
    </row>
    <row r="2194" spans="2:4">
      <c r="B2194" s="162" t="s">
        <v>1364</v>
      </c>
      <c r="C2194" s="121">
        <v>2394236</v>
      </c>
      <c r="D2194" s="121">
        <v>0</v>
      </c>
    </row>
    <row r="2195" spans="2:4">
      <c r="B2195" s="161" t="s">
        <v>2599</v>
      </c>
      <c r="C2195" s="121">
        <v>20000000</v>
      </c>
      <c r="D2195" s="121">
        <v>0</v>
      </c>
    </row>
    <row r="2196" spans="2:4">
      <c r="B2196" s="162" t="s">
        <v>2314</v>
      </c>
      <c r="C2196" s="121">
        <v>20000000</v>
      </c>
      <c r="D2196" s="121">
        <v>0</v>
      </c>
    </row>
    <row r="2197" spans="2:4">
      <c r="B2197" s="161" t="s">
        <v>2598</v>
      </c>
      <c r="C2197" s="121">
        <v>1375936</v>
      </c>
      <c r="D2197" s="121">
        <v>0</v>
      </c>
    </row>
    <row r="2198" spans="2:4">
      <c r="B2198" s="162" t="s">
        <v>1365</v>
      </c>
      <c r="C2198" s="121">
        <v>1375936</v>
      </c>
      <c r="D2198" s="121">
        <v>0</v>
      </c>
    </row>
    <row r="2199" spans="2:4">
      <c r="B2199" s="161" t="s">
        <v>413</v>
      </c>
      <c r="C2199" s="121">
        <v>61878395</v>
      </c>
      <c r="D2199" s="121">
        <v>12549240.77</v>
      </c>
    </row>
    <row r="2200" spans="2:4">
      <c r="B2200" s="162" t="s">
        <v>619</v>
      </c>
      <c r="C2200" s="121">
        <v>61878395</v>
      </c>
      <c r="D2200" s="121">
        <v>12549240.77</v>
      </c>
    </row>
    <row r="2201" spans="2:4">
      <c r="B2201" s="161" t="s">
        <v>2597</v>
      </c>
      <c r="C2201" s="121">
        <v>2658544</v>
      </c>
      <c r="D2201" s="121">
        <v>0</v>
      </c>
    </row>
    <row r="2202" spans="2:4">
      <c r="B2202" s="162" t="s">
        <v>1366</v>
      </c>
      <c r="C2202" s="121">
        <v>2658544</v>
      </c>
      <c r="D2202" s="121">
        <v>0</v>
      </c>
    </row>
    <row r="2203" spans="2:4">
      <c r="B2203" s="161" t="s">
        <v>414</v>
      </c>
      <c r="C2203" s="121">
        <v>9413897</v>
      </c>
      <c r="D2203" s="121">
        <v>0</v>
      </c>
    </row>
    <row r="2204" spans="2:4">
      <c r="B2204" s="162" t="s">
        <v>620</v>
      </c>
      <c r="C2204" s="121">
        <v>9413897</v>
      </c>
      <c r="D2204" s="121">
        <v>0</v>
      </c>
    </row>
    <row r="2205" spans="2:4">
      <c r="B2205" s="161" t="s">
        <v>2596</v>
      </c>
      <c r="C2205" s="121">
        <v>2658544</v>
      </c>
      <c r="D2205" s="121">
        <v>0</v>
      </c>
    </row>
    <row r="2206" spans="2:4">
      <c r="B2206" s="162" t="s">
        <v>1367</v>
      </c>
      <c r="C2206" s="121">
        <v>2658544</v>
      </c>
      <c r="D2206" s="121">
        <v>0</v>
      </c>
    </row>
    <row r="2207" spans="2:4">
      <c r="B2207" s="161" t="s">
        <v>1368</v>
      </c>
      <c r="C2207" s="121">
        <v>4988020</v>
      </c>
      <c r="D2207" s="121">
        <v>0</v>
      </c>
    </row>
    <row r="2208" spans="2:4">
      <c r="B2208" s="162" t="s">
        <v>1369</v>
      </c>
      <c r="C2208" s="121">
        <v>4988020</v>
      </c>
      <c r="D2208" s="121">
        <v>0</v>
      </c>
    </row>
    <row r="2209" spans="2:4">
      <c r="B2209" s="161" t="s">
        <v>2595</v>
      </c>
      <c r="C2209" s="121">
        <v>1366852</v>
      </c>
      <c r="D2209" s="121">
        <v>0</v>
      </c>
    </row>
    <row r="2210" spans="2:4">
      <c r="B2210" s="162" t="s">
        <v>1370</v>
      </c>
      <c r="C2210" s="121">
        <v>1366852</v>
      </c>
      <c r="D2210" s="121">
        <v>0</v>
      </c>
    </row>
    <row r="2211" spans="2:4">
      <c r="B2211" s="161" t="s">
        <v>415</v>
      </c>
      <c r="C2211" s="121">
        <v>250000000</v>
      </c>
      <c r="D2211" s="121">
        <v>0</v>
      </c>
    </row>
    <row r="2212" spans="2:4">
      <c r="B2212" s="162" t="s">
        <v>621</v>
      </c>
      <c r="C2212" s="121">
        <v>250000000</v>
      </c>
      <c r="D2212" s="121">
        <v>0</v>
      </c>
    </row>
    <row r="2213" spans="2:4">
      <c r="B2213" s="161" t="s">
        <v>1371</v>
      </c>
      <c r="C2213" s="121">
        <v>1173513</v>
      </c>
      <c r="D2213" s="121">
        <v>0</v>
      </c>
    </row>
    <row r="2214" spans="2:4">
      <c r="B2214" s="162" t="s">
        <v>1372</v>
      </c>
      <c r="C2214" s="121">
        <v>1173513</v>
      </c>
      <c r="D2214" s="121">
        <v>0</v>
      </c>
    </row>
    <row r="2215" spans="2:4">
      <c r="B2215" s="161" t="s">
        <v>1373</v>
      </c>
      <c r="C2215" s="121">
        <v>334551</v>
      </c>
      <c r="D2215" s="121">
        <v>0</v>
      </c>
    </row>
    <row r="2216" spans="2:4">
      <c r="B2216" s="162" t="s">
        <v>1374</v>
      </c>
      <c r="C2216" s="121">
        <v>334551</v>
      </c>
      <c r="D2216" s="121">
        <v>0</v>
      </c>
    </row>
    <row r="2217" spans="2:4">
      <c r="B2217" s="161" t="s">
        <v>1375</v>
      </c>
      <c r="C2217" s="121">
        <v>926225</v>
      </c>
      <c r="D2217" s="121">
        <v>0</v>
      </c>
    </row>
    <row r="2218" spans="2:4">
      <c r="B2218" s="162" t="s">
        <v>1376</v>
      </c>
      <c r="C2218" s="121">
        <v>926225</v>
      </c>
      <c r="D2218" s="121">
        <v>0</v>
      </c>
    </row>
    <row r="2219" spans="2:4">
      <c r="B2219" s="161" t="s">
        <v>1377</v>
      </c>
      <c r="C2219" s="121">
        <v>7299770</v>
      </c>
      <c r="D2219" s="121">
        <v>0</v>
      </c>
    </row>
    <row r="2220" spans="2:4">
      <c r="B2220" s="162" t="s">
        <v>1378</v>
      </c>
      <c r="C2220" s="121">
        <v>7299770</v>
      </c>
      <c r="D2220" s="121">
        <v>0</v>
      </c>
    </row>
    <row r="2221" spans="2:4">
      <c r="B2221" s="161" t="s">
        <v>1379</v>
      </c>
      <c r="C2221" s="121">
        <v>5047821</v>
      </c>
      <c r="D2221" s="121">
        <v>0</v>
      </c>
    </row>
    <row r="2222" spans="2:4">
      <c r="B2222" s="162" t="s">
        <v>1380</v>
      </c>
      <c r="C2222" s="121">
        <v>5047821</v>
      </c>
      <c r="D2222" s="121">
        <v>0</v>
      </c>
    </row>
    <row r="2223" spans="2:4">
      <c r="B2223" s="161" t="s">
        <v>1958</v>
      </c>
      <c r="C2223" s="121">
        <v>2423798</v>
      </c>
      <c r="D2223" s="121">
        <v>0</v>
      </c>
    </row>
    <row r="2224" spans="2:4">
      <c r="B2224" s="162" t="s">
        <v>1381</v>
      </c>
      <c r="C2224" s="121">
        <v>2423798</v>
      </c>
      <c r="D2224" s="121">
        <v>0</v>
      </c>
    </row>
    <row r="2225" spans="2:4">
      <c r="B2225" s="161" t="s">
        <v>1382</v>
      </c>
      <c r="C2225" s="121">
        <v>12177968</v>
      </c>
      <c r="D2225" s="121">
        <v>0</v>
      </c>
    </row>
    <row r="2226" spans="2:4">
      <c r="B2226" s="162" t="s">
        <v>1383</v>
      </c>
      <c r="C2226" s="121">
        <v>12177968</v>
      </c>
      <c r="D2226" s="121">
        <v>0</v>
      </c>
    </row>
    <row r="2227" spans="2:4">
      <c r="B2227" s="161" t="s">
        <v>1384</v>
      </c>
      <c r="C2227" s="121">
        <v>1307788</v>
      </c>
      <c r="D2227" s="121">
        <v>0</v>
      </c>
    </row>
    <row r="2228" spans="2:4">
      <c r="B2228" s="162" t="s">
        <v>1385</v>
      </c>
      <c r="C2228" s="121">
        <v>1307788</v>
      </c>
      <c r="D2228" s="121">
        <v>0</v>
      </c>
    </row>
    <row r="2229" spans="2:4">
      <c r="B2229" s="161" t="s">
        <v>1386</v>
      </c>
      <c r="C2229" s="121">
        <v>2419653</v>
      </c>
      <c r="D2229" s="121">
        <v>0</v>
      </c>
    </row>
    <row r="2230" spans="2:4">
      <c r="B2230" s="162" t="s">
        <v>1387</v>
      </c>
      <c r="C2230" s="121">
        <v>2419653</v>
      </c>
      <c r="D2230" s="121">
        <v>0</v>
      </c>
    </row>
    <row r="2231" spans="2:4">
      <c r="B2231" s="161" t="s">
        <v>2594</v>
      </c>
      <c r="C2231" s="121">
        <v>1523118</v>
      </c>
      <c r="D2231" s="121">
        <v>0</v>
      </c>
    </row>
    <row r="2232" spans="2:4">
      <c r="B2232" s="162" t="s">
        <v>1388</v>
      </c>
      <c r="C2232" s="121">
        <v>1523118</v>
      </c>
      <c r="D2232" s="121">
        <v>0</v>
      </c>
    </row>
    <row r="2233" spans="2:4">
      <c r="B2233" s="161" t="s">
        <v>1389</v>
      </c>
      <c r="C2233" s="121">
        <v>1523118</v>
      </c>
      <c r="D2233" s="121">
        <v>0</v>
      </c>
    </row>
    <row r="2234" spans="2:4">
      <c r="B2234" s="162" t="s">
        <v>1390</v>
      </c>
      <c r="C2234" s="121">
        <v>1523118</v>
      </c>
      <c r="D2234" s="121">
        <v>0</v>
      </c>
    </row>
    <row r="2235" spans="2:4">
      <c r="B2235" s="161" t="s">
        <v>1391</v>
      </c>
      <c r="C2235" s="121">
        <v>1493665</v>
      </c>
      <c r="D2235" s="121">
        <v>0</v>
      </c>
    </row>
    <row r="2236" spans="2:4">
      <c r="B2236" s="162" t="s">
        <v>1392</v>
      </c>
      <c r="C2236" s="121">
        <v>1493665</v>
      </c>
      <c r="D2236" s="121">
        <v>0</v>
      </c>
    </row>
    <row r="2237" spans="2:4">
      <c r="B2237" s="161" t="s">
        <v>1393</v>
      </c>
      <c r="C2237" s="121">
        <v>2413782</v>
      </c>
      <c r="D2237" s="121">
        <v>0</v>
      </c>
    </row>
    <row r="2238" spans="2:4">
      <c r="B2238" s="162" t="s">
        <v>1394</v>
      </c>
      <c r="C2238" s="121">
        <v>2413782</v>
      </c>
      <c r="D2238" s="121">
        <v>0</v>
      </c>
    </row>
    <row r="2239" spans="2:4">
      <c r="B2239" s="161" t="s">
        <v>1395</v>
      </c>
      <c r="C2239" s="121">
        <v>1493665</v>
      </c>
      <c r="D2239" s="121">
        <v>0</v>
      </c>
    </row>
    <row r="2240" spans="2:4">
      <c r="B2240" s="162" t="s">
        <v>1396</v>
      </c>
      <c r="C2240" s="121">
        <v>1493665</v>
      </c>
      <c r="D2240" s="121">
        <v>0</v>
      </c>
    </row>
    <row r="2241" spans="2:4">
      <c r="B2241" s="161" t="s">
        <v>1397</v>
      </c>
      <c r="C2241" s="121">
        <v>2731352</v>
      </c>
      <c r="D2241" s="121">
        <v>0</v>
      </c>
    </row>
    <row r="2242" spans="2:4">
      <c r="B2242" s="162" t="s">
        <v>1398</v>
      </c>
      <c r="C2242" s="121">
        <v>2731352</v>
      </c>
      <c r="D2242" s="121">
        <v>0</v>
      </c>
    </row>
    <row r="2243" spans="2:4">
      <c r="B2243" s="161" t="s">
        <v>2593</v>
      </c>
      <c r="C2243" s="121">
        <v>1665477</v>
      </c>
      <c r="D2243" s="121">
        <v>0</v>
      </c>
    </row>
    <row r="2244" spans="2:4">
      <c r="B2244" s="162" t="s">
        <v>1399</v>
      </c>
      <c r="C2244" s="121">
        <v>1665477</v>
      </c>
      <c r="D2244" s="121">
        <v>0</v>
      </c>
    </row>
    <row r="2245" spans="2:4">
      <c r="B2245" s="161" t="s">
        <v>2592</v>
      </c>
      <c r="C2245" s="121">
        <v>1000000</v>
      </c>
      <c r="D2245" s="121">
        <v>0</v>
      </c>
    </row>
    <row r="2246" spans="2:4">
      <c r="B2246" s="162" t="s">
        <v>625</v>
      </c>
      <c r="C2246" s="121">
        <v>1000000</v>
      </c>
      <c r="D2246" s="121">
        <v>0</v>
      </c>
    </row>
    <row r="2247" spans="2:4">
      <c r="B2247" s="161" t="s">
        <v>416</v>
      </c>
      <c r="C2247" s="121">
        <v>23000000</v>
      </c>
      <c r="D2247" s="121">
        <v>0</v>
      </c>
    </row>
    <row r="2248" spans="2:4">
      <c r="B2248" s="162" t="s">
        <v>622</v>
      </c>
      <c r="C2248" s="121">
        <v>23000000</v>
      </c>
      <c r="D2248" s="121">
        <v>0</v>
      </c>
    </row>
    <row r="2249" spans="2:4">
      <c r="B2249" s="161" t="s">
        <v>1400</v>
      </c>
      <c r="C2249" s="121">
        <v>1665477</v>
      </c>
      <c r="D2249" s="121">
        <v>0</v>
      </c>
    </row>
    <row r="2250" spans="2:4">
      <c r="B2250" s="162" t="s">
        <v>1401</v>
      </c>
      <c r="C2250" s="121">
        <v>1665477</v>
      </c>
      <c r="D2250" s="121">
        <v>0</v>
      </c>
    </row>
    <row r="2251" spans="2:4">
      <c r="B2251" s="161" t="s">
        <v>1402</v>
      </c>
      <c r="C2251" s="121">
        <v>1880812</v>
      </c>
      <c r="D2251" s="121">
        <v>0</v>
      </c>
    </row>
    <row r="2252" spans="2:4">
      <c r="B2252" s="162" t="s">
        <v>1403</v>
      </c>
      <c r="C2252" s="121">
        <v>1880812</v>
      </c>
      <c r="D2252" s="121">
        <v>0</v>
      </c>
    </row>
    <row r="2253" spans="2:4">
      <c r="B2253" s="161" t="s">
        <v>1404</v>
      </c>
      <c r="C2253" s="121">
        <v>2420044</v>
      </c>
      <c r="D2253" s="121">
        <v>0</v>
      </c>
    </row>
    <row r="2254" spans="2:4">
      <c r="B2254" s="162" t="s">
        <v>1405</v>
      </c>
      <c r="C2254" s="121">
        <v>2420044</v>
      </c>
      <c r="D2254" s="121">
        <v>0</v>
      </c>
    </row>
    <row r="2255" spans="2:4">
      <c r="B2255" s="161" t="s">
        <v>2591</v>
      </c>
      <c r="C2255" s="121">
        <v>2420044</v>
      </c>
      <c r="D2255" s="121">
        <v>0</v>
      </c>
    </row>
    <row r="2256" spans="2:4">
      <c r="B2256" s="162" t="s">
        <v>1406</v>
      </c>
      <c r="C2256" s="121">
        <v>2420044</v>
      </c>
      <c r="D2256" s="121">
        <v>0</v>
      </c>
    </row>
    <row r="2257" spans="2:4">
      <c r="B2257" s="161" t="s">
        <v>417</v>
      </c>
      <c r="C2257" s="121">
        <v>105000000</v>
      </c>
      <c r="D2257" s="121">
        <v>0</v>
      </c>
    </row>
    <row r="2258" spans="2:4">
      <c r="B2258" s="162" t="s">
        <v>623</v>
      </c>
      <c r="C2258" s="121">
        <v>105000000</v>
      </c>
      <c r="D2258" s="121">
        <v>0</v>
      </c>
    </row>
    <row r="2259" spans="2:4">
      <c r="B2259" s="161" t="s">
        <v>1407</v>
      </c>
      <c r="C2259" s="121">
        <v>1378176</v>
      </c>
      <c r="D2259" s="121">
        <v>0</v>
      </c>
    </row>
    <row r="2260" spans="2:4">
      <c r="B2260" s="162" t="s">
        <v>1408</v>
      </c>
      <c r="C2260" s="121">
        <v>1378176</v>
      </c>
      <c r="D2260" s="121">
        <v>0</v>
      </c>
    </row>
    <row r="2261" spans="2:4">
      <c r="B2261" s="161" t="s">
        <v>1409</v>
      </c>
      <c r="C2261" s="121">
        <v>1641497</v>
      </c>
      <c r="D2261" s="121">
        <v>0</v>
      </c>
    </row>
    <row r="2262" spans="2:4">
      <c r="B2262" s="162" t="s">
        <v>1410</v>
      </c>
      <c r="C2262" s="121">
        <v>1641497</v>
      </c>
      <c r="D2262" s="121">
        <v>0</v>
      </c>
    </row>
    <row r="2263" spans="2:4">
      <c r="B2263" s="161" t="s">
        <v>1411</v>
      </c>
      <c r="C2263" s="121">
        <v>1991636</v>
      </c>
      <c r="D2263" s="121">
        <v>0</v>
      </c>
    </row>
    <row r="2264" spans="2:4">
      <c r="B2264" s="162" t="s">
        <v>1412</v>
      </c>
      <c r="C2264" s="121">
        <v>1991636</v>
      </c>
      <c r="D2264" s="121">
        <v>0</v>
      </c>
    </row>
    <row r="2265" spans="2:4">
      <c r="B2265" s="161" t="s">
        <v>1413</v>
      </c>
      <c r="C2265" s="121">
        <v>1991636</v>
      </c>
      <c r="D2265" s="121">
        <v>0</v>
      </c>
    </row>
    <row r="2266" spans="2:4">
      <c r="B2266" s="162" t="s">
        <v>1414</v>
      </c>
      <c r="C2266" s="121">
        <v>1991636</v>
      </c>
      <c r="D2266" s="121">
        <v>0</v>
      </c>
    </row>
    <row r="2267" spans="2:4">
      <c r="B2267" s="161" t="s">
        <v>1415</v>
      </c>
      <c r="C2267" s="121">
        <v>466982</v>
      </c>
      <c r="D2267" s="121">
        <v>0</v>
      </c>
    </row>
    <row r="2268" spans="2:4">
      <c r="B2268" s="162" t="s">
        <v>1416</v>
      </c>
      <c r="C2268" s="121">
        <v>466982</v>
      </c>
      <c r="D2268" s="121">
        <v>0</v>
      </c>
    </row>
    <row r="2269" spans="2:4">
      <c r="B2269" s="161" t="s">
        <v>3029</v>
      </c>
      <c r="C2269" s="121">
        <v>1991636</v>
      </c>
      <c r="D2269" s="121">
        <v>0</v>
      </c>
    </row>
    <row r="2270" spans="2:4">
      <c r="B2270" s="162" t="s">
        <v>1417</v>
      </c>
      <c r="C2270" s="121">
        <v>1991636</v>
      </c>
      <c r="D2270" s="121">
        <v>0</v>
      </c>
    </row>
    <row r="2271" spans="2:4">
      <c r="B2271" s="161" t="s">
        <v>418</v>
      </c>
      <c r="C2271" s="121">
        <v>35000000</v>
      </c>
      <c r="D2271" s="121">
        <v>0</v>
      </c>
    </row>
    <row r="2272" spans="2:4">
      <c r="B2272" s="162" t="s">
        <v>624</v>
      </c>
      <c r="C2272" s="121">
        <v>35000000</v>
      </c>
      <c r="D2272" s="121">
        <v>0</v>
      </c>
    </row>
    <row r="2273" spans="2:4">
      <c r="B2273" s="161" t="s">
        <v>1418</v>
      </c>
      <c r="C2273" s="121">
        <v>1230541</v>
      </c>
      <c r="D2273" s="121">
        <v>0</v>
      </c>
    </row>
    <row r="2274" spans="2:4">
      <c r="B2274" s="162" t="s">
        <v>1419</v>
      </c>
      <c r="C2274" s="121">
        <v>1230541</v>
      </c>
      <c r="D2274" s="121">
        <v>0</v>
      </c>
    </row>
    <row r="2275" spans="2:4">
      <c r="B2275" s="161" t="s">
        <v>1420</v>
      </c>
      <c r="C2275" s="121">
        <v>2654072</v>
      </c>
      <c r="D2275" s="121">
        <v>0</v>
      </c>
    </row>
    <row r="2276" spans="2:4">
      <c r="B2276" s="162" t="s">
        <v>1421</v>
      </c>
      <c r="C2276" s="121">
        <v>2654072</v>
      </c>
      <c r="D2276" s="121">
        <v>0</v>
      </c>
    </row>
    <row r="2277" spans="2:4">
      <c r="B2277" s="161" t="s">
        <v>1422</v>
      </c>
      <c r="C2277" s="121">
        <v>2654072</v>
      </c>
      <c r="D2277" s="121">
        <v>0</v>
      </c>
    </row>
    <row r="2278" spans="2:4">
      <c r="B2278" s="162" t="s">
        <v>1423</v>
      </c>
      <c r="C2278" s="121">
        <v>2654072</v>
      </c>
      <c r="D2278" s="121">
        <v>0</v>
      </c>
    </row>
    <row r="2279" spans="2:4">
      <c r="B2279" s="161" t="s">
        <v>1959</v>
      </c>
      <c r="C2279" s="121">
        <v>1375936</v>
      </c>
      <c r="D2279" s="121">
        <v>0</v>
      </c>
    </row>
    <row r="2280" spans="2:4">
      <c r="B2280" s="162" t="s">
        <v>1424</v>
      </c>
      <c r="C2280" s="121">
        <v>1375936</v>
      </c>
      <c r="D2280" s="121">
        <v>0</v>
      </c>
    </row>
    <row r="2281" spans="2:4">
      <c r="B2281" s="161" t="s">
        <v>1425</v>
      </c>
      <c r="C2281" s="121">
        <v>2309159</v>
      </c>
      <c r="D2281" s="121">
        <v>0</v>
      </c>
    </row>
    <row r="2282" spans="2:4">
      <c r="B2282" s="162" t="s">
        <v>1426</v>
      </c>
      <c r="C2282" s="121">
        <v>2309159</v>
      </c>
      <c r="D2282" s="121">
        <v>0</v>
      </c>
    </row>
    <row r="2283" spans="2:4">
      <c r="B2283" s="161" t="s">
        <v>1427</v>
      </c>
      <c r="C2283" s="121">
        <v>2654072</v>
      </c>
      <c r="D2283" s="121">
        <v>0</v>
      </c>
    </row>
    <row r="2284" spans="2:4">
      <c r="B2284" s="162" t="s">
        <v>1428</v>
      </c>
      <c r="C2284" s="121">
        <v>2654072</v>
      </c>
      <c r="D2284" s="121">
        <v>0</v>
      </c>
    </row>
    <row r="2285" spans="2:4">
      <c r="B2285" s="161" t="s">
        <v>1429</v>
      </c>
      <c r="C2285" s="121">
        <v>215335</v>
      </c>
      <c r="D2285" s="121">
        <v>0</v>
      </c>
    </row>
    <row r="2286" spans="2:4">
      <c r="B2286" s="162" t="s">
        <v>1430</v>
      </c>
      <c r="C2286" s="121">
        <v>215335</v>
      </c>
      <c r="D2286" s="121">
        <v>0</v>
      </c>
    </row>
    <row r="2287" spans="2:4">
      <c r="B2287" s="161" t="s">
        <v>1431</v>
      </c>
      <c r="C2287" s="121">
        <v>2654072</v>
      </c>
      <c r="D2287" s="121">
        <v>0</v>
      </c>
    </row>
    <row r="2288" spans="2:4">
      <c r="B2288" s="162" t="s">
        <v>1432</v>
      </c>
      <c r="C2288" s="121">
        <v>2654072</v>
      </c>
      <c r="D2288" s="121">
        <v>0</v>
      </c>
    </row>
    <row r="2289" spans="2:4">
      <c r="B2289" s="161" t="s">
        <v>3030</v>
      </c>
      <c r="C2289" s="121">
        <v>18377817</v>
      </c>
      <c r="D2289" s="121">
        <v>0</v>
      </c>
    </row>
    <row r="2290" spans="2:4">
      <c r="B2290" s="162" t="s">
        <v>3031</v>
      </c>
      <c r="C2290" s="121">
        <v>18377817</v>
      </c>
      <c r="D2290" s="121">
        <v>0</v>
      </c>
    </row>
    <row r="2291" spans="2:4">
      <c r="B2291" s="161" t="s">
        <v>1433</v>
      </c>
      <c r="C2291" s="121">
        <v>2654072</v>
      </c>
      <c r="D2291" s="121">
        <v>0</v>
      </c>
    </row>
    <row r="2292" spans="2:4">
      <c r="B2292" s="162" t="s">
        <v>1434</v>
      </c>
      <c r="C2292" s="121">
        <v>2654072</v>
      </c>
      <c r="D2292" s="121">
        <v>0</v>
      </c>
    </row>
    <row r="2293" spans="2:4">
      <c r="B2293" s="161" t="s">
        <v>2590</v>
      </c>
      <c r="C2293" s="121">
        <v>1375936</v>
      </c>
      <c r="D2293" s="121">
        <v>0</v>
      </c>
    </row>
    <row r="2294" spans="2:4">
      <c r="B2294" s="162" t="s">
        <v>1435</v>
      </c>
      <c r="C2294" s="121">
        <v>1375936</v>
      </c>
      <c r="D2294" s="121">
        <v>0</v>
      </c>
    </row>
    <row r="2295" spans="2:4">
      <c r="B2295" s="161" t="s">
        <v>2584</v>
      </c>
      <c r="C2295" s="121">
        <v>85248595</v>
      </c>
      <c r="D2295" s="121">
        <v>50903131.450000003</v>
      </c>
    </row>
    <row r="2296" spans="2:4">
      <c r="B2296" s="162" t="s">
        <v>776</v>
      </c>
      <c r="C2296" s="121">
        <v>85248595</v>
      </c>
      <c r="D2296" s="121">
        <v>50903131.450000003</v>
      </c>
    </row>
    <row r="2297" spans="2:4">
      <c r="B2297" s="161" t="s">
        <v>2589</v>
      </c>
      <c r="C2297" s="121">
        <v>2654072</v>
      </c>
      <c r="D2297" s="121">
        <v>0</v>
      </c>
    </row>
    <row r="2298" spans="2:4">
      <c r="B2298" s="162" t="s">
        <v>1436</v>
      </c>
      <c r="C2298" s="121">
        <v>2654072</v>
      </c>
      <c r="D2298" s="121">
        <v>0</v>
      </c>
    </row>
    <row r="2299" spans="2:4">
      <c r="B2299" s="161" t="s">
        <v>1437</v>
      </c>
      <c r="C2299" s="121">
        <v>1312634</v>
      </c>
      <c r="D2299" s="121">
        <v>0</v>
      </c>
    </row>
    <row r="2300" spans="2:4">
      <c r="B2300" s="162" t="s">
        <v>1438</v>
      </c>
      <c r="C2300" s="121">
        <v>1312634</v>
      </c>
      <c r="D2300" s="121">
        <v>0</v>
      </c>
    </row>
    <row r="2301" spans="2:4">
      <c r="B2301" s="161" t="s">
        <v>1439</v>
      </c>
      <c r="C2301" s="121">
        <v>2445396</v>
      </c>
      <c r="D2301" s="121">
        <v>0</v>
      </c>
    </row>
    <row r="2302" spans="2:4">
      <c r="B2302" s="162" t="s">
        <v>1440</v>
      </c>
      <c r="C2302" s="121">
        <v>2445396</v>
      </c>
      <c r="D2302" s="121">
        <v>0</v>
      </c>
    </row>
    <row r="2303" spans="2:4">
      <c r="B2303" s="161" t="s">
        <v>1441</v>
      </c>
      <c r="C2303" s="121">
        <v>2445396</v>
      </c>
      <c r="D2303" s="121">
        <v>0</v>
      </c>
    </row>
    <row r="2304" spans="2:4">
      <c r="B2304" s="162" t="s">
        <v>1442</v>
      </c>
      <c r="C2304" s="121">
        <v>2445396</v>
      </c>
      <c r="D2304" s="121">
        <v>0</v>
      </c>
    </row>
    <row r="2305" spans="2:4">
      <c r="B2305" s="161" t="s">
        <v>2588</v>
      </c>
      <c r="C2305" s="121">
        <v>21704683</v>
      </c>
      <c r="D2305" s="121">
        <v>0</v>
      </c>
    </row>
    <row r="2306" spans="2:4">
      <c r="B2306" s="162" t="s">
        <v>2277</v>
      </c>
      <c r="C2306" s="121">
        <v>21704683</v>
      </c>
      <c r="D2306" s="121">
        <v>0</v>
      </c>
    </row>
    <row r="2307" spans="2:4">
      <c r="B2307" s="161" t="s">
        <v>1443</v>
      </c>
      <c r="C2307" s="121">
        <v>2445396</v>
      </c>
      <c r="D2307" s="121">
        <v>0</v>
      </c>
    </row>
    <row r="2308" spans="2:4">
      <c r="B2308" s="162" t="s">
        <v>1444</v>
      </c>
      <c r="C2308" s="121">
        <v>2445396</v>
      </c>
      <c r="D2308" s="121">
        <v>0</v>
      </c>
    </row>
    <row r="2309" spans="2:4">
      <c r="B2309" s="161" t="s">
        <v>1445</v>
      </c>
      <c r="C2309" s="121">
        <v>2454667</v>
      </c>
      <c r="D2309" s="121">
        <v>0</v>
      </c>
    </row>
    <row r="2310" spans="2:4">
      <c r="B2310" s="162" t="s">
        <v>1446</v>
      </c>
      <c r="C2310" s="121">
        <v>2454667</v>
      </c>
      <c r="D2310" s="121">
        <v>0</v>
      </c>
    </row>
    <row r="2311" spans="2:4">
      <c r="B2311" s="161" t="s">
        <v>1447</v>
      </c>
      <c r="C2311" s="121">
        <v>1284813</v>
      </c>
      <c r="D2311" s="121">
        <v>0</v>
      </c>
    </row>
    <row r="2312" spans="2:4">
      <c r="B2312" s="162" t="s">
        <v>1448</v>
      </c>
      <c r="C2312" s="121">
        <v>1284813</v>
      </c>
      <c r="D2312" s="121">
        <v>0</v>
      </c>
    </row>
    <row r="2313" spans="2:4">
      <c r="B2313" s="161" t="s">
        <v>1449</v>
      </c>
      <c r="C2313" s="121">
        <v>2454667</v>
      </c>
      <c r="D2313" s="121">
        <v>0</v>
      </c>
    </row>
    <row r="2314" spans="2:4">
      <c r="B2314" s="162" t="s">
        <v>1450</v>
      </c>
      <c r="C2314" s="121">
        <v>2454667</v>
      </c>
      <c r="D2314" s="121">
        <v>0</v>
      </c>
    </row>
    <row r="2315" spans="2:4">
      <c r="B2315" s="161" t="s">
        <v>1451</v>
      </c>
      <c r="C2315" s="121">
        <v>496723</v>
      </c>
      <c r="D2315" s="121">
        <v>0</v>
      </c>
    </row>
    <row r="2316" spans="2:4">
      <c r="B2316" s="162" t="s">
        <v>1452</v>
      </c>
      <c r="C2316" s="121">
        <v>496723</v>
      </c>
      <c r="D2316" s="121">
        <v>0</v>
      </c>
    </row>
    <row r="2317" spans="2:4">
      <c r="B2317" s="161" t="s">
        <v>1960</v>
      </c>
      <c r="C2317" s="121">
        <v>474875</v>
      </c>
      <c r="D2317" s="121">
        <v>0</v>
      </c>
    </row>
    <row r="2318" spans="2:4">
      <c r="B2318" s="162" t="s">
        <v>1453</v>
      </c>
      <c r="C2318" s="121">
        <v>474875</v>
      </c>
      <c r="D2318" s="121">
        <v>0</v>
      </c>
    </row>
    <row r="2319" spans="2:4">
      <c r="B2319" s="161" t="s">
        <v>2587</v>
      </c>
      <c r="C2319" s="121">
        <v>60378413</v>
      </c>
      <c r="D2319" s="121">
        <v>24182880</v>
      </c>
    </row>
    <row r="2320" spans="2:4">
      <c r="B2320" s="162" t="s">
        <v>1910</v>
      </c>
      <c r="C2320" s="121">
        <v>60378413</v>
      </c>
      <c r="D2320" s="121">
        <v>24182880</v>
      </c>
    </row>
    <row r="2321" spans="2:4">
      <c r="B2321" s="161" t="s">
        <v>1454</v>
      </c>
      <c r="C2321" s="121">
        <v>496723</v>
      </c>
      <c r="D2321" s="121">
        <v>0</v>
      </c>
    </row>
    <row r="2322" spans="2:4">
      <c r="B2322" s="162" t="s">
        <v>1455</v>
      </c>
      <c r="C2322" s="121">
        <v>496723</v>
      </c>
      <c r="D2322" s="121">
        <v>0</v>
      </c>
    </row>
    <row r="2323" spans="2:4">
      <c r="B2323" s="161" t="s">
        <v>3032</v>
      </c>
      <c r="C2323" s="121">
        <v>306326996</v>
      </c>
      <c r="D2323" s="121">
        <v>0</v>
      </c>
    </row>
    <row r="2324" spans="2:4">
      <c r="B2324" s="162" t="s">
        <v>3033</v>
      </c>
      <c r="C2324" s="121">
        <v>306326996</v>
      </c>
      <c r="D2324" s="121">
        <v>0</v>
      </c>
    </row>
    <row r="2325" spans="2:4">
      <c r="B2325" s="161" t="s">
        <v>1456</v>
      </c>
      <c r="C2325" s="121">
        <v>760823</v>
      </c>
      <c r="D2325" s="121">
        <v>0</v>
      </c>
    </row>
    <row r="2326" spans="2:4">
      <c r="B2326" s="162" t="s">
        <v>1457</v>
      </c>
      <c r="C2326" s="121">
        <v>760823</v>
      </c>
      <c r="D2326" s="121">
        <v>0</v>
      </c>
    </row>
    <row r="2327" spans="2:4">
      <c r="B2327" s="161" t="s">
        <v>1458</v>
      </c>
      <c r="C2327" s="121">
        <v>760823</v>
      </c>
      <c r="D2327" s="121">
        <v>0</v>
      </c>
    </row>
    <row r="2328" spans="2:4">
      <c r="B2328" s="162" t="s">
        <v>1459</v>
      </c>
      <c r="C2328" s="121">
        <v>760823</v>
      </c>
      <c r="D2328" s="121">
        <v>0</v>
      </c>
    </row>
    <row r="2329" spans="2:4">
      <c r="B2329" s="161" t="s">
        <v>1460</v>
      </c>
      <c r="C2329" s="121">
        <v>5056888</v>
      </c>
      <c r="D2329" s="121">
        <v>0</v>
      </c>
    </row>
    <row r="2330" spans="2:4">
      <c r="B2330" s="162" t="s">
        <v>1461</v>
      </c>
      <c r="C2330" s="121">
        <v>5056888</v>
      </c>
      <c r="D2330" s="121">
        <v>0</v>
      </c>
    </row>
    <row r="2331" spans="2:4">
      <c r="B2331" s="161" t="s">
        <v>1462</v>
      </c>
      <c r="C2331" s="121">
        <v>3128008</v>
      </c>
      <c r="D2331" s="121">
        <v>0</v>
      </c>
    </row>
    <row r="2332" spans="2:4">
      <c r="B2332" s="162" t="s">
        <v>1463</v>
      </c>
      <c r="C2332" s="121">
        <v>3128008</v>
      </c>
      <c r="D2332" s="121">
        <v>0</v>
      </c>
    </row>
    <row r="2333" spans="2:4">
      <c r="B2333" s="161" t="s">
        <v>2586</v>
      </c>
      <c r="C2333" s="121">
        <v>114292123</v>
      </c>
      <c r="D2333" s="121">
        <v>2688140.31</v>
      </c>
    </row>
    <row r="2334" spans="2:4">
      <c r="B2334" s="162" t="s">
        <v>2278</v>
      </c>
      <c r="C2334" s="121">
        <v>114292123</v>
      </c>
      <c r="D2334" s="121">
        <v>2688140.31</v>
      </c>
    </row>
    <row r="2335" spans="2:4">
      <c r="B2335" s="161" t="s">
        <v>1464</v>
      </c>
      <c r="C2335" s="121">
        <v>2367205</v>
      </c>
      <c r="D2335" s="121">
        <v>0</v>
      </c>
    </row>
    <row r="2336" spans="2:4">
      <c r="B2336" s="162" t="s">
        <v>1465</v>
      </c>
      <c r="C2336" s="121">
        <v>2367205</v>
      </c>
      <c r="D2336" s="121">
        <v>0</v>
      </c>
    </row>
    <row r="2337" spans="2:4">
      <c r="B2337" s="161" t="s">
        <v>1466</v>
      </c>
      <c r="C2337" s="121">
        <v>1492003</v>
      </c>
      <c r="D2337" s="121">
        <v>0</v>
      </c>
    </row>
    <row r="2338" spans="2:4">
      <c r="B2338" s="162" t="s">
        <v>1467</v>
      </c>
      <c r="C2338" s="121">
        <v>1492003</v>
      </c>
      <c r="D2338" s="121">
        <v>0</v>
      </c>
    </row>
    <row r="2339" spans="2:4">
      <c r="B2339" s="161" t="s">
        <v>1468</v>
      </c>
      <c r="C2339" s="121">
        <v>1375936</v>
      </c>
      <c r="D2339" s="121">
        <v>0</v>
      </c>
    </row>
    <row r="2340" spans="2:4">
      <c r="B2340" s="162" t="s">
        <v>1469</v>
      </c>
      <c r="C2340" s="121">
        <v>1375936</v>
      </c>
      <c r="D2340" s="121">
        <v>0</v>
      </c>
    </row>
    <row r="2341" spans="2:4">
      <c r="B2341" s="161" t="s">
        <v>1470</v>
      </c>
      <c r="C2341" s="121">
        <v>2046922</v>
      </c>
      <c r="D2341" s="121">
        <v>0</v>
      </c>
    </row>
    <row r="2342" spans="2:4">
      <c r="B2342" s="162" t="s">
        <v>1471</v>
      </c>
      <c r="C2342" s="121">
        <v>2046922</v>
      </c>
      <c r="D2342" s="121">
        <v>0</v>
      </c>
    </row>
    <row r="2343" spans="2:4">
      <c r="B2343" s="161" t="s">
        <v>1472</v>
      </c>
      <c r="C2343" s="121">
        <v>2413782</v>
      </c>
      <c r="D2343" s="121">
        <v>0</v>
      </c>
    </row>
    <row r="2344" spans="2:4">
      <c r="B2344" s="162" t="s">
        <v>1473</v>
      </c>
      <c r="C2344" s="121">
        <v>2413782</v>
      </c>
      <c r="D2344" s="121">
        <v>0</v>
      </c>
    </row>
    <row r="2345" spans="2:4">
      <c r="B2345" s="160" t="s">
        <v>268</v>
      </c>
      <c r="C2345" s="156">
        <v>0</v>
      </c>
      <c r="D2345" s="156">
        <v>0</v>
      </c>
    </row>
    <row r="2346" spans="2:4">
      <c r="B2346" s="161" t="s">
        <v>2585</v>
      </c>
      <c r="C2346" s="121">
        <v>0</v>
      </c>
      <c r="D2346" s="121">
        <v>0</v>
      </c>
    </row>
    <row r="2347" spans="2:4">
      <c r="B2347" s="162" t="s">
        <v>612</v>
      </c>
      <c r="C2347" s="121">
        <v>0</v>
      </c>
      <c r="D2347" s="121">
        <v>0</v>
      </c>
    </row>
    <row r="2348" spans="2:4">
      <c r="B2348" s="160" t="s">
        <v>254</v>
      </c>
      <c r="C2348" s="156">
        <v>347105000</v>
      </c>
      <c r="D2348" s="156">
        <v>0</v>
      </c>
    </row>
    <row r="2349" spans="2:4">
      <c r="B2349" s="161" t="s">
        <v>252</v>
      </c>
      <c r="C2349" s="121">
        <v>347105000</v>
      </c>
      <c r="D2349" s="121">
        <v>0</v>
      </c>
    </row>
    <row r="2350" spans="2:4">
      <c r="B2350" s="161" t="s">
        <v>2585</v>
      </c>
      <c r="C2350" s="121">
        <v>0</v>
      </c>
      <c r="D2350" s="121">
        <v>0</v>
      </c>
    </row>
    <row r="2351" spans="2:4">
      <c r="B2351" s="162" t="s">
        <v>612</v>
      </c>
      <c r="C2351" s="121">
        <v>0</v>
      </c>
      <c r="D2351" s="121">
        <v>0</v>
      </c>
    </row>
    <row r="2352" spans="2:4">
      <c r="B2352" s="123" t="s">
        <v>419</v>
      </c>
      <c r="C2352" s="121">
        <v>224237198</v>
      </c>
      <c r="D2352" s="121">
        <v>56921523.460000008</v>
      </c>
    </row>
    <row r="2353" spans="2:4">
      <c r="B2353" s="160" t="s">
        <v>251</v>
      </c>
      <c r="C2353" s="156">
        <v>219237198</v>
      </c>
      <c r="D2353" s="156">
        <v>56921523.460000008</v>
      </c>
    </row>
    <row r="2354" spans="2:4">
      <c r="B2354" s="161" t="s">
        <v>1474</v>
      </c>
      <c r="C2354" s="121">
        <v>2000000</v>
      </c>
      <c r="D2354" s="121">
        <v>0</v>
      </c>
    </row>
    <row r="2355" spans="2:4">
      <c r="B2355" s="162" t="s">
        <v>1475</v>
      </c>
      <c r="C2355" s="121">
        <v>2000000</v>
      </c>
      <c r="D2355" s="121">
        <v>0</v>
      </c>
    </row>
    <row r="2356" spans="2:4">
      <c r="B2356" s="161" t="s">
        <v>2364</v>
      </c>
      <c r="C2356" s="121">
        <v>5000000</v>
      </c>
      <c r="D2356" s="121">
        <v>4193227.87</v>
      </c>
    </row>
    <row r="2357" spans="2:4">
      <c r="B2357" s="162" t="s">
        <v>2363</v>
      </c>
      <c r="C2357" s="121">
        <v>5000000</v>
      </c>
      <c r="D2357" s="121">
        <v>4193227.87</v>
      </c>
    </row>
    <row r="2358" spans="2:4">
      <c r="B2358" s="161" t="s">
        <v>1476</v>
      </c>
      <c r="C2358" s="121">
        <v>4826380</v>
      </c>
      <c r="D2358" s="121">
        <v>0</v>
      </c>
    </row>
    <row r="2359" spans="2:4">
      <c r="B2359" s="162" t="s">
        <v>1477</v>
      </c>
      <c r="C2359" s="121">
        <v>4826380</v>
      </c>
      <c r="D2359" s="121">
        <v>0</v>
      </c>
    </row>
    <row r="2360" spans="2:4">
      <c r="B2360" s="161" t="s">
        <v>1478</v>
      </c>
      <c r="C2360" s="121">
        <v>2448638</v>
      </c>
      <c r="D2360" s="121">
        <v>0</v>
      </c>
    </row>
    <row r="2361" spans="2:4">
      <c r="B2361" s="162" t="s">
        <v>1479</v>
      </c>
      <c r="C2361" s="121">
        <v>2448638</v>
      </c>
      <c r="D2361" s="121">
        <v>0</v>
      </c>
    </row>
    <row r="2362" spans="2:4">
      <c r="B2362" s="161" t="s">
        <v>1961</v>
      </c>
      <c r="C2362" s="121">
        <v>2425754</v>
      </c>
      <c r="D2362" s="121">
        <v>0</v>
      </c>
    </row>
    <row r="2363" spans="2:4">
      <c r="B2363" s="162" t="s">
        <v>1480</v>
      </c>
      <c r="C2363" s="121">
        <v>2425754</v>
      </c>
      <c r="D2363" s="121">
        <v>0</v>
      </c>
    </row>
    <row r="2364" spans="2:4">
      <c r="B2364" s="161" t="s">
        <v>1481</v>
      </c>
      <c r="C2364" s="121">
        <v>2425754</v>
      </c>
      <c r="D2364" s="121">
        <v>0</v>
      </c>
    </row>
    <row r="2365" spans="2:4">
      <c r="B2365" s="162" t="s">
        <v>1482</v>
      </c>
      <c r="C2365" s="121">
        <v>2425754</v>
      </c>
      <c r="D2365" s="121">
        <v>0</v>
      </c>
    </row>
    <row r="2366" spans="2:4">
      <c r="B2366" s="161" t="s">
        <v>1483</v>
      </c>
      <c r="C2366" s="121">
        <v>1556180</v>
      </c>
      <c r="D2366" s="121">
        <v>0</v>
      </c>
    </row>
    <row r="2367" spans="2:4">
      <c r="B2367" s="162" t="s">
        <v>1484</v>
      </c>
      <c r="C2367" s="121">
        <v>1556180</v>
      </c>
      <c r="D2367" s="121">
        <v>0</v>
      </c>
    </row>
    <row r="2368" spans="2:4">
      <c r="B2368" s="161" t="s">
        <v>2583</v>
      </c>
      <c r="C2368" s="121">
        <v>31787417</v>
      </c>
      <c r="D2368" s="121">
        <v>17296946</v>
      </c>
    </row>
    <row r="2369" spans="2:4">
      <c r="B2369" s="162" t="s">
        <v>1911</v>
      </c>
      <c r="C2369" s="121">
        <v>31787417</v>
      </c>
      <c r="D2369" s="121">
        <v>17296946</v>
      </c>
    </row>
    <row r="2370" spans="2:4">
      <c r="B2370" s="161" t="s">
        <v>1485</v>
      </c>
      <c r="C2370" s="121">
        <v>1556180</v>
      </c>
      <c r="D2370" s="121">
        <v>0</v>
      </c>
    </row>
    <row r="2371" spans="2:4">
      <c r="B2371" s="162" t="s">
        <v>1486</v>
      </c>
      <c r="C2371" s="121">
        <v>1556180</v>
      </c>
      <c r="D2371" s="121">
        <v>0</v>
      </c>
    </row>
    <row r="2372" spans="2:4">
      <c r="B2372" s="161" t="s">
        <v>1487</v>
      </c>
      <c r="C2372" s="121">
        <v>4067285</v>
      </c>
      <c r="D2372" s="121">
        <v>0</v>
      </c>
    </row>
    <row r="2373" spans="2:4">
      <c r="B2373" s="162" t="s">
        <v>1488</v>
      </c>
      <c r="C2373" s="121">
        <v>4067285</v>
      </c>
      <c r="D2373" s="121">
        <v>0</v>
      </c>
    </row>
    <row r="2374" spans="2:4">
      <c r="B2374" s="161" t="s">
        <v>2582</v>
      </c>
      <c r="C2374" s="121">
        <v>33147489</v>
      </c>
      <c r="D2374" s="121">
        <v>25754265</v>
      </c>
    </row>
    <row r="2375" spans="2:4">
      <c r="B2375" s="162" t="s">
        <v>2014</v>
      </c>
      <c r="C2375" s="121">
        <v>33147489</v>
      </c>
      <c r="D2375" s="121">
        <v>25754265</v>
      </c>
    </row>
    <row r="2376" spans="2:4">
      <c r="B2376" s="161" t="s">
        <v>1489</v>
      </c>
      <c r="C2376" s="121">
        <v>892319</v>
      </c>
      <c r="D2376" s="121">
        <v>0</v>
      </c>
    </row>
    <row r="2377" spans="2:4">
      <c r="B2377" s="162" t="s">
        <v>1490</v>
      </c>
      <c r="C2377" s="121">
        <v>892319</v>
      </c>
      <c r="D2377" s="121">
        <v>0</v>
      </c>
    </row>
    <row r="2378" spans="2:4">
      <c r="B2378" s="161" t="s">
        <v>1491</v>
      </c>
      <c r="C2378" s="121">
        <v>2052030</v>
      </c>
      <c r="D2378" s="121">
        <v>0</v>
      </c>
    </row>
    <row r="2379" spans="2:4">
      <c r="B2379" s="162" t="s">
        <v>1492</v>
      </c>
      <c r="C2379" s="121">
        <v>2052030</v>
      </c>
      <c r="D2379" s="121">
        <v>0</v>
      </c>
    </row>
    <row r="2380" spans="2:4">
      <c r="B2380" s="161" t="s">
        <v>1493</v>
      </c>
      <c r="C2380" s="121">
        <v>2052030</v>
      </c>
      <c r="D2380" s="121">
        <v>0</v>
      </c>
    </row>
    <row r="2381" spans="2:4">
      <c r="B2381" s="162" t="s">
        <v>1494</v>
      </c>
      <c r="C2381" s="121">
        <v>2052030</v>
      </c>
      <c r="D2381" s="121">
        <v>0</v>
      </c>
    </row>
    <row r="2382" spans="2:4">
      <c r="B2382" s="161" t="s">
        <v>420</v>
      </c>
      <c r="C2382" s="121">
        <v>95168846</v>
      </c>
      <c r="D2382" s="121">
        <v>0</v>
      </c>
    </row>
    <row r="2383" spans="2:4">
      <c r="B2383" s="162" t="s">
        <v>626</v>
      </c>
      <c r="C2383" s="121">
        <v>95168846</v>
      </c>
      <c r="D2383" s="121">
        <v>0</v>
      </c>
    </row>
    <row r="2384" spans="2:4">
      <c r="B2384" s="161" t="s">
        <v>421</v>
      </c>
      <c r="C2384" s="121">
        <v>5000000</v>
      </c>
      <c r="D2384" s="121">
        <v>0</v>
      </c>
    </row>
    <row r="2385" spans="2:4">
      <c r="B2385" s="162" t="s">
        <v>627</v>
      </c>
      <c r="C2385" s="121">
        <v>5000000</v>
      </c>
      <c r="D2385" s="121">
        <v>0</v>
      </c>
    </row>
    <row r="2386" spans="2:4">
      <c r="B2386" s="161" t="s">
        <v>777</v>
      </c>
      <c r="C2386" s="121">
        <v>22830896</v>
      </c>
      <c r="D2386" s="121">
        <v>9677084.5899999999</v>
      </c>
    </row>
    <row r="2387" spans="2:4">
      <c r="B2387" s="162" t="s">
        <v>778</v>
      </c>
      <c r="C2387" s="121">
        <v>22830896</v>
      </c>
      <c r="D2387" s="121">
        <v>9677084.5899999999</v>
      </c>
    </row>
    <row r="2388" spans="2:4">
      <c r="B2388" s="160" t="s">
        <v>253</v>
      </c>
      <c r="C2388" s="156">
        <v>5000000</v>
      </c>
      <c r="D2388" s="156">
        <v>0</v>
      </c>
    </row>
    <row r="2389" spans="2:4">
      <c r="B2389" s="161" t="s">
        <v>2328</v>
      </c>
      <c r="C2389" s="121">
        <v>5000000</v>
      </c>
      <c r="D2389" s="121">
        <v>0</v>
      </c>
    </row>
    <row r="2390" spans="2:4">
      <c r="B2390" s="162" t="s">
        <v>2327</v>
      </c>
      <c r="C2390" s="121">
        <v>5000000</v>
      </c>
      <c r="D2390" s="121">
        <v>0</v>
      </c>
    </row>
    <row r="2391" spans="2:4">
      <c r="B2391" s="123" t="s">
        <v>265</v>
      </c>
      <c r="C2391" s="121">
        <v>257316285</v>
      </c>
      <c r="D2391" s="121">
        <v>137674351.86000001</v>
      </c>
    </row>
    <row r="2392" spans="2:4">
      <c r="B2392" s="160" t="s">
        <v>251</v>
      </c>
      <c r="C2392" s="156">
        <v>257316285</v>
      </c>
      <c r="D2392" s="156">
        <v>137674351.86000001</v>
      </c>
    </row>
    <row r="2393" spans="2:4">
      <c r="B2393" s="161" t="s">
        <v>1495</v>
      </c>
      <c r="C2393" s="121">
        <v>2434110</v>
      </c>
      <c r="D2393" s="121">
        <v>0</v>
      </c>
    </row>
    <row r="2394" spans="2:4">
      <c r="B2394" s="162" t="s">
        <v>1496</v>
      </c>
      <c r="C2394" s="121">
        <v>2434110</v>
      </c>
      <c r="D2394" s="121">
        <v>0</v>
      </c>
    </row>
    <row r="2395" spans="2:4">
      <c r="B2395" s="161" t="s">
        <v>1497</v>
      </c>
      <c r="C2395" s="121">
        <v>1534460</v>
      </c>
      <c r="D2395" s="121">
        <v>0</v>
      </c>
    </row>
    <row r="2396" spans="2:4">
      <c r="B2396" s="162" t="s">
        <v>1498</v>
      </c>
      <c r="C2396" s="121">
        <v>1534460</v>
      </c>
      <c r="D2396" s="121">
        <v>0</v>
      </c>
    </row>
    <row r="2397" spans="2:4">
      <c r="B2397" s="161" t="s">
        <v>1499</v>
      </c>
      <c r="C2397" s="121">
        <v>2434110</v>
      </c>
      <c r="D2397" s="121">
        <v>0</v>
      </c>
    </row>
    <row r="2398" spans="2:4">
      <c r="B2398" s="162" t="s">
        <v>1500</v>
      </c>
      <c r="C2398" s="121">
        <v>2434110</v>
      </c>
      <c r="D2398" s="121">
        <v>0</v>
      </c>
    </row>
    <row r="2399" spans="2:4">
      <c r="B2399" s="161" t="s">
        <v>1962</v>
      </c>
      <c r="C2399" s="121">
        <v>1534460</v>
      </c>
      <c r="D2399" s="121">
        <v>0</v>
      </c>
    </row>
    <row r="2400" spans="2:4">
      <c r="B2400" s="162" t="s">
        <v>1501</v>
      </c>
      <c r="C2400" s="121">
        <v>1534460</v>
      </c>
      <c r="D2400" s="121">
        <v>0</v>
      </c>
    </row>
    <row r="2401" spans="2:4">
      <c r="B2401" s="161" t="s">
        <v>1502</v>
      </c>
      <c r="C2401" s="121">
        <v>2871043</v>
      </c>
      <c r="D2401" s="121">
        <v>0</v>
      </c>
    </row>
    <row r="2402" spans="2:4">
      <c r="B2402" s="162" t="s">
        <v>1503</v>
      </c>
      <c r="C2402" s="121">
        <v>2871043</v>
      </c>
      <c r="D2402" s="121">
        <v>0</v>
      </c>
    </row>
    <row r="2403" spans="2:4">
      <c r="B2403" s="161" t="s">
        <v>1504</v>
      </c>
      <c r="C2403" s="121">
        <v>4818780</v>
      </c>
      <c r="D2403" s="121">
        <v>0</v>
      </c>
    </row>
    <row r="2404" spans="2:4">
      <c r="B2404" s="162" t="s">
        <v>1505</v>
      </c>
      <c r="C2404" s="121">
        <v>4818780</v>
      </c>
      <c r="D2404" s="121">
        <v>0</v>
      </c>
    </row>
    <row r="2405" spans="2:4">
      <c r="B2405" s="161" t="s">
        <v>1506</v>
      </c>
      <c r="C2405" s="121">
        <v>1880094</v>
      </c>
      <c r="D2405" s="121">
        <v>0</v>
      </c>
    </row>
    <row r="2406" spans="2:4">
      <c r="B2406" s="162" t="s">
        <v>1507</v>
      </c>
      <c r="C2406" s="121">
        <v>1880094</v>
      </c>
      <c r="D2406" s="121">
        <v>0</v>
      </c>
    </row>
    <row r="2407" spans="2:4">
      <c r="B2407" s="161" t="s">
        <v>1508</v>
      </c>
      <c r="C2407" s="121">
        <v>723610</v>
      </c>
      <c r="D2407" s="121">
        <v>0</v>
      </c>
    </row>
    <row r="2408" spans="2:4">
      <c r="B2408" s="162" t="s">
        <v>1509</v>
      </c>
      <c r="C2408" s="121">
        <v>723610</v>
      </c>
      <c r="D2408" s="121">
        <v>0</v>
      </c>
    </row>
    <row r="2409" spans="2:4">
      <c r="B2409" s="161" t="s">
        <v>1510</v>
      </c>
      <c r="C2409" s="121">
        <v>723610</v>
      </c>
      <c r="D2409" s="121">
        <v>0</v>
      </c>
    </row>
    <row r="2410" spans="2:4">
      <c r="B2410" s="162" t="s">
        <v>1511</v>
      </c>
      <c r="C2410" s="121">
        <v>723610</v>
      </c>
      <c r="D2410" s="121">
        <v>0</v>
      </c>
    </row>
    <row r="2411" spans="2:4">
      <c r="B2411" s="161" t="s">
        <v>1512</v>
      </c>
      <c r="C2411" s="121">
        <v>4734410</v>
      </c>
      <c r="D2411" s="121">
        <v>0</v>
      </c>
    </row>
    <row r="2412" spans="2:4">
      <c r="B2412" s="162" t="s">
        <v>1513</v>
      </c>
      <c r="C2412" s="121">
        <v>4734410</v>
      </c>
      <c r="D2412" s="121">
        <v>0</v>
      </c>
    </row>
    <row r="2413" spans="2:4">
      <c r="B2413" s="161" t="s">
        <v>1514</v>
      </c>
      <c r="C2413" s="121">
        <v>2183018</v>
      </c>
      <c r="D2413" s="121">
        <v>0</v>
      </c>
    </row>
    <row r="2414" spans="2:4">
      <c r="B2414" s="162" t="s">
        <v>1515</v>
      </c>
      <c r="C2414" s="121">
        <v>2183018</v>
      </c>
      <c r="D2414" s="121">
        <v>0</v>
      </c>
    </row>
    <row r="2415" spans="2:4">
      <c r="B2415" s="161" t="s">
        <v>1516</v>
      </c>
      <c r="C2415" s="121">
        <v>2183018</v>
      </c>
      <c r="D2415" s="121">
        <v>0</v>
      </c>
    </row>
    <row r="2416" spans="2:4">
      <c r="B2416" s="162" t="s">
        <v>1517</v>
      </c>
      <c r="C2416" s="121">
        <v>2183018</v>
      </c>
      <c r="D2416" s="121">
        <v>0</v>
      </c>
    </row>
    <row r="2417" spans="2:4">
      <c r="B2417" s="161" t="s">
        <v>1518</v>
      </c>
      <c r="C2417" s="121">
        <v>882194</v>
      </c>
      <c r="D2417" s="121">
        <v>0</v>
      </c>
    </row>
    <row r="2418" spans="2:4">
      <c r="B2418" s="162" t="s">
        <v>1519</v>
      </c>
      <c r="C2418" s="121">
        <v>882194</v>
      </c>
      <c r="D2418" s="121">
        <v>0</v>
      </c>
    </row>
    <row r="2419" spans="2:4">
      <c r="B2419" s="161" t="s">
        <v>1520</v>
      </c>
      <c r="C2419" s="121">
        <v>2183018</v>
      </c>
      <c r="D2419" s="121">
        <v>0</v>
      </c>
    </row>
    <row r="2420" spans="2:4">
      <c r="B2420" s="162" t="s">
        <v>1521</v>
      </c>
      <c r="C2420" s="121">
        <v>2183018</v>
      </c>
      <c r="D2420" s="121">
        <v>0</v>
      </c>
    </row>
    <row r="2421" spans="2:4">
      <c r="B2421" s="161" t="s">
        <v>422</v>
      </c>
      <c r="C2421" s="121">
        <v>3000000</v>
      </c>
      <c r="D2421" s="121">
        <v>0</v>
      </c>
    </row>
    <row r="2422" spans="2:4">
      <c r="B2422" s="162" t="s">
        <v>628</v>
      </c>
      <c r="C2422" s="121">
        <v>3000000</v>
      </c>
      <c r="D2422" s="121">
        <v>0</v>
      </c>
    </row>
    <row r="2423" spans="2:4">
      <c r="B2423" s="161" t="s">
        <v>1522</v>
      </c>
      <c r="C2423" s="121">
        <v>2004892</v>
      </c>
      <c r="D2423" s="121">
        <v>0</v>
      </c>
    </row>
    <row r="2424" spans="2:4">
      <c r="B2424" s="162" t="s">
        <v>1523</v>
      </c>
      <c r="C2424" s="121">
        <v>2004892</v>
      </c>
      <c r="D2424" s="121">
        <v>0</v>
      </c>
    </row>
    <row r="2425" spans="2:4">
      <c r="B2425" s="161" t="s">
        <v>1524</v>
      </c>
      <c r="C2425" s="121">
        <v>2179643</v>
      </c>
      <c r="D2425" s="121">
        <v>0</v>
      </c>
    </row>
    <row r="2426" spans="2:4">
      <c r="B2426" s="162" t="s">
        <v>1525</v>
      </c>
      <c r="C2426" s="121">
        <v>2179643</v>
      </c>
      <c r="D2426" s="121">
        <v>0</v>
      </c>
    </row>
    <row r="2427" spans="2:4">
      <c r="B2427" s="161" t="s">
        <v>1526</v>
      </c>
      <c r="C2427" s="121">
        <v>2179643</v>
      </c>
      <c r="D2427" s="121">
        <v>0</v>
      </c>
    </row>
    <row r="2428" spans="2:4">
      <c r="B2428" s="162" t="s">
        <v>1527</v>
      </c>
      <c r="C2428" s="121">
        <v>2179643</v>
      </c>
      <c r="D2428" s="121">
        <v>0</v>
      </c>
    </row>
    <row r="2429" spans="2:4">
      <c r="B2429" s="161" t="s">
        <v>2581</v>
      </c>
      <c r="C2429" s="121">
        <v>2179643</v>
      </c>
      <c r="D2429" s="121">
        <v>0</v>
      </c>
    </row>
    <row r="2430" spans="2:4">
      <c r="B2430" s="162" t="s">
        <v>1528</v>
      </c>
      <c r="C2430" s="121">
        <v>2179643</v>
      </c>
      <c r="D2430" s="121">
        <v>0</v>
      </c>
    </row>
    <row r="2431" spans="2:4">
      <c r="B2431" s="161" t="s">
        <v>423</v>
      </c>
      <c r="C2431" s="121">
        <v>10849293</v>
      </c>
      <c r="D2431" s="121">
        <v>0</v>
      </c>
    </row>
    <row r="2432" spans="2:4">
      <c r="B2432" s="162" t="s">
        <v>629</v>
      </c>
      <c r="C2432" s="121">
        <v>10849293</v>
      </c>
      <c r="D2432" s="121">
        <v>0</v>
      </c>
    </row>
    <row r="2433" spans="2:4">
      <c r="B2433" s="161" t="s">
        <v>2580</v>
      </c>
      <c r="C2433" s="121">
        <v>2052030</v>
      </c>
      <c r="D2433" s="121">
        <v>0</v>
      </c>
    </row>
    <row r="2434" spans="2:4">
      <c r="B2434" s="162" t="s">
        <v>1529</v>
      </c>
      <c r="C2434" s="121">
        <v>2052030</v>
      </c>
      <c r="D2434" s="121">
        <v>0</v>
      </c>
    </row>
    <row r="2435" spans="2:4">
      <c r="B2435" s="161" t="s">
        <v>2184</v>
      </c>
      <c r="C2435" s="121">
        <v>4103995</v>
      </c>
      <c r="D2435" s="121">
        <v>0</v>
      </c>
    </row>
    <row r="2436" spans="2:4">
      <c r="B2436" s="162" t="s">
        <v>2185</v>
      </c>
      <c r="C2436" s="121">
        <v>4103995</v>
      </c>
      <c r="D2436" s="121">
        <v>0</v>
      </c>
    </row>
    <row r="2437" spans="2:4">
      <c r="B2437" s="161" t="s">
        <v>424</v>
      </c>
      <c r="C2437" s="121">
        <v>32918997</v>
      </c>
      <c r="D2437" s="121">
        <v>16858266</v>
      </c>
    </row>
    <row r="2438" spans="2:4">
      <c r="B2438" s="162" t="s">
        <v>630</v>
      </c>
      <c r="C2438" s="121">
        <v>32918997</v>
      </c>
      <c r="D2438" s="121">
        <v>16858266</v>
      </c>
    </row>
    <row r="2439" spans="2:4">
      <c r="B2439" s="161" t="s">
        <v>425</v>
      </c>
      <c r="C2439" s="121">
        <v>74223502</v>
      </c>
      <c r="D2439" s="121">
        <v>88882663.219999999</v>
      </c>
    </row>
    <row r="2440" spans="2:4">
      <c r="B2440" s="162" t="s">
        <v>631</v>
      </c>
      <c r="C2440" s="121">
        <v>74223502</v>
      </c>
      <c r="D2440" s="121">
        <v>88882663.219999999</v>
      </c>
    </row>
    <row r="2441" spans="2:4">
      <c r="B2441" s="161" t="s">
        <v>426</v>
      </c>
      <c r="C2441" s="121">
        <v>13388396</v>
      </c>
      <c r="D2441" s="121">
        <v>0</v>
      </c>
    </row>
    <row r="2442" spans="2:4">
      <c r="B2442" s="162" t="s">
        <v>632</v>
      </c>
      <c r="C2442" s="121">
        <v>13388396</v>
      </c>
      <c r="D2442" s="121">
        <v>0</v>
      </c>
    </row>
    <row r="2443" spans="2:4">
      <c r="B2443" s="161" t="s">
        <v>427</v>
      </c>
      <c r="C2443" s="121">
        <v>15000000</v>
      </c>
      <c r="D2443" s="121">
        <v>0</v>
      </c>
    </row>
    <row r="2444" spans="2:4">
      <c r="B2444" s="162" t="s">
        <v>633</v>
      </c>
      <c r="C2444" s="121">
        <v>15000000</v>
      </c>
      <c r="D2444" s="121">
        <v>0</v>
      </c>
    </row>
    <row r="2445" spans="2:4">
      <c r="B2445" s="161" t="s">
        <v>428</v>
      </c>
      <c r="C2445" s="121">
        <v>62116316</v>
      </c>
      <c r="D2445" s="121">
        <v>31933422.640000001</v>
      </c>
    </row>
    <row r="2446" spans="2:4">
      <c r="B2446" s="162" t="s">
        <v>634</v>
      </c>
      <c r="C2446" s="121">
        <v>62116316</v>
      </c>
      <c r="D2446" s="121">
        <v>31933422.640000001</v>
      </c>
    </row>
    <row r="2447" spans="2:4">
      <c r="B2447" s="123" t="s">
        <v>429</v>
      </c>
      <c r="C2447" s="121">
        <v>699192504</v>
      </c>
      <c r="D2447" s="121">
        <v>25540765.23</v>
      </c>
    </row>
    <row r="2448" spans="2:4">
      <c r="B2448" s="160" t="s">
        <v>251</v>
      </c>
      <c r="C2448" s="156">
        <v>698547023</v>
      </c>
      <c r="D2448" s="156">
        <v>25540765.23</v>
      </c>
    </row>
    <row r="2449" spans="2:4">
      <c r="B2449" s="161" t="s">
        <v>3034</v>
      </c>
      <c r="C2449" s="121">
        <v>265169142</v>
      </c>
      <c r="D2449" s="121">
        <v>0</v>
      </c>
    </row>
    <row r="2450" spans="2:4">
      <c r="B2450" s="162" t="s">
        <v>3035</v>
      </c>
      <c r="C2450" s="121">
        <v>265169142</v>
      </c>
      <c r="D2450" s="121">
        <v>0</v>
      </c>
    </row>
    <row r="2451" spans="2:4">
      <c r="B2451" s="161" t="s">
        <v>2186</v>
      </c>
      <c r="C2451" s="121">
        <v>1197921</v>
      </c>
      <c r="D2451" s="121">
        <v>0</v>
      </c>
    </row>
    <row r="2452" spans="2:4">
      <c r="B2452" s="162" t="s">
        <v>2187</v>
      </c>
      <c r="C2452" s="121">
        <v>1197921</v>
      </c>
      <c r="D2452" s="121">
        <v>0</v>
      </c>
    </row>
    <row r="2453" spans="2:4">
      <c r="B2453" s="161" t="s">
        <v>430</v>
      </c>
      <c r="C2453" s="121">
        <v>39359011</v>
      </c>
      <c r="D2453" s="121">
        <v>0</v>
      </c>
    </row>
    <row r="2454" spans="2:4">
      <c r="B2454" s="162" t="s">
        <v>635</v>
      </c>
      <c r="C2454" s="121">
        <v>39359011</v>
      </c>
      <c r="D2454" s="121">
        <v>0</v>
      </c>
    </row>
    <row r="2455" spans="2:4">
      <c r="B2455" s="161" t="s">
        <v>431</v>
      </c>
      <c r="C2455" s="121">
        <v>29354</v>
      </c>
      <c r="D2455" s="121">
        <v>0</v>
      </c>
    </row>
    <row r="2456" spans="2:4">
      <c r="B2456" s="162" t="s">
        <v>636</v>
      </c>
      <c r="C2456" s="121">
        <v>29354</v>
      </c>
      <c r="D2456" s="121">
        <v>0</v>
      </c>
    </row>
    <row r="2457" spans="2:4">
      <c r="B2457" s="161" t="s">
        <v>1705</v>
      </c>
      <c r="C2457" s="121">
        <v>3784204</v>
      </c>
      <c r="D2457" s="121">
        <v>0</v>
      </c>
    </row>
    <row r="2458" spans="2:4">
      <c r="B2458" s="162" t="s">
        <v>1706</v>
      </c>
      <c r="C2458" s="121">
        <v>3784204</v>
      </c>
      <c r="D2458" s="121">
        <v>0</v>
      </c>
    </row>
    <row r="2459" spans="2:4">
      <c r="B2459" s="161" t="s">
        <v>1707</v>
      </c>
      <c r="C2459" s="121">
        <v>3784204</v>
      </c>
      <c r="D2459" s="121">
        <v>0</v>
      </c>
    </row>
    <row r="2460" spans="2:4">
      <c r="B2460" s="162" t="s">
        <v>1708</v>
      </c>
      <c r="C2460" s="121">
        <v>3784204</v>
      </c>
      <c r="D2460" s="121">
        <v>0</v>
      </c>
    </row>
    <row r="2461" spans="2:4">
      <c r="B2461" s="161" t="s">
        <v>1709</v>
      </c>
      <c r="C2461" s="121">
        <v>6679438</v>
      </c>
      <c r="D2461" s="121">
        <v>0</v>
      </c>
    </row>
    <row r="2462" spans="2:4">
      <c r="B2462" s="162" t="s">
        <v>1710</v>
      </c>
      <c r="C2462" s="121">
        <v>6679438</v>
      </c>
      <c r="D2462" s="121">
        <v>0</v>
      </c>
    </row>
    <row r="2463" spans="2:4">
      <c r="B2463" s="161" t="s">
        <v>432</v>
      </c>
      <c r="C2463" s="121">
        <v>7298589</v>
      </c>
      <c r="D2463" s="121">
        <v>0</v>
      </c>
    </row>
    <row r="2464" spans="2:4">
      <c r="B2464" s="162" t="s">
        <v>637</v>
      </c>
      <c r="C2464" s="121">
        <v>7298589</v>
      </c>
      <c r="D2464" s="121">
        <v>0</v>
      </c>
    </row>
    <row r="2465" spans="2:4">
      <c r="B2465" s="161" t="s">
        <v>2579</v>
      </c>
      <c r="C2465" s="121">
        <v>30055331</v>
      </c>
      <c r="D2465" s="121">
        <v>0</v>
      </c>
    </row>
    <row r="2466" spans="2:4">
      <c r="B2466" s="162" t="s">
        <v>2015</v>
      </c>
      <c r="C2466" s="121">
        <v>30055331</v>
      </c>
      <c r="D2466" s="121">
        <v>0</v>
      </c>
    </row>
    <row r="2467" spans="2:4">
      <c r="B2467" s="161" t="s">
        <v>1912</v>
      </c>
      <c r="C2467" s="121">
        <v>65424950</v>
      </c>
      <c r="D2467" s="121">
        <v>0</v>
      </c>
    </row>
    <row r="2468" spans="2:4">
      <c r="B2468" s="162" t="s">
        <v>1913</v>
      </c>
      <c r="C2468" s="121">
        <v>65424950</v>
      </c>
      <c r="D2468" s="121">
        <v>0</v>
      </c>
    </row>
    <row r="2469" spans="2:4">
      <c r="B2469" s="161" t="s">
        <v>1711</v>
      </c>
      <c r="C2469" s="121">
        <v>6071992</v>
      </c>
      <c r="D2469" s="121">
        <v>0</v>
      </c>
    </row>
    <row r="2470" spans="2:4">
      <c r="B2470" s="162" t="s">
        <v>1712</v>
      </c>
      <c r="C2470" s="121">
        <v>6071992</v>
      </c>
      <c r="D2470" s="121">
        <v>0</v>
      </c>
    </row>
    <row r="2471" spans="2:4">
      <c r="B2471" s="161" t="s">
        <v>2578</v>
      </c>
      <c r="C2471" s="121">
        <v>56195690</v>
      </c>
      <c r="D2471" s="121">
        <v>0</v>
      </c>
    </row>
    <row r="2472" spans="2:4">
      <c r="B2472" s="162" t="s">
        <v>2188</v>
      </c>
      <c r="C2472" s="121">
        <v>56195690</v>
      </c>
      <c r="D2472" s="121">
        <v>0</v>
      </c>
    </row>
    <row r="2473" spans="2:4">
      <c r="B2473" s="161" t="s">
        <v>1713</v>
      </c>
      <c r="C2473" s="121">
        <v>627725</v>
      </c>
      <c r="D2473" s="121">
        <v>0</v>
      </c>
    </row>
    <row r="2474" spans="2:4">
      <c r="B2474" s="162" t="s">
        <v>1714</v>
      </c>
      <c r="C2474" s="121">
        <v>627725</v>
      </c>
      <c r="D2474" s="121">
        <v>0</v>
      </c>
    </row>
    <row r="2475" spans="2:4">
      <c r="B2475" s="161" t="s">
        <v>2577</v>
      </c>
      <c r="C2475" s="121">
        <v>14504078</v>
      </c>
      <c r="D2475" s="121">
        <v>0</v>
      </c>
    </row>
    <row r="2476" spans="2:4">
      <c r="B2476" s="162" t="s">
        <v>2189</v>
      </c>
      <c r="C2476" s="121">
        <v>14504078</v>
      </c>
      <c r="D2476" s="121">
        <v>0</v>
      </c>
    </row>
    <row r="2477" spans="2:4">
      <c r="B2477" s="161" t="s">
        <v>1715</v>
      </c>
      <c r="C2477" s="121">
        <v>4736551</v>
      </c>
      <c r="D2477" s="121">
        <v>0</v>
      </c>
    </row>
    <row r="2478" spans="2:4">
      <c r="B2478" s="162" t="s">
        <v>1716</v>
      </c>
      <c r="C2478" s="121">
        <v>4736551</v>
      </c>
      <c r="D2478" s="121">
        <v>0</v>
      </c>
    </row>
    <row r="2479" spans="2:4">
      <c r="B2479" s="161" t="s">
        <v>2576</v>
      </c>
      <c r="C2479" s="121">
        <v>12144488</v>
      </c>
      <c r="D2479" s="121">
        <v>0</v>
      </c>
    </row>
    <row r="2480" spans="2:4">
      <c r="B2480" s="162" t="s">
        <v>1717</v>
      </c>
      <c r="C2480" s="121">
        <v>12144488</v>
      </c>
      <c r="D2480" s="121">
        <v>0</v>
      </c>
    </row>
    <row r="2481" spans="2:4">
      <c r="B2481" s="161" t="s">
        <v>734</v>
      </c>
      <c r="C2481" s="121">
        <v>4883815</v>
      </c>
      <c r="D2481" s="121">
        <v>0</v>
      </c>
    </row>
    <row r="2482" spans="2:4">
      <c r="B2482" s="162" t="s">
        <v>735</v>
      </c>
      <c r="C2482" s="121">
        <v>4883815</v>
      </c>
      <c r="D2482" s="121">
        <v>0</v>
      </c>
    </row>
    <row r="2483" spans="2:4">
      <c r="B2483" s="161" t="s">
        <v>3036</v>
      </c>
      <c r="C2483" s="121">
        <v>2094888</v>
      </c>
      <c r="D2483" s="121">
        <v>0</v>
      </c>
    </row>
    <row r="2484" spans="2:4">
      <c r="B2484" s="162" t="s">
        <v>1718</v>
      </c>
      <c r="C2484" s="121">
        <v>2094888</v>
      </c>
      <c r="D2484" s="121">
        <v>0</v>
      </c>
    </row>
    <row r="2485" spans="2:4">
      <c r="B2485" s="161" t="s">
        <v>1719</v>
      </c>
      <c r="C2485" s="121">
        <v>1129568</v>
      </c>
      <c r="D2485" s="121">
        <v>0</v>
      </c>
    </row>
    <row r="2486" spans="2:4">
      <c r="B2486" s="162" t="s">
        <v>1720</v>
      </c>
      <c r="C2486" s="121">
        <v>1129568</v>
      </c>
      <c r="D2486" s="121">
        <v>0</v>
      </c>
    </row>
    <row r="2487" spans="2:4">
      <c r="B2487" s="161" t="s">
        <v>1721</v>
      </c>
      <c r="C2487" s="121">
        <v>7132499</v>
      </c>
      <c r="D2487" s="121">
        <v>0</v>
      </c>
    </row>
    <row r="2488" spans="2:4">
      <c r="B2488" s="162" t="s">
        <v>1722</v>
      </c>
      <c r="C2488" s="121">
        <v>7132499</v>
      </c>
      <c r="D2488" s="121">
        <v>0</v>
      </c>
    </row>
    <row r="2489" spans="2:4">
      <c r="B2489" s="161" t="s">
        <v>1723</v>
      </c>
      <c r="C2489" s="121">
        <v>2985453</v>
      </c>
      <c r="D2489" s="121">
        <v>0</v>
      </c>
    </row>
    <row r="2490" spans="2:4">
      <c r="B2490" s="162" t="s">
        <v>1724</v>
      </c>
      <c r="C2490" s="121">
        <v>2985453</v>
      </c>
      <c r="D2490" s="121">
        <v>0</v>
      </c>
    </row>
    <row r="2491" spans="2:4">
      <c r="B2491" s="161" t="s">
        <v>1725</v>
      </c>
      <c r="C2491" s="121">
        <v>3689328</v>
      </c>
      <c r="D2491" s="121">
        <v>0</v>
      </c>
    </row>
    <row r="2492" spans="2:4">
      <c r="B2492" s="162" t="s">
        <v>1726</v>
      </c>
      <c r="C2492" s="121">
        <v>3689328</v>
      </c>
      <c r="D2492" s="121">
        <v>0</v>
      </c>
    </row>
    <row r="2493" spans="2:4">
      <c r="B2493" s="161" t="s">
        <v>1727</v>
      </c>
      <c r="C2493" s="121">
        <v>3689328</v>
      </c>
      <c r="D2493" s="121">
        <v>0</v>
      </c>
    </row>
    <row r="2494" spans="2:4">
      <c r="B2494" s="162" t="s">
        <v>1728</v>
      </c>
      <c r="C2494" s="121">
        <v>3689328</v>
      </c>
      <c r="D2494" s="121">
        <v>0</v>
      </c>
    </row>
    <row r="2495" spans="2:4">
      <c r="B2495" s="161" t="s">
        <v>2190</v>
      </c>
      <c r="C2495" s="121">
        <v>14387174</v>
      </c>
      <c r="D2495" s="121">
        <v>0</v>
      </c>
    </row>
    <row r="2496" spans="2:4">
      <c r="B2496" s="162" t="s">
        <v>2187</v>
      </c>
      <c r="C2496" s="121">
        <v>14387174</v>
      </c>
      <c r="D2496" s="121">
        <v>0</v>
      </c>
    </row>
    <row r="2497" spans="2:4">
      <c r="B2497" s="161" t="s">
        <v>779</v>
      </c>
      <c r="C2497" s="121">
        <v>137077398</v>
      </c>
      <c r="D2497" s="121">
        <v>25540765.23</v>
      </c>
    </row>
    <row r="2498" spans="2:4">
      <c r="B2498" s="162" t="s">
        <v>780</v>
      </c>
      <c r="C2498" s="121">
        <v>137077398</v>
      </c>
      <c r="D2498" s="121">
        <v>25540765.23</v>
      </c>
    </row>
    <row r="2499" spans="2:4">
      <c r="B2499" s="161" t="s">
        <v>2191</v>
      </c>
      <c r="C2499" s="121">
        <v>4414904</v>
      </c>
      <c r="D2499" s="121">
        <v>0</v>
      </c>
    </row>
    <row r="2500" spans="2:4">
      <c r="B2500" s="162" t="s">
        <v>2187</v>
      </c>
      <c r="C2500" s="121">
        <v>4414904</v>
      </c>
      <c r="D2500" s="121">
        <v>0</v>
      </c>
    </row>
    <row r="2501" spans="2:4">
      <c r="B2501" s="160" t="s">
        <v>253</v>
      </c>
      <c r="C2501" s="156">
        <v>645481</v>
      </c>
      <c r="D2501" s="156">
        <v>0</v>
      </c>
    </row>
    <row r="2502" spans="2:4">
      <c r="B2502" s="161" t="s">
        <v>2577</v>
      </c>
      <c r="C2502" s="121">
        <v>645481</v>
      </c>
      <c r="D2502" s="121">
        <v>0</v>
      </c>
    </row>
    <row r="2503" spans="2:4">
      <c r="B2503" s="162" t="s">
        <v>2189</v>
      </c>
      <c r="C2503" s="121">
        <v>645481</v>
      </c>
      <c r="D2503" s="121">
        <v>0</v>
      </c>
    </row>
    <row r="2504" spans="2:4">
      <c r="B2504" s="123" t="s">
        <v>433</v>
      </c>
      <c r="C2504" s="121">
        <v>1595945099</v>
      </c>
      <c r="D2504" s="121">
        <v>81812977.550000012</v>
      </c>
    </row>
    <row r="2505" spans="2:4">
      <c r="B2505" s="160" t="s">
        <v>251</v>
      </c>
      <c r="C2505" s="156">
        <v>1587689099</v>
      </c>
      <c r="D2505" s="156">
        <v>81812977.550000012</v>
      </c>
    </row>
    <row r="2506" spans="2:4">
      <c r="B2506" s="161" t="s">
        <v>984</v>
      </c>
      <c r="C2506" s="121">
        <v>785524</v>
      </c>
      <c r="D2506" s="121">
        <v>0</v>
      </c>
    </row>
    <row r="2507" spans="2:4">
      <c r="B2507" s="162" t="s">
        <v>985</v>
      </c>
      <c r="C2507" s="121">
        <v>785524</v>
      </c>
      <c r="D2507" s="121">
        <v>0</v>
      </c>
    </row>
    <row r="2508" spans="2:4">
      <c r="B2508" s="161" t="s">
        <v>986</v>
      </c>
      <c r="C2508" s="121">
        <v>785524</v>
      </c>
      <c r="D2508" s="121">
        <v>0</v>
      </c>
    </row>
    <row r="2509" spans="2:4">
      <c r="B2509" s="162" t="s">
        <v>987</v>
      </c>
      <c r="C2509" s="121">
        <v>785524</v>
      </c>
      <c r="D2509" s="121">
        <v>0</v>
      </c>
    </row>
    <row r="2510" spans="2:4">
      <c r="B2510" s="161" t="s">
        <v>3037</v>
      </c>
      <c r="C2510" s="121">
        <v>7805395</v>
      </c>
      <c r="D2510" s="121">
        <v>0</v>
      </c>
    </row>
    <row r="2511" spans="2:4">
      <c r="B2511" s="162" t="s">
        <v>3038</v>
      </c>
      <c r="C2511" s="121">
        <v>7805395</v>
      </c>
      <c r="D2511" s="121">
        <v>0</v>
      </c>
    </row>
    <row r="2512" spans="2:4">
      <c r="B2512" s="161" t="s">
        <v>988</v>
      </c>
      <c r="C2512" s="121">
        <v>2389237</v>
      </c>
      <c r="D2512" s="121">
        <v>0</v>
      </c>
    </row>
    <row r="2513" spans="2:4">
      <c r="B2513" s="162" t="s">
        <v>989</v>
      </c>
      <c r="C2513" s="121">
        <v>2389237</v>
      </c>
      <c r="D2513" s="121">
        <v>0</v>
      </c>
    </row>
    <row r="2514" spans="2:4">
      <c r="B2514" s="161" t="s">
        <v>990</v>
      </c>
      <c r="C2514" s="121">
        <v>785524</v>
      </c>
      <c r="D2514" s="121">
        <v>0</v>
      </c>
    </row>
    <row r="2515" spans="2:4">
      <c r="B2515" s="162" t="s">
        <v>991</v>
      </c>
      <c r="C2515" s="121">
        <v>785524</v>
      </c>
      <c r="D2515" s="121">
        <v>0</v>
      </c>
    </row>
    <row r="2516" spans="2:4">
      <c r="B2516" s="161" t="s">
        <v>2575</v>
      </c>
      <c r="C2516" s="121">
        <v>5000000</v>
      </c>
      <c r="D2516" s="121">
        <v>0</v>
      </c>
    </row>
    <row r="2517" spans="2:4">
      <c r="B2517" s="162" t="s">
        <v>2443</v>
      </c>
      <c r="C2517" s="121">
        <v>5000000</v>
      </c>
      <c r="D2517" s="121">
        <v>0</v>
      </c>
    </row>
    <row r="2518" spans="2:4">
      <c r="B2518" s="161" t="s">
        <v>3039</v>
      </c>
      <c r="C2518" s="121">
        <v>91315016</v>
      </c>
      <c r="D2518" s="121">
        <v>0</v>
      </c>
    </row>
    <row r="2519" spans="2:4">
      <c r="B2519" s="162" t="s">
        <v>2442</v>
      </c>
      <c r="C2519" s="121">
        <v>91315016</v>
      </c>
      <c r="D2519" s="121">
        <v>0</v>
      </c>
    </row>
    <row r="2520" spans="2:4">
      <c r="B2520" s="161" t="s">
        <v>2827</v>
      </c>
      <c r="C2520" s="121">
        <v>56921068</v>
      </c>
      <c r="D2520" s="121">
        <v>0</v>
      </c>
    </row>
    <row r="2521" spans="2:4">
      <c r="B2521" s="162" t="s">
        <v>2826</v>
      </c>
      <c r="C2521" s="121">
        <v>56921068</v>
      </c>
      <c r="D2521" s="121">
        <v>0</v>
      </c>
    </row>
    <row r="2522" spans="2:4">
      <c r="B2522" s="161" t="s">
        <v>2881</v>
      </c>
      <c r="C2522" s="121">
        <v>71000000</v>
      </c>
      <c r="D2522" s="121">
        <v>0</v>
      </c>
    </row>
    <row r="2523" spans="2:4">
      <c r="B2523" s="162" t="s">
        <v>2880</v>
      </c>
      <c r="C2523" s="121">
        <v>71000000</v>
      </c>
      <c r="D2523" s="121">
        <v>0</v>
      </c>
    </row>
    <row r="2524" spans="2:4">
      <c r="B2524" s="161" t="s">
        <v>3040</v>
      </c>
      <c r="C2524" s="121">
        <v>37115924</v>
      </c>
      <c r="D2524" s="121">
        <v>0</v>
      </c>
    </row>
    <row r="2525" spans="2:4">
      <c r="B2525" s="162" t="s">
        <v>3041</v>
      </c>
      <c r="C2525" s="121">
        <v>37115924</v>
      </c>
      <c r="D2525" s="121">
        <v>0</v>
      </c>
    </row>
    <row r="2526" spans="2:4">
      <c r="B2526" s="161" t="s">
        <v>716</v>
      </c>
      <c r="C2526" s="121">
        <v>17056142</v>
      </c>
      <c r="D2526" s="121">
        <v>17056142</v>
      </c>
    </row>
    <row r="2527" spans="2:4">
      <c r="B2527" s="162" t="s">
        <v>717</v>
      </c>
      <c r="C2527" s="121">
        <v>17056142</v>
      </c>
      <c r="D2527" s="121">
        <v>17056142</v>
      </c>
    </row>
    <row r="2528" spans="2:4">
      <c r="B2528" s="161" t="s">
        <v>434</v>
      </c>
      <c r="C2528" s="121">
        <v>1350000</v>
      </c>
      <c r="D2528" s="121">
        <v>0</v>
      </c>
    </row>
    <row r="2529" spans="2:4">
      <c r="B2529" s="162" t="s">
        <v>638</v>
      </c>
      <c r="C2529" s="121">
        <v>1350000</v>
      </c>
      <c r="D2529" s="121">
        <v>0</v>
      </c>
    </row>
    <row r="2530" spans="2:4">
      <c r="B2530" s="161" t="s">
        <v>2016</v>
      </c>
      <c r="C2530" s="121">
        <v>3886577</v>
      </c>
      <c r="D2530" s="121">
        <v>0</v>
      </c>
    </row>
    <row r="2531" spans="2:4">
      <c r="B2531" s="162" t="s">
        <v>2017</v>
      </c>
      <c r="C2531" s="121">
        <v>3886577</v>
      </c>
      <c r="D2531" s="121">
        <v>0</v>
      </c>
    </row>
    <row r="2532" spans="2:4">
      <c r="B2532" s="161" t="s">
        <v>3042</v>
      </c>
      <c r="C2532" s="121">
        <v>1048064</v>
      </c>
      <c r="D2532" s="121">
        <v>926187</v>
      </c>
    </row>
    <row r="2533" spans="2:4">
      <c r="B2533" s="162" t="s">
        <v>2793</v>
      </c>
      <c r="C2533" s="121">
        <v>1048064</v>
      </c>
      <c r="D2533" s="121">
        <v>926187</v>
      </c>
    </row>
    <row r="2534" spans="2:4">
      <c r="B2534" s="161" t="s">
        <v>435</v>
      </c>
      <c r="C2534" s="121">
        <v>3890701</v>
      </c>
      <c r="D2534" s="121">
        <v>0</v>
      </c>
    </row>
    <row r="2535" spans="2:4">
      <c r="B2535" s="162" t="s">
        <v>639</v>
      </c>
      <c r="C2535" s="121">
        <v>3890701</v>
      </c>
      <c r="D2535" s="121">
        <v>0</v>
      </c>
    </row>
    <row r="2536" spans="2:4">
      <c r="B2536" s="161" t="s">
        <v>3043</v>
      </c>
      <c r="C2536" s="121">
        <v>9357241</v>
      </c>
      <c r="D2536" s="121">
        <v>0</v>
      </c>
    </row>
    <row r="2537" spans="2:4">
      <c r="B2537" s="162" t="s">
        <v>3044</v>
      </c>
      <c r="C2537" s="121">
        <v>9357241</v>
      </c>
      <c r="D2537" s="121">
        <v>0</v>
      </c>
    </row>
    <row r="2538" spans="2:4">
      <c r="B2538" s="161" t="s">
        <v>2192</v>
      </c>
      <c r="C2538" s="121">
        <v>20000000</v>
      </c>
      <c r="D2538" s="121">
        <v>0</v>
      </c>
    </row>
    <row r="2539" spans="2:4">
      <c r="B2539" s="162" t="s">
        <v>2193</v>
      </c>
      <c r="C2539" s="121">
        <v>20000000</v>
      </c>
      <c r="D2539" s="121">
        <v>0</v>
      </c>
    </row>
    <row r="2540" spans="2:4">
      <c r="B2540" s="161" t="s">
        <v>2194</v>
      </c>
      <c r="C2540" s="121">
        <v>10235232</v>
      </c>
      <c r="D2540" s="121">
        <v>0</v>
      </c>
    </row>
    <row r="2541" spans="2:4">
      <c r="B2541" s="162" t="s">
        <v>2195</v>
      </c>
      <c r="C2541" s="121">
        <v>10235232</v>
      </c>
      <c r="D2541" s="121">
        <v>0</v>
      </c>
    </row>
    <row r="2542" spans="2:4">
      <c r="B2542" s="161" t="s">
        <v>436</v>
      </c>
      <c r="C2542" s="121">
        <v>84954779</v>
      </c>
      <c r="D2542" s="121">
        <v>19884430.73</v>
      </c>
    </row>
    <row r="2543" spans="2:4">
      <c r="B2543" s="162" t="s">
        <v>640</v>
      </c>
      <c r="C2543" s="121">
        <v>84954779</v>
      </c>
      <c r="D2543" s="121">
        <v>19884430.73</v>
      </c>
    </row>
    <row r="2544" spans="2:4">
      <c r="B2544" s="161" t="s">
        <v>437</v>
      </c>
      <c r="C2544" s="121">
        <v>50000000</v>
      </c>
      <c r="D2544" s="121">
        <v>0</v>
      </c>
    </row>
    <row r="2545" spans="2:4">
      <c r="B2545" s="162" t="s">
        <v>641</v>
      </c>
      <c r="C2545" s="121">
        <v>50000000</v>
      </c>
      <c r="D2545" s="121">
        <v>0</v>
      </c>
    </row>
    <row r="2546" spans="2:4">
      <c r="B2546" s="161" t="s">
        <v>2574</v>
      </c>
      <c r="C2546" s="121">
        <v>30000000</v>
      </c>
      <c r="D2546" s="121">
        <v>0</v>
      </c>
    </row>
    <row r="2547" spans="2:4">
      <c r="B2547" s="162" t="s">
        <v>2018</v>
      </c>
      <c r="C2547" s="121">
        <v>30000000</v>
      </c>
      <c r="D2547" s="121">
        <v>0</v>
      </c>
    </row>
    <row r="2548" spans="2:4">
      <c r="B2548" s="161" t="s">
        <v>2573</v>
      </c>
      <c r="C2548" s="121">
        <v>14157037</v>
      </c>
      <c r="D2548" s="121">
        <v>0</v>
      </c>
    </row>
    <row r="2549" spans="2:4">
      <c r="B2549" s="162" t="s">
        <v>2038</v>
      </c>
      <c r="C2549" s="121">
        <v>14157037</v>
      </c>
      <c r="D2549" s="121">
        <v>0</v>
      </c>
    </row>
    <row r="2550" spans="2:4">
      <c r="B2550" s="161" t="s">
        <v>2019</v>
      </c>
      <c r="C2550" s="121">
        <v>30000000</v>
      </c>
      <c r="D2550" s="121">
        <v>0</v>
      </c>
    </row>
    <row r="2551" spans="2:4">
      <c r="B2551" s="162" t="s">
        <v>2020</v>
      </c>
      <c r="C2551" s="121">
        <v>30000000</v>
      </c>
      <c r="D2551" s="121">
        <v>0</v>
      </c>
    </row>
    <row r="2552" spans="2:4">
      <c r="B2552" s="161" t="s">
        <v>2879</v>
      </c>
      <c r="C2552" s="121">
        <v>26731745</v>
      </c>
      <c r="D2552" s="121">
        <v>0</v>
      </c>
    </row>
    <row r="2553" spans="2:4">
      <c r="B2553" s="162" t="s">
        <v>2878</v>
      </c>
      <c r="C2553" s="121">
        <v>26731745</v>
      </c>
      <c r="D2553" s="121">
        <v>0</v>
      </c>
    </row>
    <row r="2554" spans="2:4">
      <c r="B2554" s="161" t="s">
        <v>2196</v>
      </c>
      <c r="C2554" s="121">
        <v>7564426</v>
      </c>
      <c r="D2554" s="121">
        <v>0</v>
      </c>
    </row>
    <row r="2555" spans="2:4">
      <c r="B2555" s="162" t="s">
        <v>2197</v>
      </c>
      <c r="C2555" s="121">
        <v>7564426</v>
      </c>
      <c r="D2555" s="121">
        <v>0</v>
      </c>
    </row>
    <row r="2556" spans="2:4">
      <c r="B2556" s="161" t="s">
        <v>3045</v>
      </c>
      <c r="C2556" s="121">
        <v>71052120</v>
      </c>
      <c r="D2556" s="121">
        <v>0</v>
      </c>
    </row>
    <row r="2557" spans="2:4">
      <c r="B2557" s="162" t="s">
        <v>3046</v>
      </c>
      <c r="C2557" s="121">
        <v>71052120</v>
      </c>
      <c r="D2557" s="121">
        <v>0</v>
      </c>
    </row>
    <row r="2558" spans="2:4">
      <c r="B2558" s="161" t="s">
        <v>1914</v>
      </c>
      <c r="C2558" s="121">
        <v>54690059</v>
      </c>
      <c r="D2558" s="121">
        <v>24859939.710000001</v>
      </c>
    </row>
    <row r="2559" spans="2:4">
      <c r="B2559" s="162" t="s">
        <v>1915</v>
      </c>
      <c r="C2559" s="121">
        <v>54690059</v>
      </c>
      <c r="D2559" s="121">
        <v>24859939.710000001</v>
      </c>
    </row>
    <row r="2560" spans="2:4">
      <c r="B2560" s="161" t="s">
        <v>1916</v>
      </c>
      <c r="C2560" s="121">
        <v>53144182</v>
      </c>
      <c r="D2560" s="121">
        <v>0</v>
      </c>
    </row>
    <row r="2561" spans="2:4">
      <c r="B2561" s="162" t="s">
        <v>1917</v>
      </c>
      <c r="C2561" s="121">
        <v>53144182</v>
      </c>
      <c r="D2561" s="121">
        <v>0</v>
      </c>
    </row>
    <row r="2562" spans="2:4">
      <c r="B2562" s="161" t="s">
        <v>1918</v>
      </c>
      <c r="C2562" s="121">
        <v>82755391</v>
      </c>
      <c r="D2562" s="121">
        <v>0</v>
      </c>
    </row>
    <row r="2563" spans="2:4">
      <c r="B2563" s="162" t="s">
        <v>1919</v>
      </c>
      <c r="C2563" s="121">
        <v>82755391</v>
      </c>
      <c r="D2563" s="121">
        <v>0</v>
      </c>
    </row>
    <row r="2564" spans="2:4">
      <c r="B2564" s="161" t="s">
        <v>3047</v>
      </c>
      <c r="C2564" s="121">
        <v>19012173</v>
      </c>
      <c r="D2564" s="121">
        <v>0</v>
      </c>
    </row>
    <row r="2565" spans="2:4">
      <c r="B2565" s="162" t="s">
        <v>2021</v>
      </c>
      <c r="C2565" s="121">
        <v>19012173</v>
      </c>
      <c r="D2565" s="121">
        <v>0</v>
      </c>
    </row>
    <row r="2566" spans="2:4">
      <c r="B2566" s="161" t="s">
        <v>2022</v>
      </c>
      <c r="C2566" s="121">
        <v>11354101</v>
      </c>
      <c r="D2566" s="121">
        <v>0</v>
      </c>
    </row>
    <row r="2567" spans="2:4">
      <c r="B2567" s="162" t="s">
        <v>2023</v>
      </c>
      <c r="C2567" s="121">
        <v>11354101</v>
      </c>
      <c r="D2567" s="121">
        <v>0</v>
      </c>
    </row>
    <row r="2568" spans="2:4">
      <c r="B2568" s="161" t="s">
        <v>1729</v>
      </c>
      <c r="C2568" s="121">
        <v>7317947</v>
      </c>
      <c r="D2568" s="121">
        <v>0</v>
      </c>
    </row>
    <row r="2569" spans="2:4">
      <c r="B2569" s="162" t="s">
        <v>1730</v>
      </c>
      <c r="C2569" s="121">
        <v>7317947</v>
      </c>
      <c r="D2569" s="121">
        <v>0</v>
      </c>
    </row>
    <row r="2570" spans="2:4">
      <c r="B2570" s="161" t="s">
        <v>438</v>
      </c>
      <c r="C2570" s="121">
        <v>34156083</v>
      </c>
      <c r="D2570" s="121">
        <v>0</v>
      </c>
    </row>
    <row r="2571" spans="2:4">
      <c r="B2571" s="162" t="s">
        <v>642</v>
      </c>
      <c r="C2571" s="121">
        <v>34156083</v>
      </c>
      <c r="D2571" s="121">
        <v>0</v>
      </c>
    </row>
    <row r="2572" spans="2:4">
      <c r="B2572" s="161" t="s">
        <v>2198</v>
      </c>
      <c r="C2572" s="121">
        <v>12018533</v>
      </c>
      <c r="D2572" s="121">
        <v>0</v>
      </c>
    </row>
    <row r="2573" spans="2:4">
      <c r="B2573" s="162" t="s">
        <v>1809</v>
      </c>
      <c r="C2573" s="121">
        <v>12018533</v>
      </c>
      <c r="D2573" s="121">
        <v>0</v>
      </c>
    </row>
    <row r="2574" spans="2:4">
      <c r="B2574" s="161" t="s">
        <v>2572</v>
      </c>
      <c r="C2574" s="121">
        <v>10000000</v>
      </c>
      <c r="D2574" s="121">
        <v>0</v>
      </c>
    </row>
    <row r="2575" spans="2:4">
      <c r="B2575" s="162" t="s">
        <v>2199</v>
      </c>
      <c r="C2575" s="121">
        <v>10000000</v>
      </c>
      <c r="D2575" s="121">
        <v>0</v>
      </c>
    </row>
    <row r="2576" spans="2:4">
      <c r="B2576" s="161" t="s">
        <v>1731</v>
      </c>
      <c r="C2576" s="121">
        <v>7281426</v>
      </c>
      <c r="D2576" s="121">
        <v>0</v>
      </c>
    </row>
    <row r="2577" spans="2:4">
      <c r="B2577" s="162" t="s">
        <v>1732</v>
      </c>
      <c r="C2577" s="121">
        <v>7281426</v>
      </c>
      <c r="D2577" s="121">
        <v>0</v>
      </c>
    </row>
    <row r="2578" spans="2:4">
      <c r="B2578" s="161" t="s">
        <v>2571</v>
      </c>
      <c r="C2578" s="121">
        <v>20000000</v>
      </c>
      <c r="D2578" s="121">
        <v>0</v>
      </c>
    </row>
    <row r="2579" spans="2:4">
      <c r="B2579" s="162" t="s">
        <v>2200</v>
      </c>
      <c r="C2579" s="121">
        <v>20000000</v>
      </c>
      <c r="D2579" s="121">
        <v>0</v>
      </c>
    </row>
    <row r="2580" spans="2:4">
      <c r="B2580" s="161" t="s">
        <v>2201</v>
      </c>
      <c r="C2580" s="121">
        <v>5124621</v>
      </c>
      <c r="D2580" s="121">
        <v>0</v>
      </c>
    </row>
    <row r="2581" spans="2:4">
      <c r="B2581" s="162" t="s">
        <v>2202</v>
      </c>
      <c r="C2581" s="121">
        <v>5124621</v>
      </c>
      <c r="D2581" s="121">
        <v>0</v>
      </c>
    </row>
    <row r="2582" spans="2:4">
      <c r="B2582" s="161" t="s">
        <v>3048</v>
      </c>
      <c r="C2582" s="121">
        <v>45570901</v>
      </c>
      <c r="D2582" s="121">
        <v>0</v>
      </c>
    </row>
    <row r="2583" spans="2:4">
      <c r="B2583" s="162" t="s">
        <v>2792</v>
      </c>
      <c r="C2583" s="121">
        <v>45570901</v>
      </c>
      <c r="D2583" s="121">
        <v>0</v>
      </c>
    </row>
    <row r="2584" spans="2:4">
      <c r="B2584" s="161" t="s">
        <v>2570</v>
      </c>
      <c r="C2584" s="121">
        <v>10000000</v>
      </c>
      <c r="D2584" s="121">
        <v>0</v>
      </c>
    </row>
    <row r="2585" spans="2:4">
      <c r="B2585" s="162" t="s">
        <v>2203</v>
      </c>
      <c r="C2585" s="121">
        <v>10000000</v>
      </c>
      <c r="D2585" s="121">
        <v>0</v>
      </c>
    </row>
    <row r="2586" spans="2:4">
      <c r="B2586" s="161" t="s">
        <v>2569</v>
      </c>
      <c r="C2586" s="121">
        <v>10000000</v>
      </c>
      <c r="D2586" s="121">
        <v>0</v>
      </c>
    </row>
    <row r="2587" spans="2:4">
      <c r="B2587" s="162" t="s">
        <v>2204</v>
      </c>
      <c r="C2587" s="121">
        <v>10000000</v>
      </c>
      <c r="D2587" s="121">
        <v>0</v>
      </c>
    </row>
    <row r="2588" spans="2:4">
      <c r="B2588" s="161" t="s">
        <v>2568</v>
      </c>
      <c r="C2588" s="121">
        <v>130371036</v>
      </c>
      <c r="D2588" s="121">
        <v>0</v>
      </c>
    </row>
    <row r="2589" spans="2:4">
      <c r="B2589" s="162" t="s">
        <v>2024</v>
      </c>
      <c r="C2589" s="121">
        <v>19947439</v>
      </c>
      <c r="D2589" s="121">
        <v>0</v>
      </c>
    </row>
    <row r="2590" spans="2:4">
      <c r="B2590" s="162" t="s">
        <v>3049</v>
      </c>
      <c r="C2590" s="121">
        <v>110423597</v>
      </c>
      <c r="D2590" s="121">
        <v>0</v>
      </c>
    </row>
    <row r="2591" spans="2:4">
      <c r="B2591" s="161" t="s">
        <v>1733</v>
      </c>
      <c r="C2591" s="121">
        <v>7278512</v>
      </c>
      <c r="D2591" s="121">
        <v>0</v>
      </c>
    </row>
    <row r="2592" spans="2:4">
      <c r="B2592" s="162" t="s">
        <v>1734</v>
      </c>
      <c r="C2592" s="121">
        <v>7278512</v>
      </c>
      <c r="D2592" s="121">
        <v>0</v>
      </c>
    </row>
    <row r="2593" spans="2:4">
      <c r="B2593" s="161" t="s">
        <v>2567</v>
      </c>
      <c r="C2593" s="121">
        <v>685956</v>
      </c>
      <c r="D2593" s="121">
        <v>0</v>
      </c>
    </row>
    <row r="2594" spans="2:4">
      <c r="B2594" s="162" t="s">
        <v>2025</v>
      </c>
      <c r="C2594" s="121">
        <v>685956</v>
      </c>
      <c r="D2594" s="121">
        <v>0</v>
      </c>
    </row>
    <row r="2595" spans="2:4">
      <c r="B2595" s="161" t="s">
        <v>2566</v>
      </c>
      <c r="C2595" s="121">
        <v>21530521</v>
      </c>
      <c r="D2595" s="121">
        <v>0</v>
      </c>
    </row>
    <row r="2596" spans="2:4">
      <c r="B2596" s="162" t="s">
        <v>1920</v>
      </c>
      <c r="C2596" s="121">
        <v>21530521</v>
      </c>
      <c r="D2596" s="121">
        <v>0</v>
      </c>
    </row>
    <row r="2597" spans="2:4">
      <c r="B2597" s="161" t="s">
        <v>2565</v>
      </c>
      <c r="C2597" s="121">
        <v>2000000</v>
      </c>
      <c r="D2597" s="121">
        <v>0</v>
      </c>
    </row>
    <row r="2598" spans="2:4">
      <c r="B2598" s="162" t="s">
        <v>2315</v>
      </c>
      <c r="C2598" s="121">
        <v>2000000</v>
      </c>
      <c r="D2598" s="121">
        <v>0</v>
      </c>
    </row>
    <row r="2599" spans="2:4">
      <c r="B2599" s="161" t="s">
        <v>2564</v>
      </c>
      <c r="C2599" s="121">
        <v>100000000</v>
      </c>
      <c r="D2599" s="121">
        <v>0</v>
      </c>
    </row>
    <row r="2600" spans="2:4">
      <c r="B2600" s="162" t="s">
        <v>2026</v>
      </c>
      <c r="C2600" s="121">
        <v>100000000</v>
      </c>
      <c r="D2600" s="121">
        <v>0</v>
      </c>
    </row>
    <row r="2601" spans="2:4">
      <c r="B2601" s="161" t="s">
        <v>1735</v>
      </c>
      <c r="C2601" s="121">
        <v>7264502</v>
      </c>
      <c r="D2601" s="121">
        <v>0</v>
      </c>
    </row>
    <row r="2602" spans="2:4">
      <c r="B2602" s="162" t="s">
        <v>1736</v>
      </c>
      <c r="C2602" s="121">
        <v>7264502</v>
      </c>
      <c r="D2602" s="121">
        <v>0</v>
      </c>
    </row>
    <row r="2603" spans="2:4">
      <c r="B2603" s="161" t="s">
        <v>3050</v>
      </c>
      <c r="C2603" s="121">
        <v>13310723</v>
      </c>
      <c r="D2603" s="121">
        <v>0</v>
      </c>
    </row>
    <row r="2604" spans="2:4">
      <c r="B2604" s="162" t="s">
        <v>2205</v>
      </c>
      <c r="C2604" s="121">
        <v>13310723</v>
      </c>
      <c r="D2604" s="121">
        <v>0</v>
      </c>
    </row>
    <row r="2605" spans="2:4">
      <c r="B2605" s="161" t="s">
        <v>781</v>
      </c>
      <c r="C2605" s="121">
        <v>101397996</v>
      </c>
      <c r="D2605" s="121">
        <v>19086278.109999999</v>
      </c>
    </row>
    <row r="2606" spans="2:4">
      <c r="B2606" s="162" t="s">
        <v>782</v>
      </c>
      <c r="C2606" s="121">
        <v>101397996</v>
      </c>
      <c r="D2606" s="121">
        <v>19086278.109999999</v>
      </c>
    </row>
    <row r="2607" spans="2:4">
      <c r="B2607" s="161" t="s">
        <v>1737</v>
      </c>
      <c r="C2607" s="121">
        <v>7281033</v>
      </c>
      <c r="D2607" s="121">
        <v>0</v>
      </c>
    </row>
    <row r="2608" spans="2:4">
      <c r="B2608" s="162" t="s">
        <v>1738</v>
      </c>
      <c r="C2608" s="121">
        <v>7281033</v>
      </c>
      <c r="D2608" s="121">
        <v>0</v>
      </c>
    </row>
    <row r="2609" spans="2:4">
      <c r="B2609" s="161" t="s">
        <v>2563</v>
      </c>
      <c r="C2609" s="121">
        <v>25000000</v>
      </c>
      <c r="D2609" s="121">
        <v>0</v>
      </c>
    </row>
    <row r="2610" spans="2:4">
      <c r="B2610" s="162" t="s">
        <v>2206</v>
      </c>
      <c r="C2610" s="121">
        <v>25000000</v>
      </c>
      <c r="D2610" s="121">
        <v>0</v>
      </c>
    </row>
    <row r="2611" spans="2:4">
      <c r="B2611" s="161" t="s">
        <v>2562</v>
      </c>
      <c r="C2611" s="121">
        <v>78000000</v>
      </c>
      <c r="D2611" s="121">
        <v>0</v>
      </c>
    </row>
    <row r="2612" spans="2:4">
      <c r="B2612" s="162" t="s">
        <v>2027</v>
      </c>
      <c r="C2612" s="121">
        <v>78000000</v>
      </c>
      <c r="D2612" s="121">
        <v>0</v>
      </c>
    </row>
    <row r="2613" spans="2:4">
      <c r="B2613" s="161" t="s">
        <v>2561</v>
      </c>
      <c r="C2613" s="121">
        <v>5050000</v>
      </c>
      <c r="D2613" s="121">
        <v>0</v>
      </c>
    </row>
    <row r="2614" spans="2:4">
      <c r="B2614" s="162" t="s">
        <v>2206</v>
      </c>
      <c r="C2614" s="121">
        <v>5050000</v>
      </c>
      <c r="D2614" s="121">
        <v>0</v>
      </c>
    </row>
    <row r="2615" spans="2:4">
      <c r="B2615" s="161" t="s">
        <v>1739</v>
      </c>
      <c r="C2615" s="121">
        <v>7281426</v>
      </c>
      <c r="D2615" s="121">
        <v>0</v>
      </c>
    </row>
    <row r="2616" spans="2:4">
      <c r="B2616" s="162" t="s">
        <v>1740</v>
      </c>
      <c r="C2616" s="121">
        <v>7281426</v>
      </c>
      <c r="D2616" s="121">
        <v>0</v>
      </c>
    </row>
    <row r="2617" spans="2:4">
      <c r="B2617" s="161" t="s">
        <v>2560</v>
      </c>
      <c r="C2617" s="121">
        <v>10000000</v>
      </c>
      <c r="D2617" s="121">
        <v>0</v>
      </c>
    </row>
    <row r="2618" spans="2:4">
      <c r="B2618" s="162" t="s">
        <v>2028</v>
      </c>
      <c r="C2618" s="121">
        <v>10000000</v>
      </c>
      <c r="D2618" s="121">
        <v>0</v>
      </c>
    </row>
    <row r="2619" spans="2:4">
      <c r="B2619" s="161" t="s">
        <v>2207</v>
      </c>
      <c r="C2619" s="121">
        <v>2803805</v>
      </c>
      <c r="D2619" s="121">
        <v>0</v>
      </c>
    </row>
    <row r="2620" spans="2:4">
      <c r="B2620" s="162" t="s">
        <v>2208</v>
      </c>
      <c r="C2620" s="121">
        <v>2803805</v>
      </c>
      <c r="D2620" s="121">
        <v>0</v>
      </c>
    </row>
    <row r="2621" spans="2:4">
      <c r="B2621" s="161" t="s">
        <v>2209</v>
      </c>
      <c r="C2621" s="121">
        <v>30820896</v>
      </c>
      <c r="D2621" s="121">
        <v>0</v>
      </c>
    </row>
    <row r="2622" spans="2:4">
      <c r="B2622" s="162" t="s">
        <v>2210</v>
      </c>
      <c r="C2622" s="121">
        <v>30820896</v>
      </c>
      <c r="D2622" s="121">
        <v>0</v>
      </c>
    </row>
    <row r="2623" spans="2:4">
      <c r="B2623" s="160" t="s">
        <v>253</v>
      </c>
      <c r="C2623" s="156">
        <v>8256000</v>
      </c>
      <c r="D2623" s="156">
        <v>0</v>
      </c>
    </row>
    <row r="2624" spans="2:4">
      <c r="B2624" s="161" t="s">
        <v>3152</v>
      </c>
      <c r="C2624" s="121">
        <v>0</v>
      </c>
      <c r="D2624" s="121">
        <v>0</v>
      </c>
    </row>
    <row r="2625" spans="2:4">
      <c r="B2625" s="162" t="s">
        <v>3153</v>
      </c>
      <c r="C2625" s="121">
        <v>0</v>
      </c>
      <c r="D2625" s="121">
        <v>0</v>
      </c>
    </row>
    <row r="2626" spans="2:4">
      <c r="B2626" s="161" t="s">
        <v>781</v>
      </c>
      <c r="C2626" s="121">
        <v>8256000</v>
      </c>
      <c r="D2626" s="121">
        <v>0</v>
      </c>
    </row>
    <row r="2627" spans="2:4">
      <c r="B2627" s="162" t="s">
        <v>782</v>
      </c>
      <c r="C2627" s="121">
        <v>8256000</v>
      </c>
      <c r="D2627" s="121">
        <v>0</v>
      </c>
    </row>
    <row r="2628" spans="2:4">
      <c r="B2628" s="123" t="s">
        <v>439</v>
      </c>
      <c r="C2628" s="121">
        <v>1141004658</v>
      </c>
      <c r="D2628" s="121">
        <v>275880375.27999997</v>
      </c>
    </row>
    <row r="2629" spans="2:4">
      <c r="B2629" s="160" t="s">
        <v>251</v>
      </c>
      <c r="C2629" s="156">
        <v>1124202528</v>
      </c>
      <c r="D2629" s="156">
        <v>275880375.27999997</v>
      </c>
    </row>
    <row r="2630" spans="2:4">
      <c r="B2630" s="161" t="s">
        <v>440</v>
      </c>
      <c r="C2630" s="121">
        <v>170900000</v>
      </c>
      <c r="D2630" s="121">
        <v>900000</v>
      </c>
    </row>
    <row r="2631" spans="2:4">
      <c r="B2631" s="162" t="s">
        <v>643</v>
      </c>
      <c r="C2631" s="121">
        <v>170900000</v>
      </c>
      <c r="D2631" s="121">
        <v>900000</v>
      </c>
    </row>
    <row r="2632" spans="2:4">
      <c r="B2632" s="161" t="s">
        <v>2825</v>
      </c>
      <c r="C2632" s="121">
        <v>3355957</v>
      </c>
      <c r="D2632" s="121">
        <v>0</v>
      </c>
    </row>
    <row r="2633" spans="2:4">
      <c r="B2633" s="162" t="s">
        <v>2824</v>
      </c>
      <c r="C2633" s="121">
        <v>3355957</v>
      </c>
      <c r="D2633" s="121">
        <v>0</v>
      </c>
    </row>
    <row r="2634" spans="2:4">
      <c r="B2634" s="161" t="s">
        <v>2559</v>
      </c>
      <c r="C2634" s="121">
        <v>31984150</v>
      </c>
      <c r="D2634" s="121">
        <v>20000000</v>
      </c>
    </row>
    <row r="2635" spans="2:4">
      <c r="B2635" s="162" t="s">
        <v>2441</v>
      </c>
      <c r="C2635" s="121">
        <v>31984150</v>
      </c>
      <c r="D2635" s="121">
        <v>20000000</v>
      </c>
    </row>
    <row r="2636" spans="2:4">
      <c r="B2636" s="161" t="s">
        <v>2440</v>
      </c>
      <c r="C2636" s="121">
        <v>25587303</v>
      </c>
      <c r="D2636" s="121">
        <v>20000000</v>
      </c>
    </row>
    <row r="2637" spans="2:4">
      <c r="B2637" s="162" t="s">
        <v>2439</v>
      </c>
      <c r="C2637" s="121">
        <v>25587303</v>
      </c>
      <c r="D2637" s="121">
        <v>20000000</v>
      </c>
    </row>
    <row r="2638" spans="2:4">
      <c r="B2638" s="161" t="s">
        <v>3154</v>
      </c>
      <c r="C2638" s="121">
        <v>8000000</v>
      </c>
      <c r="D2638" s="121">
        <v>0</v>
      </c>
    </row>
    <row r="2639" spans="2:4">
      <c r="B2639" s="162" t="s">
        <v>2438</v>
      </c>
      <c r="C2639" s="121">
        <v>8000000</v>
      </c>
      <c r="D2639" s="121">
        <v>0</v>
      </c>
    </row>
    <row r="2640" spans="2:4">
      <c r="B2640" s="161" t="s">
        <v>1921</v>
      </c>
      <c r="C2640" s="121">
        <v>222022862</v>
      </c>
      <c r="D2640" s="121">
        <v>92922776.859999999</v>
      </c>
    </row>
    <row r="2641" spans="2:4">
      <c r="B2641" s="162" t="s">
        <v>1922</v>
      </c>
      <c r="C2641" s="121">
        <v>192022862</v>
      </c>
      <c r="D2641" s="121">
        <v>62922776.859999999</v>
      </c>
    </row>
    <row r="2642" spans="2:4">
      <c r="B2642" s="162" t="s">
        <v>2438</v>
      </c>
      <c r="C2642" s="121">
        <v>30000000</v>
      </c>
      <c r="D2642" s="121">
        <v>30000000</v>
      </c>
    </row>
    <row r="2643" spans="2:4">
      <c r="B2643" s="161" t="s">
        <v>1963</v>
      </c>
      <c r="C2643" s="121">
        <v>259163406</v>
      </c>
      <c r="D2643" s="121">
        <v>31423376.289999999</v>
      </c>
    </row>
    <row r="2644" spans="2:4">
      <c r="B2644" s="162" t="s">
        <v>1923</v>
      </c>
      <c r="C2644" s="121">
        <v>245823407</v>
      </c>
      <c r="D2644" s="121">
        <v>22981960.93</v>
      </c>
    </row>
    <row r="2645" spans="2:4">
      <c r="B2645" s="162" t="s">
        <v>2438</v>
      </c>
      <c r="C2645" s="121">
        <v>13339999</v>
      </c>
      <c r="D2645" s="121">
        <v>8441415.3599999994</v>
      </c>
    </row>
    <row r="2646" spans="2:4">
      <c r="B2646" s="161" t="s">
        <v>1262</v>
      </c>
      <c r="C2646" s="121">
        <v>5045444</v>
      </c>
      <c r="D2646" s="121">
        <v>0</v>
      </c>
    </row>
    <row r="2647" spans="2:4">
      <c r="B2647" s="162" t="s">
        <v>1263</v>
      </c>
      <c r="C2647" s="121">
        <v>5045444</v>
      </c>
      <c r="D2647" s="121">
        <v>0</v>
      </c>
    </row>
    <row r="2648" spans="2:4">
      <c r="B2648" s="161" t="s">
        <v>441</v>
      </c>
      <c r="C2648" s="121">
        <v>28835516</v>
      </c>
      <c r="D2648" s="121">
        <v>42743964.029999994</v>
      </c>
    </row>
    <row r="2649" spans="2:4">
      <c r="B2649" s="162" t="s">
        <v>644</v>
      </c>
      <c r="C2649" s="121">
        <v>28835516</v>
      </c>
      <c r="D2649" s="121">
        <v>42743964.029999994</v>
      </c>
    </row>
    <row r="2650" spans="2:4">
      <c r="B2650" s="161" t="s">
        <v>2558</v>
      </c>
      <c r="C2650" s="121">
        <v>1394931</v>
      </c>
      <c r="D2650" s="121">
        <v>0</v>
      </c>
    </row>
    <row r="2651" spans="2:4">
      <c r="B2651" s="162" t="s">
        <v>1264</v>
      </c>
      <c r="C2651" s="121">
        <v>1394931</v>
      </c>
      <c r="D2651" s="121">
        <v>0</v>
      </c>
    </row>
    <row r="2652" spans="2:4">
      <c r="B2652" s="161" t="s">
        <v>1964</v>
      </c>
      <c r="C2652" s="121">
        <v>17690642</v>
      </c>
      <c r="D2652" s="121">
        <v>0</v>
      </c>
    </row>
    <row r="2653" spans="2:4">
      <c r="B2653" s="162" t="s">
        <v>718</v>
      </c>
      <c r="C2653" s="121">
        <v>17690642</v>
      </c>
      <c r="D2653" s="121">
        <v>0</v>
      </c>
    </row>
    <row r="2654" spans="2:4">
      <c r="B2654" s="161" t="s">
        <v>2437</v>
      </c>
      <c r="C2654" s="121">
        <v>67437623</v>
      </c>
      <c r="D2654" s="121">
        <v>62797736</v>
      </c>
    </row>
    <row r="2655" spans="2:4">
      <c r="B2655" s="162" t="s">
        <v>2436</v>
      </c>
      <c r="C2655" s="121">
        <v>67437623</v>
      </c>
      <c r="D2655" s="121">
        <v>62797736</v>
      </c>
    </row>
    <row r="2656" spans="2:4">
      <c r="B2656" s="161" t="s">
        <v>2211</v>
      </c>
      <c r="C2656" s="121">
        <v>26976614</v>
      </c>
      <c r="D2656" s="121">
        <v>0</v>
      </c>
    </row>
    <row r="2657" spans="2:4">
      <c r="B2657" s="162" t="s">
        <v>2212</v>
      </c>
      <c r="C2657" s="121">
        <v>26976614</v>
      </c>
      <c r="D2657" s="121">
        <v>0</v>
      </c>
    </row>
    <row r="2658" spans="2:4">
      <c r="B2658" s="161" t="s">
        <v>2213</v>
      </c>
      <c r="C2658" s="121">
        <v>6195995</v>
      </c>
      <c r="D2658" s="121">
        <v>0</v>
      </c>
    </row>
    <row r="2659" spans="2:4">
      <c r="B2659" s="162" t="s">
        <v>2214</v>
      </c>
      <c r="C2659" s="121">
        <v>6195995</v>
      </c>
      <c r="D2659" s="121">
        <v>0</v>
      </c>
    </row>
    <row r="2660" spans="2:4">
      <c r="B2660" s="161" t="s">
        <v>2215</v>
      </c>
      <c r="C2660" s="121">
        <v>10000000</v>
      </c>
      <c r="D2660" s="121">
        <v>0</v>
      </c>
    </row>
    <row r="2661" spans="2:4">
      <c r="B2661" s="162" t="s">
        <v>2216</v>
      </c>
      <c r="C2661" s="121">
        <v>10000000</v>
      </c>
      <c r="D2661" s="121">
        <v>0</v>
      </c>
    </row>
    <row r="2662" spans="2:4">
      <c r="B2662" s="161" t="s">
        <v>783</v>
      </c>
      <c r="C2662" s="121">
        <v>239612085</v>
      </c>
      <c r="D2662" s="121">
        <v>5092522.0999999996</v>
      </c>
    </row>
    <row r="2663" spans="2:4">
      <c r="B2663" s="162" t="s">
        <v>784</v>
      </c>
      <c r="C2663" s="121">
        <v>239612085</v>
      </c>
      <c r="D2663" s="121">
        <v>5092522.0999999996</v>
      </c>
    </row>
    <row r="2664" spans="2:4">
      <c r="B2664" s="160" t="s">
        <v>253</v>
      </c>
      <c r="C2664" s="156">
        <v>16802130</v>
      </c>
      <c r="D2664" s="156">
        <v>0</v>
      </c>
    </row>
    <row r="2665" spans="2:4">
      <c r="B2665" s="161" t="s">
        <v>783</v>
      </c>
      <c r="C2665" s="121">
        <v>16802130</v>
      </c>
      <c r="D2665" s="121">
        <v>0</v>
      </c>
    </row>
    <row r="2666" spans="2:4">
      <c r="B2666" s="162" t="s">
        <v>784</v>
      </c>
      <c r="C2666" s="121">
        <v>16802130</v>
      </c>
      <c r="D2666" s="121">
        <v>0</v>
      </c>
    </row>
    <row r="2667" spans="2:4">
      <c r="B2667" s="123" t="s">
        <v>442</v>
      </c>
      <c r="C2667" s="121">
        <v>883749625</v>
      </c>
      <c r="D2667" s="121">
        <v>172194616.19</v>
      </c>
    </row>
    <row r="2668" spans="2:4">
      <c r="B2668" s="160" t="s">
        <v>251</v>
      </c>
      <c r="C2668" s="156">
        <v>768749625</v>
      </c>
      <c r="D2668" s="156">
        <v>164548024.31999999</v>
      </c>
    </row>
    <row r="2669" spans="2:4">
      <c r="B2669" s="161" t="s">
        <v>3051</v>
      </c>
      <c r="C2669" s="121">
        <v>66837546</v>
      </c>
      <c r="D2669" s="121">
        <v>7652665.9100000001</v>
      </c>
    </row>
    <row r="2670" spans="2:4">
      <c r="B2670" s="162" t="s">
        <v>3052</v>
      </c>
      <c r="C2670" s="121">
        <v>16837546</v>
      </c>
      <c r="D2670" s="121">
        <v>7652665.9100000001</v>
      </c>
    </row>
    <row r="2671" spans="2:4">
      <c r="B2671" s="162" t="s">
        <v>2435</v>
      </c>
      <c r="C2671" s="121">
        <v>50000000</v>
      </c>
      <c r="D2671" s="121">
        <v>0</v>
      </c>
    </row>
    <row r="2672" spans="2:4">
      <c r="B2672" s="161" t="s">
        <v>3155</v>
      </c>
      <c r="C2672" s="121">
        <v>12600000</v>
      </c>
      <c r="D2672" s="121">
        <v>0</v>
      </c>
    </row>
    <row r="2673" spans="2:4">
      <c r="B2673" s="162" t="s">
        <v>2435</v>
      </c>
      <c r="C2673" s="121">
        <v>12600000</v>
      </c>
      <c r="D2673" s="121">
        <v>0</v>
      </c>
    </row>
    <row r="2674" spans="2:4">
      <c r="B2674" s="161" t="s">
        <v>443</v>
      </c>
      <c r="C2674" s="121">
        <v>47785043</v>
      </c>
      <c r="D2674" s="121">
        <v>3867000</v>
      </c>
    </row>
    <row r="2675" spans="2:4">
      <c r="B2675" s="162" t="s">
        <v>645</v>
      </c>
      <c r="C2675" s="121">
        <v>47785043</v>
      </c>
      <c r="D2675" s="121">
        <v>3867000</v>
      </c>
    </row>
    <row r="2676" spans="2:4">
      <c r="B2676" s="161" t="s">
        <v>2434</v>
      </c>
      <c r="C2676" s="121">
        <v>100000000</v>
      </c>
      <c r="D2676" s="121">
        <v>0</v>
      </c>
    </row>
    <row r="2677" spans="2:4">
      <c r="B2677" s="162" t="s">
        <v>2433</v>
      </c>
      <c r="C2677" s="121">
        <v>100000000</v>
      </c>
      <c r="D2677" s="121">
        <v>0</v>
      </c>
    </row>
    <row r="2678" spans="2:4">
      <c r="B2678" s="161" t="s">
        <v>3053</v>
      </c>
      <c r="C2678" s="121">
        <v>38876602</v>
      </c>
      <c r="D2678" s="121">
        <v>36932772</v>
      </c>
    </row>
    <row r="2679" spans="2:4">
      <c r="B2679" s="162" t="s">
        <v>3054</v>
      </c>
      <c r="C2679" s="121">
        <v>38876602</v>
      </c>
      <c r="D2679" s="121">
        <v>36932772</v>
      </c>
    </row>
    <row r="2680" spans="2:4">
      <c r="B2680" s="161" t="s">
        <v>2432</v>
      </c>
      <c r="C2680" s="121">
        <v>5000000</v>
      </c>
      <c r="D2680" s="121">
        <v>0</v>
      </c>
    </row>
    <row r="2681" spans="2:4">
      <c r="B2681" s="162" t="s">
        <v>2431</v>
      </c>
      <c r="C2681" s="121">
        <v>5000000</v>
      </c>
      <c r="D2681" s="121">
        <v>0</v>
      </c>
    </row>
    <row r="2682" spans="2:4">
      <c r="B2682" s="161" t="s">
        <v>1265</v>
      </c>
      <c r="C2682" s="121">
        <v>2080338</v>
      </c>
      <c r="D2682" s="121">
        <v>0</v>
      </c>
    </row>
    <row r="2683" spans="2:4">
      <c r="B2683" s="162" t="s">
        <v>1266</v>
      </c>
      <c r="C2683" s="121">
        <v>2080338</v>
      </c>
      <c r="D2683" s="121">
        <v>0</v>
      </c>
    </row>
    <row r="2684" spans="2:4">
      <c r="B2684" s="161" t="s">
        <v>1267</v>
      </c>
      <c r="C2684" s="121">
        <v>1787840</v>
      </c>
      <c r="D2684" s="121">
        <v>0</v>
      </c>
    </row>
    <row r="2685" spans="2:4">
      <c r="B2685" s="162" t="s">
        <v>1268</v>
      </c>
      <c r="C2685" s="121">
        <v>1787840</v>
      </c>
      <c r="D2685" s="121">
        <v>0</v>
      </c>
    </row>
    <row r="2686" spans="2:4">
      <c r="B2686" s="161" t="s">
        <v>2557</v>
      </c>
      <c r="C2686" s="121">
        <v>65220743</v>
      </c>
      <c r="D2686" s="121">
        <v>0</v>
      </c>
    </row>
    <row r="2687" spans="2:4">
      <c r="B2687" s="162" t="s">
        <v>2217</v>
      </c>
      <c r="C2687" s="121">
        <v>65220743</v>
      </c>
      <c r="D2687" s="121">
        <v>0</v>
      </c>
    </row>
    <row r="2688" spans="2:4">
      <c r="B2688" s="161" t="s">
        <v>1269</v>
      </c>
      <c r="C2688" s="121">
        <v>3148512</v>
      </c>
      <c r="D2688" s="121">
        <v>0</v>
      </c>
    </row>
    <row r="2689" spans="2:4">
      <c r="B2689" s="162" t="s">
        <v>1270</v>
      </c>
      <c r="C2689" s="121">
        <v>3148512</v>
      </c>
      <c r="D2689" s="121">
        <v>0</v>
      </c>
    </row>
    <row r="2690" spans="2:4">
      <c r="B2690" s="161" t="s">
        <v>1965</v>
      </c>
      <c r="C2690" s="121">
        <v>3534444</v>
      </c>
      <c r="D2690" s="121">
        <v>0</v>
      </c>
    </row>
    <row r="2691" spans="2:4">
      <c r="B2691" s="162" t="s">
        <v>1271</v>
      </c>
      <c r="C2691" s="121">
        <v>3534444</v>
      </c>
      <c r="D2691" s="121">
        <v>0</v>
      </c>
    </row>
    <row r="2692" spans="2:4">
      <c r="B2692" s="161" t="s">
        <v>2556</v>
      </c>
      <c r="C2692" s="121">
        <v>99753891</v>
      </c>
      <c r="D2692" s="121">
        <v>34721095.689999998</v>
      </c>
    </row>
    <row r="2693" spans="2:4">
      <c r="B2693" s="162" t="s">
        <v>2029</v>
      </c>
      <c r="C2693" s="121">
        <v>99753891</v>
      </c>
      <c r="D2693" s="121">
        <v>34721095.689999998</v>
      </c>
    </row>
    <row r="2694" spans="2:4">
      <c r="B2694" s="161" t="s">
        <v>2823</v>
      </c>
      <c r="C2694" s="121">
        <v>21660226</v>
      </c>
      <c r="D2694" s="121">
        <v>0</v>
      </c>
    </row>
    <row r="2695" spans="2:4">
      <c r="B2695" s="162" t="s">
        <v>2822</v>
      </c>
      <c r="C2695" s="121">
        <v>21660226</v>
      </c>
      <c r="D2695" s="121">
        <v>0</v>
      </c>
    </row>
    <row r="2696" spans="2:4">
      <c r="B2696" s="161" t="s">
        <v>2430</v>
      </c>
      <c r="C2696" s="121">
        <v>5000000</v>
      </c>
      <c r="D2696" s="121">
        <v>0</v>
      </c>
    </row>
    <row r="2697" spans="2:4">
      <c r="B2697" s="162" t="s">
        <v>2429</v>
      </c>
      <c r="C2697" s="121">
        <v>5000000</v>
      </c>
      <c r="D2697" s="121">
        <v>0</v>
      </c>
    </row>
    <row r="2698" spans="2:4">
      <c r="B2698" s="161" t="s">
        <v>2220</v>
      </c>
      <c r="C2698" s="121">
        <v>35607958</v>
      </c>
      <c r="D2698" s="121">
        <v>0</v>
      </c>
    </row>
    <row r="2699" spans="2:4">
      <c r="B2699" s="162" t="s">
        <v>2221</v>
      </c>
      <c r="C2699" s="121">
        <v>35607958</v>
      </c>
      <c r="D2699" s="121">
        <v>0</v>
      </c>
    </row>
    <row r="2700" spans="2:4">
      <c r="B2700" s="161" t="s">
        <v>785</v>
      </c>
      <c r="C2700" s="121">
        <v>36368030</v>
      </c>
      <c r="D2700" s="121">
        <v>28718037.289999999</v>
      </c>
    </row>
    <row r="2701" spans="2:4">
      <c r="B2701" s="162" t="s">
        <v>786</v>
      </c>
      <c r="C2701" s="121">
        <v>36368030</v>
      </c>
      <c r="D2701" s="121">
        <v>28718037.289999999</v>
      </c>
    </row>
    <row r="2702" spans="2:4">
      <c r="B2702" s="161" t="s">
        <v>3055</v>
      </c>
      <c r="C2702" s="121">
        <v>123841896</v>
      </c>
      <c r="D2702" s="121">
        <v>52656453.43</v>
      </c>
    </row>
    <row r="2703" spans="2:4">
      <c r="B2703" s="162" t="s">
        <v>3056</v>
      </c>
      <c r="C2703" s="121">
        <v>123841896</v>
      </c>
      <c r="D2703" s="121">
        <v>52656453.43</v>
      </c>
    </row>
    <row r="2704" spans="2:4">
      <c r="B2704" s="161" t="s">
        <v>1807</v>
      </c>
      <c r="C2704" s="121">
        <v>24700</v>
      </c>
      <c r="D2704" s="121">
        <v>0</v>
      </c>
    </row>
    <row r="2705" spans="2:4">
      <c r="B2705" s="162" t="s">
        <v>1808</v>
      </c>
      <c r="C2705" s="121">
        <v>24700</v>
      </c>
      <c r="D2705" s="121">
        <v>0</v>
      </c>
    </row>
    <row r="2706" spans="2:4">
      <c r="B2706" s="161" t="s">
        <v>2428</v>
      </c>
      <c r="C2706" s="121">
        <v>20000000</v>
      </c>
      <c r="D2706" s="121">
        <v>0</v>
      </c>
    </row>
    <row r="2707" spans="2:4">
      <c r="B2707" s="162" t="s">
        <v>2427</v>
      </c>
      <c r="C2707" s="121">
        <v>20000000</v>
      </c>
      <c r="D2707" s="121">
        <v>0</v>
      </c>
    </row>
    <row r="2708" spans="2:4">
      <c r="B2708" s="161" t="s">
        <v>2362</v>
      </c>
      <c r="C2708" s="121">
        <v>5000000</v>
      </c>
      <c r="D2708" s="121">
        <v>0</v>
      </c>
    </row>
    <row r="2709" spans="2:4">
      <c r="B2709" s="162" t="s">
        <v>2361</v>
      </c>
      <c r="C2709" s="121">
        <v>5000000</v>
      </c>
      <c r="D2709" s="121">
        <v>0</v>
      </c>
    </row>
    <row r="2710" spans="2:4">
      <c r="B2710" s="161" t="s">
        <v>2821</v>
      </c>
      <c r="C2710" s="121">
        <v>74621856</v>
      </c>
      <c r="D2710" s="121">
        <v>0</v>
      </c>
    </row>
    <row r="2711" spans="2:4">
      <c r="B2711" s="162" t="s">
        <v>2820</v>
      </c>
      <c r="C2711" s="121">
        <v>74621856</v>
      </c>
      <c r="D2711" s="121">
        <v>0</v>
      </c>
    </row>
    <row r="2712" spans="2:4">
      <c r="B2712" s="160" t="s">
        <v>253</v>
      </c>
      <c r="C2712" s="156">
        <v>115000000</v>
      </c>
      <c r="D2712" s="156">
        <v>7646591.8700000001</v>
      </c>
    </row>
    <row r="2713" spans="2:4">
      <c r="B2713" s="161" t="s">
        <v>2218</v>
      </c>
      <c r="C2713" s="121">
        <v>10000000</v>
      </c>
      <c r="D2713" s="121">
        <v>7646591.8700000001</v>
      </c>
    </row>
    <row r="2714" spans="2:4">
      <c r="B2714" s="162" t="s">
        <v>2219</v>
      </c>
      <c r="C2714" s="121">
        <v>10000000</v>
      </c>
      <c r="D2714" s="121">
        <v>7646591.8700000001</v>
      </c>
    </row>
    <row r="2715" spans="2:4">
      <c r="B2715" s="161" t="s">
        <v>2362</v>
      </c>
      <c r="C2715" s="121">
        <v>105000000</v>
      </c>
      <c r="D2715" s="121">
        <v>0</v>
      </c>
    </row>
    <row r="2716" spans="2:4">
      <c r="B2716" s="162" t="s">
        <v>2361</v>
      </c>
      <c r="C2716" s="121">
        <v>105000000</v>
      </c>
      <c r="D2716" s="121">
        <v>0</v>
      </c>
    </row>
    <row r="2717" spans="2:4">
      <c r="B2717" s="123" t="s">
        <v>266</v>
      </c>
      <c r="C2717" s="121">
        <v>23638967274</v>
      </c>
      <c r="D2717" s="121">
        <v>2218215983.5500002</v>
      </c>
    </row>
    <row r="2718" spans="2:4">
      <c r="B2718" s="160" t="s">
        <v>251</v>
      </c>
      <c r="C2718" s="156">
        <v>8185911633</v>
      </c>
      <c r="D2718" s="156">
        <v>1787780883.1899998</v>
      </c>
    </row>
    <row r="2719" spans="2:4">
      <c r="B2719" s="161" t="s">
        <v>2555</v>
      </c>
      <c r="C2719" s="121">
        <v>7362516</v>
      </c>
      <c r="D2719" s="121">
        <v>0</v>
      </c>
    </row>
    <row r="2720" spans="2:4">
      <c r="B2720" s="162" t="s">
        <v>992</v>
      </c>
      <c r="C2720" s="121">
        <v>2371860</v>
      </c>
      <c r="D2720" s="121">
        <v>0</v>
      </c>
    </row>
    <row r="2721" spans="2:4">
      <c r="B2721" s="162" t="s">
        <v>1741</v>
      </c>
      <c r="C2721" s="121">
        <v>4990656</v>
      </c>
      <c r="D2721" s="121">
        <v>0</v>
      </c>
    </row>
    <row r="2722" spans="2:4">
      <c r="B2722" s="161" t="s">
        <v>2554</v>
      </c>
      <c r="C2722" s="121">
        <v>1000000</v>
      </c>
      <c r="D2722" s="121">
        <v>0</v>
      </c>
    </row>
    <row r="2723" spans="2:4">
      <c r="B2723" s="162" t="s">
        <v>2037</v>
      </c>
      <c r="C2723" s="121">
        <v>1000000</v>
      </c>
      <c r="D2723" s="121">
        <v>0</v>
      </c>
    </row>
    <row r="2724" spans="2:4">
      <c r="B2724" s="161" t="s">
        <v>2553</v>
      </c>
      <c r="C2724" s="121">
        <v>194161377</v>
      </c>
      <c r="D2724" s="121">
        <v>0</v>
      </c>
    </row>
    <row r="2725" spans="2:4">
      <c r="B2725" s="162" t="s">
        <v>2426</v>
      </c>
      <c r="C2725" s="121">
        <v>194161377</v>
      </c>
      <c r="D2725" s="121">
        <v>0</v>
      </c>
    </row>
    <row r="2726" spans="2:4">
      <c r="B2726" s="161" t="s">
        <v>2788</v>
      </c>
      <c r="C2726" s="121">
        <v>25000000</v>
      </c>
      <c r="D2726" s="121">
        <v>0</v>
      </c>
    </row>
    <row r="2727" spans="2:4">
      <c r="B2727" s="162" t="s">
        <v>2787</v>
      </c>
      <c r="C2727" s="121">
        <v>25000000</v>
      </c>
      <c r="D2727" s="121">
        <v>0</v>
      </c>
    </row>
    <row r="2728" spans="2:4">
      <c r="B2728" s="161" t="s">
        <v>3057</v>
      </c>
      <c r="C2728" s="121">
        <v>6228157</v>
      </c>
      <c r="D2728" s="121">
        <v>0</v>
      </c>
    </row>
    <row r="2729" spans="2:4">
      <c r="B2729" s="162" t="s">
        <v>2819</v>
      </c>
      <c r="C2729" s="121">
        <v>6228157</v>
      </c>
      <c r="D2729" s="121">
        <v>0</v>
      </c>
    </row>
    <row r="2730" spans="2:4">
      <c r="B2730" s="161" t="s">
        <v>2552</v>
      </c>
      <c r="C2730" s="121">
        <v>4329132</v>
      </c>
      <c r="D2730" s="121">
        <v>0</v>
      </c>
    </row>
    <row r="2731" spans="2:4">
      <c r="B2731" s="162" t="s">
        <v>2417</v>
      </c>
      <c r="C2731" s="121">
        <v>4329132</v>
      </c>
      <c r="D2731" s="121">
        <v>0</v>
      </c>
    </row>
    <row r="2732" spans="2:4">
      <c r="B2732" s="161" t="s">
        <v>2551</v>
      </c>
      <c r="C2732" s="121">
        <v>2513122</v>
      </c>
      <c r="D2732" s="121">
        <v>0</v>
      </c>
    </row>
    <row r="2733" spans="2:4">
      <c r="B2733" s="162" t="s">
        <v>993</v>
      </c>
      <c r="C2733" s="121">
        <v>2000130</v>
      </c>
      <c r="D2733" s="121">
        <v>0</v>
      </c>
    </row>
    <row r="2734" spans="2:4">
      <c r="B2734" s="162" t="s">
        <v>1742</v>
      </c>
      <c r="C2734" s="121">
        <v>512992</v>
      </c>
      <c r="D2734" s="121">
        <v>0</v>
      </c>
    </row>
    <row r="2735" spans="2:4">
      <c r="B2735" s="161" t="s">
        <v>444</v>
      </c>
      <c r="C2735" s="121">
        <v>150000000</v>
      </c>
      <c r="D2735" s="121">
        <v>10832566.560000001</v>
      </c>
    </row>
    <row r="2736" spans="2:4">
      <c r="B2736" s="162" t="s">
        <v>647</v>
      </c>
      <c r="C2736" s="121">
        <v>150000000</v>
      </c>
      <c r="D2736" s="121">
        <v>10832566.560000001</v>
      </c>
    </row>
    <row r="2737" spans="2:4">
      <c r="B2737" s="161" t="s">
        <v>2505</v>
      </c>
      <c r="C2737" s="121">
        <v>1300000000</v>
      </c>
      <c r="D2737" s="121">
        <v>823846198.11000001</v>
      </c>
    </row>
    <row r="2738" spans="2:4">
      <c r="B2738" s="162" t="s">
        <v>787</v>
      </c>
      <c r="C2738" s="121">
        <v>1300000000</v>
      </c>
      <c r="D2738" s="121">
        <v>823846198.11000001</v>
      </c>
    </row>
    <row r="2739" spans="2:4">
      <c r="B2739" s="161" t="s">
        <v>3058</v>
      </c>
      <c r="C2739" s="121">
        <v>9000000</v>
      </c>
      <c r="D2739" s="121">
        <v>0</v>
      </c>
    </row>
    <row r="2740" spans="2:4">
      <c r="B2740" s="162" t="s">
        <v>3059</v>
      </c>
      <c r="C2740" s="121">
        <v>9000000</v>
      </c>
      <c r="D2740" s="121">
        <v>0</v>
      </c>
    </row>
    <row r="2741" spans="2:4">
      <c r="B2741" s="161" t="s">
        <v>3060</v>
      </c>
      <c r="C2741" s="121">
        <v>77011014</v>
      </c>
      <c r="D2741" s="121">
        <v>19022339.789999999</v>
      </c>
    </row>
    <row r="2742" spans="2:4">
      <c r="B2742" s="162" t="s">
        <v>3061</v>
      </c>
      <c r="C2742" s="121">
        <v>77011014</v>
      </c>
      <c r="D2742" s="121">
        <v>19022339.789999999</v>
      </c>
    </row>
    <row r="2743" spans="2:4">
      <c r="B2743" s="161" t="s">
        <v>2504</v>
      </c>
      <c r="C2743" s="121">
        <v>2000000</v>
      </c>
      <c r="D2743" s="121">
        <v>0</v>
      </c>
    </row>
    <row r="2744" spans="2:4">
      <c r="B2744" s="162" t="s">
        <v>648</v>
      </c>
      <c r="C2744" s="121">
        <v>2000000</v>
      </c>
      <c r="D2744" s="121">
        <v>0</v>
      </c>
    </row>
    <row r="2745" spans="2:4">
      <c r="B2745" s="161" t="s">
        <v>2550</v>
      </c>
      <c r="C2745" s="121">
        <v>65535117</v>
      </c>
      <c r="D2745" s="121">
        <v>0</v>
      </c>
    </row>
    <row r="2746" spans="2:4">
      <c r="B2746" s="162" t="s">
        <v>2222</v>
      </c>
      <c r="C2746" s="121">
        <v>65535117</v>
      </c>
      <c r="D2746" s="121">
        <v>0</v>
      </c>
    </row>
    <row r="2747" spans="2:4">
      <c r="B2747" s="161" t="s">
        <v>445</v>
      </c>
      <c r="C2747" s="121">
        <v>610000001</v>
      </c>
      <c r="D2747" s="121">
        <v>325326794.26999998</v>
      </c>
    </row>
    <row r="2748" spans="2:4">
      <c r="B2748" s="162" t="s">
        <v>649</v>
      </c>
      <c r="C2748" s="121">
        <v>610000001</v>
      </c>
      <c r="D2748" s="121">
        <v>325326794.26999998</v>
      </c>
    </row>
    <row r="2749" spans="2:4">
      <c r="B2749" s="161" t="s">
        <v>2549</v>
      </c>
      <c r="C2749" s="121">
        <v>779207</v>
      </c>
      <c r="D2749" s="121">
        <v>0</v>
      </c>
    </row>
    <row r="2750" spans="2:4">
      <c r="B2750" s="162" t="s">
        <v>994</v>
      </c>
      <c r="C2750" s="121">
        <v>779207</v>
      </c>
      <c r="D2750" s="121">
        <v>0</v>
      </c>
    </row>
    <row r="2751" spans="2:4">
      <c r="B2751" s="161" t="s">
        <v>446</v>
      </c>
      <c r="C2751" s="121">
        <v>940000000</v>
      </c>
      <c r="D2751" s="121">
        <v>169084410.38999999</v>
      </c>
    </row>
    <row r="2752" spans="2:4">
      <c r="B2752" s="162" t="s">
        <v>650</v>
      </c>
      <c r="C2752" s="121">
        <v>940000000</v>
      </c>
      <c r="D2752" s="121">
        <v>169084410.38999999</v>
      </c>
    </row>
    <row r="2753" spans="2:4">
      <c r="B2753" s="161" t="s">
        <v>2548</v>
      </c>
      <c r="C2753" s="121">
        <v>8415087</v>
      </c>
      <c r="D2753" s="121">
        <v>0</v>
      </c>
    </row>
    <row r="2754" spans="2:4">
      <c r="B2754" s="162" t="s">
        <v>995</v>
      </c>
      <c r="C2754" s="121">
        <v>8415087</v>
      </c>
      <c r="D2754" s="121">
        <v>0</v>
      </c>
    </row>
    <row r="2755" spans="2:4">
      <c r="B2755" s="161" t="s">
        <v>2503</v>
      </c>
      <c r="C2755" s="121">
        <v>17424123</v>
      </c>
      <c r="D2755" s="121">
        <v>0</v>
      </c>
    </row>
    <row r="2756" spans="2:4">
      <c r="B2756" s="162" t="s">
        <v>2326</v>
      </c>
      <c r="C2756" s="121">
        <v>17424123</v>
      </c>
      <c r="D2756" s="121">
        <v>0</v>
      </c>
    </row>
    <row r="2757" spans="2:4">
      <c r="B2757" s="161" t="s">
        <v>3062</v>
      </c>
      <c r="C2757" s="121">
        <v>16847189</v>
      </c>
      <c r="D2757" s="121">
        <v>0</v>
      </c>
    </row>
    <row r="2758" spans="2:4">
      <c r="B2758" s="162" t="s">
        <v>3063</v>
      </c>
      <c r="C2758" s="121">
        <v>16847189</v>
      </c>
      <c r="D2758" s="121">
        <v>0</v>
      </c>
    </row>
    <row r="2759" spans="2:4">
      <c r="B2759" s="161" t="s">
        <v>3064</v>
      </c>
      <c r="C2759" s="121">
        <v>193657772</v>
      </c>
      <c r="D2759" s="121">
        <v>0</v>
      </c>
    </row>
    <row r="2760" spans="2:4">
      <c r="B2760" s="162" t="s">
        <v>3065</v>
      </c>
      <c r="C2760" s="121">
        <v>193657772</v>
      </c>
      <c r="D2760" s="121">
        <v>0</v>
      </c>
    </row>
    <row r="2761" spans="2:4">
      <c r="B2761" s="161" t="s">
        <v>678</v>
      </c>
      <c r="C2761" s="121">
        <v>10554785</v>
      </c>
      <c r="D2761" s="121">
        <v>0</v>
      </c>
    </row>
    <row r="2762" spans="2:4">
      <c r="B2762" s="162" t="s">
        <v>679</v>
      </c>
      <c r="C2762" s="121">
        <v>10554785</v>
      </c>
      <c r="D2762" s="121">
        <v>0</v>
      </c>
    </row>
    <row r="2763" spans="2:4">
      <c r="B2763" s="161" t="s">
        <v>2547</v>
      </c>
      <c r="C2763" s="121">
        <v>1235409</v>
      </c>
      <c r="D2763" s="121">
        <v>0</v>
      </c>
    </row>
    <row r="2764" spans="2:4">
      <c r="B2764" s="162" t="s">
        <v>996</v>
      </c>
      <c r="C2764" s="121">
        <v>1235409</v>
      </c>
      <c r="D2764" s="121">
        <v>0</v>
      </c>
    </row>
    <row r="2765" spans="2:4">
      <c r="B2765" s="161" t="s">
        <v>1968</v>
      </c>
      <c r="C2765" s="121">
        <v>6755924</v>
      </c>
      <c r="D2765" s="121">
        <v>0</v>
      </c>
    </row>
    <row r="2766" spans="2:4">
      <c r="B2766" s="162" t="s">
        <v>736</v>
      </c>
      <c r="C2766" s="121">
        <v>6755924</v>
      </c>
      <c r="D2766" s="121">
        <v>0</v>
      </c>
    </row>
    <row r="2767" spans="2:4">
      <c r="B2767" s="161" t="s">
        <v>2546</v>
      </c>
      <c r="C2767" s="121">
        <v>41882</v>
      </c>
      <c r="D2767" s="121">
        <v>0</v>
      </c>
    </row>
    <row r="2768" spans="2:4">
      <c r="B2768" s="162" t="s">
        <v>2325</v>
      </c>
      <c r="C2768" s="121">
        <v>41882</v>
      </c>
      <c r="D2768" s="121">
        <v>0</v>
      </c>
    </row>
    <row r="2769" spans="2:4">
      <c r="B2769" s="161" t="s">
        <v>3066</v>
      </c>
      <c r="C2769" s="121">
        <v>24000000</v>
      </c>
      <c r="D2769" s="121">
        <v>0</v>
      </c>
    </row>
    <row r="2770" spans="2:4">
      <c r="B2770" s="162" t="s">
        <v>3067</v>
      </c>
      <c r="C2770" s="121">
        <v>24000000</v>
      </c>
      <c r="D2770" s="121">
        <v>0</v>
      </c>
    </row>
    <row r="2771" spans="2:4">
      <c r="B2771" s="161" t="s">
        <v>447</v>
      </c>
      <c r="C2771" s="121">
        <v>2873229</v>
      </c>
      <c r="D2771" s="121">
        <v>0</v>
      </c>
    </row>
    <row r="2772" spans="2:4">
      <c r="B2772" s="162" t="s">
        <v>652</v>
      </c>
      <c r="C2772" s="121">
        <v>2873229</v>
      </c>
      <c r="D2772" s="121">
        <v>0</v>
      </c>
    </row>
    <row r="2773" spans="2:4">
      <c r="B2773" s="161" t="s">
        <v>2545</v>
      </c>
      <c r="C2773" s="121">
        <v>55999</v>
      </c>
      <c r="D2773" s="121">
        <v>0</v>
      </c>
    </row>
    <row r="2774" spans="2:4">
      <c r="B2774" s="162" t="s">
        <v>2324</v>
      </c>
      <c r="C2774" s="121">
        <v>55999</v>
      </c>
      <c r="D2774" s="121">
        <v>0</v>
      </c>
    </row>
    <row r="2775" spans="2:4">
      <c r="B2775" s="161" t="s">
        <v>2544</v>
      </c>
      <c r="C2775" s="121">
        <v>3264355</v>
      </c>
      <c r="D2775" s="121">
        <v>0</v>
      </c>
    </row>
    <row r="2776" spans="2:4">
      <c r="B2776" s="162" t="s">
        <v>2416</v>
      </c>
      <c r="C2776" s="121">
        <v>3264355</v>
      </c>
      <c r="D2776" s="121">
        <v>0</v>
      </c>
    </row>
    <row r="2777" spans="2:4">
      <c r="B2777" s="161" t="s">
        <v>448</v>
      </c>
      <c r="C2777" s="121">
        <v>421807313</v>
      </c>
      <c r="D2777" s="121">
        <v>374999999.98000002</v>
      </c>
    </row>
    <row r="2778" spans="2:4">
      <c r="B2778" s="162" t="s">
        <v>653</v>
      </c>
      <c r="C2778" s="121">
        <v>46807313</v>
      </c>
      <c r="D2778" s="121">
        <v>0</v>
      </c>
    </row>
    <row r="2779" spans="2:4">
      <c r="B2779" s="162" t="s">
        <v>2223</v>
      </c>
      <c r="C2779" s="121">
        <v>375000000</v>
      </c>
      <c r="D2779" s="121">
        <v>374999999.98000002</v>
      </c>
    </row>
    <row r="2780" spans="2:4">
      <c r="B2780" s="161" t="s">
        <v>2543</v>
      </c>
      <c r="C2780" s="121">
        <v>200000000</v>
      </c>
      <c r="D2780" s="121">
        <v>0</v>
      </c>
    </row>
    <row r="2781" spans="2:4">
      <c r="B2781" s="162" t="s">
        <v>2223</v>
      </c>
      <c r="C2781" s="121">
        <v>200000000</v>
      </c>
      <c r="D2781" s="121">
        <v>0</v>
      </c>
    </row>
    <row r="2782" spans="2:4">
      <c r="B2782" s="161" t="s">
        <v>1969</v>
      </c>
      <c r="C2782" s="121">
        <v>1235409</v>
      </c>
      <c r="D2782" s="121">
        <v>0</v>
      </c>
    </row>
    <row r="2783" spans="2:4">
      <c r="B2783" s="162" t="s">
        <v>997</v>
      </c>
      <c r="C2783" s="121">
        <v>1235409</v>
      </c>
      <c r="D2783" s="121">
        <v>0</v>
      </c>
    </row>
    <row r="2784" spans="2:4">
      <c r="B2784" s="161" t="s">
        <v>2542</v>
      </c>
      <c r="C2784" s="121">
        <v>2000000</v>
      </c>
      <c r="D2784" s="121">
        <v>0</v>
      </c>
    </row>
    <row r="2785" spans="2:4">
      <c r="B2785" s="162" t="s">
        <v>2495</v>
      </c>
      <c r="C2785" s="121">
        <v>2000000</v>
      </c>
      <c r="D2785" s="121">
        <v>0</v>
      </c>
    </row>
    <row r="2786" spans="2:4">
      <c r="B2786" s="161" t="s">
        <v>998</v>
      </c>
      <c r="C2786" s="121">
        <v>1235409</v>
      </c>
      <c r="D2786" s="121">
        <v>0</v>
      </c>
    </row>
    <row r="2787" spans="2:4">
      <c r="B2787" s="162" t="s">
        <v>999</v>
      </c>
      <c r="C2787" s="121">
        <v>1235409</v>
      </c>
      <c r="D2787" s="121">
        <v>0</v>
      </c>
    </row>
    <row r="2788" spans="2:4">
      <c r="B2788" s="161" t="s">
        <v>2541</v>
      </c>
      <c r="C2788" s="121">
        <v>2223577</v>
      </c>
      <c r="D2788" s="121">
        <v>0</v>
      </c>
    </row>
    <row r="2789" spans="2:4">
      <c r="B2789" s="162" t="s">
        <v>2323</v>
      </c>
      <c r="C2789" s="121">
        <v>2223577</v>
      </c>
      <c r="D2789" s="121">
        <v>0</v>
      </c>
    </row>
    <row r="2790" spans="2:4">
      <c r="B2790" s="161" t="s">
        <v>2540</v>
      </c>
      <c r="C2790" s="121">
        <v>13816424</v>
      </c>
      <c r="D2790" s="121">
        <v>0</v>
      </c>
    </row>
    <row r="2791" spans="2:4">
      <c r="B2791" s="162" t="s">
        <v>2412</v>
      </c>
      <c r="C2791" s="121">
        <v>13816424</v>
      </c>
      <c r="D2791" s="121">
        <v>0</v>
      </c>
    </row>
    <row r="2792" spans="2:4">
      <c r="B2792" s="161" t="s">
        <v>449</v>
      </c>
      <c r="C2792" s="121">
        <v>80162210</v>
      </c>
      <c r="D2792" s="121">
        <v>24138794.010000002</v>
      </c>
    </row>
    <row r="2793" spans="2:4">
      <c r="B2793" s="162" t="s">
        <v>654</v>
      </c>
      <c r="C2793" s="121">
        <v>80162210</v>
      </c>
      <c r="D2793" s="121">
        <v>24138794.010000002</v>
      </c>
    </row>
    <row r="2794" spans="2:4">
      <c r="B2794" s="161" t="s">
        <v>2818</v>
      </c>
      <c r="C2794" s="121">
        <v>74323660</v>
      </c>
      <c r="D2794" s="121">
        <v>0</v>
      </c>
    </row>
    <row r="2795" spans="2:4">
      <c r="B2795" s="162" t="s">
        <v>2817</v>
      </c>
      <c r="C2795" s="121">
        <v>20632575</v>
      </c>
      <c r="D2795" s="121">
        <v>0</v>
      </c>
    </row>
    <row r="2796" spans="2:4">
      <c r="B2796" s="162" t="s">
        <v>2816</v>
      </c>
      <c r="C2796" s="121">
        <v>53691085</v>
      </c>
      <c r="D2796" s="121">
        <v>0</v>
      </c>
    </row>
    <row r="2797" spans="2:4">
      <c r="B2797" s="161" t="s">
        <v>1970</v>
      </c>
      <c r="C2797" s="121">
        <v>5885745</v>
      </c>
      <c r="D2797" s="121">
        <v>0</v>
      </c>
    </row>
    <row r="2798" spans="2:4">
      <c r="B2798" s="162" t="s">
        <v>680</v>
      </c>
      <c r="C2798" s="121">
        <v>5885745</v>
      </c>
      <c r="D2798" s="121">
        <v>0</v>
      </c>
    </row>
    <row r="2799" spans="2:4">
      <c r="B2799" s="161" t="s">
        <v>2539</v>
      </c>
      <c r="C2799" s="121">
        <v>1217491</v>
      </c>
      <c r="D2799" s="121">
        <v>0</v>
      </c>
    </row>
    <row r="2800" spans="2:4">
      <c r="B2800" s="162" t="s">
        <v>2322</v>
      </c>
      <c r="C2800" s="121">
        <v>1217491</v>
      </c>
      <c r="D2800" s="121">
        <v>0</v>
      </c>
    </row>
    <row r="2801" spans="2:4">
      <c r="B2801" s="161" t="s">
        <v>1971</v>
      </c>
      <c r="C2801" s="121">
        <v>779207</v>
      </c>
      <c r="D2801" s="121">
        <v>0</v>
      </c>
    </row>
    <row r="2802" spans="2:4">
      <c r="B2802" s="162" t="s">
        <v>1000</v>
      </c>
      <c r="C2802" s="121">
        <v>779207</v>
      </c>
      <c r="D2802" s="121">
        <v>0</v>
      </c>
    </row>
    <row r="2803" spans="2:4">
      <c r="B2803" s="161" t="s">
        <v>2538</v>
      </c>
      <c r="C2803" s="121">
        <v>1226842</v>
      </c>
      <c r="D2803" s="121">
        <v>0</v>
      </c>
    </row>
    <row r="2804" spans="2:4">
      <c r="B2804" s="162" t="s">
        <v>2321</v>
      </c>
      <c r="C2804" s="121">
        <v>1226842</v>
      </c>
      <c r="D2804" s="121">
        <v>0</v>
      </c>
    </row>
    <row r="2805" spans="2:4">
      <c r="B2805" s="161" t="s">
        <v>2537</v>
      </c>
      <c r="C2805" s="121">
        <v>50000000</v>
      </c>
      <c r="D2805" s="121">
        <v>0</v>
      </c>
    </row>
    <row r="2806" spans="2:4">
      <c r="B2806" s="162" t="s">
        <v>2536</v>
      </c>
      <c r="C2806" s="121">
        <v>50000000</v>
      </c>
      <c r="D2806" s="121">
        <v>0</v>
      </c>
    </row>
    <row r="2807" spans="2:4">
      <c r="B2807" s="161" t="s">
        <v>2815</v>
      </c>
      <c r="C2807" s="121">
        <v>75000000</v>
      </c>
      <c r="D2807" s="121">
        <v>0</v>
      </c>
    </row>
    <row r="2808" spans="2:4">
      <c r="B2808" s="162" t="s">
        <v>2814</v>
      </c>
      <c r="C2808" s="121">
        <v>75000000</v>
      </c>
      <c r="D2808" s="121">
        <v>0</v>
      </c>
    </row>
    <row r="2809" spans="2:4">
      <c r="B2809" s="161" t="s">
        <v>721</v>
      </c>
      <c r="C2809" s="121">
        <v>5000000</v>
      </c>
      <c r="D2809" s="121">
        <v>1960357.84</v>
      </c>
    </row>
    <row r="2810" spans="2:4">
      <c r="B2810" s="162" t="s">
        <v>722</v>
      </c>
      <c r="C2810" s="121">
        <v>5000000</v>
      </c>
      <c r="D2810" s="121">
        <v>1960357.84</v>
      </c>
    </row>
    <row r="2811" spans="2:4">
      <c r="B2811" s="161" t="s">
        <v>2535</v>
      </c>
      <c r="C2811" s="121">
        <v>80000000</v>
      </c>
      <c r="D2811" s="121">
        <v>0</v>
      </c>
    </row>
    <row r="2812" spans="2:4">
      <c r="B2812" s="162" t="s">
        <v>2494</v>
      </c>
      <c r="C2812" s="121">
        <v>80000000</v>
      </c>
      <c r="D2812" s="121">
        <v>0</v>
      </c>
    </row>
    <row r="2813" spans="2:4">
      <c r="B2813" s="161" t="s">
        <v>2813</v>
      </c>
      <c r="C2813" s="121">
        <v>31691995</v>
      </c>
      <c r="D2813" s="121">
        <v>0</v>
      </c>
    </row>
    <row r="2814" spans="2:4">
      <c r="B2814" s="162" t="s">
        <v>2812</v>
      </c>
      <c r="C2814" s="121">
        <v>31691995</v>
      </c>
      <c r="D2814" s="121">
        <v>0</v>
      </c>
    </row>
    <row r="2815" spans="2:4">
      <c r="B2815" s="161" t="s">
        <v>2534</v>
      </c>
      <c r="C2815" s="121">
        <v>3922569</v>
      </c>
      <c r="D2815" s="121">
        <v>0</v>
      </c>
    </row>
    <row r="2816" spans="2:4">
      <c r="B2816" s="162" t="s">
        <v>2320</v>
      </c>
      <c r="C2816" s="121">
        <v>3922569</v>
      </c>
      <c r="D2816" s="121">
        <v>0</v>
      </c>
    </row>
    <row r="2817" spans="2:4">
      <c r="B2817" s="161" t="s">
        <v>450</v>
      </c>
      <c r="C2817" s="121">
        <v>2000000</v>
      </c>
      <c r="D2817" s="121">
        <v>0</v>
      </c>
    </row>
    <row r="2818" spans="2:4">
      <c r="B2818" s="162" t="s">
        <v>655</v>
      </c>
      <c r="C2818" s="121">
        <v>2000000</v>
      </c>
      <c r="D2818" s="121">
        <v>0</v>
      </c>
    </row>
    <row r="2819" spans="2:4">
      <c r="B2819" s="161" t="s">
        <v>3068</v>
      </c>
      <c r="C2819" s="121">
        <v>1000000000</v>
      </c>
      <c r="D2819" s="121">
        <v>0</v>
      </c>
    </row>
    <row r="2820" spans="2:4">
      <c r="B2820" s="162" t="s">
        <v>3104</v>
      </c>
      <c r="C2820" s="121">
        <v>1000000000</v>
      </c>
      <c r="D2820" s="121">
        <v>0</v>
      </c>
    </row>
    <row r="2821" spans="2:4">
      <c r="B2821" s="161" t="s">
        <v>2533</v>
      </c>
      <c r="C2821" s="121">
        <v>36754019</v>
      </c>
      <c r="D2821" s="121">
        <v>0</v>
      </c>
    </row>
    <row r="2822" spans="2:4">
      <c r="B2822" s="162" t="s">
        <v>2224</v>
      </c>
      <c r="C2822" s="121">
        <v>36754019</v>
      </c>
      <c r="D2822" s="121">
        <v>0</v>
      </c>
    </row>
    <row r="2823" spans="2:4">
      <c r="B2823" s="161" t="s">
        <v>1743</v>
      </c>
      <c r="C2823" s="121">
        <v>2642087</v>
      </c>
      <c r="D2823" s="121">
        <v>0</v>
      </c>
    </row>
    <row r="2824" spans="2:4">
      <c r="B2824" s="162" t="s">
        <v>1744</v>
      </c>
      <c r="C2824" s="121">
        <v>2642087</v>
      </c>
      <c r="D2824" s="121">
        <v>0</v>
      </c>
    </row>
    <row r="2825" spans="2:4">
      <c r="B2825" s="161" t="s">
        <v>1745</v>
      </c>
      <c r="C2825" s="121">
        <v>2083629</v>
      </c>
      <c r="D2825" s="121">
        <v>0</v>
      </c>
    </row>
    <row r="2826" spans="2:4">
      <c r="B2826" s="162" t="s">
        <v>1746</v>
      </c>
      <c r="C2826" s="121">
        <v>2083629</v>
      </c>
      <c r="D2826" s="121">
        <v>0</v>
      </c>
    </row>
    <row r="2827" spans="2:4">
      <c r="B2827" s="161" t="s">
        <v>1747</v>
      </c>
      <c r="C2827" s="121">
        <v>3397736</v>
      </c>
      <c r="D2827" s="121">
        <v>0</v>
      </c>
    </row>
    <row r="2828" spans="2:4">
      <c r="B2828" s="162" t="s">
        <v>1748</v>
      </c>
      <c r="C2828" s="121">
        <v>3397736</v>
      </c>
      <c r="D2828" s="121">
        <v>0</v>
      </c>
    </row>
    <row r="2829" spans="2:4">
      <c r="B2829" s="161" t="s">
        <v>2811</v>
      </c>
      <c r="C2829" s="121">
        <v>12635469</v>
      </c>
      <c r="D2829" s="121">
        <v>0</v>
      </c>
    </row>
    <row r="2830" spans="2:4">
      <c r="B2830" s="162" t="s">
        <v>2810</v>
      </c>
      <c r="C2830" s="121">
        <v>12635469</v>
      </c>
      <c r="D2830" s="121">
        <v>0</v>
      </c>
    </row>
    <row r="2831" spans="2:4">
      <c r="B2831" s="161" t="s">
        <v>719</v>
      </c>
      <c r="C2831" s="121">
        <v>26665895</v>
      </c>
      <c r="D2831" s="121">
        <v>0</v>
      </c>
    </row>
    <row r="2832" spans="2:4">
      <c r="B2832" s="162" t="s">
        <v>720</v>
      </c>
      <c r="C2832" s="121">
        <v>26665895</v>
      </c>
      <c r="D2832" s="121">
        <v>0</v>
      </c>
    </row>
    <row r="2833" spans="2:4">
      <c r="B2833" s="161" t="s">
        <v>2532</v>
      </c>
      <c r="C2833" s="121">
        <v>138712</v>
      </c>
      <c r="D2833" s="121">
        <v>0</v>
      </c>
    </row>
    <row r="2834" spans="2:4">
      <c r="B2834" s="162" t="s">
        <v>2425</v>
      </c>
      <c r="C2834" s="121">
        <v>138712</v>
      </c>
      <c r="D2834" s="121">
        <v>0</v>
      </c>
    </row>
    <row r="2835" spans="2:4">
      <c r="B2835" s="161" t="s">
        <v>2531</v>
      </c>
      <c r="C2835" s="121">
        <v>3356164</v>
      </c>
      <c r="D2835" s="121">
        <v>0</v>
      </c>
    </row>
    <row r="2836" spans="2:4">
      <c r="B2836" s="162" t="s">
        <v>2424</v>
      </c>
      <c r="C2836" s="121">
        <v>3356164</v>
      </c>
      <c r="D2836" s="121">
        <v>0</v>
      </c>
    </row>
    <row r="2837" spans="2:4">
      <c r="B2837" s="161" t="s">
        <v>2530</v>
      </c>
      <c r="C2837" s="121">
        <v>14404663</v>
      </c>
      <c r="D2837" s="121">
        <v>0</v>
      </c>
    </row>
    <row r="2838" spans="2:4">
      <c r="B2838" s="162" t="s">
        <v>1749</v>
      </c>
      <c r="C2838" s="121">
        <v>14404663</v>
      </c>
      <c r="D2838" s="121">
        <v>0</v>
      </c>
    </row>
    <row r="2839" spans="2:4">
      <c r="B2839" s="161" t="s">
        <v>681</v>
      </c>
      <c r="C2839" s="121">
        <v>5404349</v>
      </c>
      <c r="D2839" s="121">
        <v>0</v>
      </c>
    </row>
    <row r="2840" spans="2:4">
      <c r="B2840" s="162" t="s">
        <v>682</v>
      </c>
      <c r="C2840" s="121">
        <v>5404349</v>
      </c>
      <c r="D2840" s="121">
        <v>0</v>
      </c>
    </row>
    <row r="2841" spans="2:4">
      <c r="B2841" s="161" t="s">
        <v>2529</v>
      </c>
      <c r="C2841" s="121">
        <v>3397736</v>
      </c>
      <c r="D2841" s="121">
        <v>0</v>
      </c>
    </row>
    <row r="2842" spans="2:4">
      <c r="B2842" s="162" t="s">
        <v>1750</v>
      </c>
      <c r="C2842" s="121">
        <v>3397736</v>
      </c>
      <c r="D2842" s="121">
        <v>0</v>
      </c>
    </row>
    <row r="2843" spans="2:4">
      <c r="B2843" s="161" t="s">
        <v>2039</v>
      </c>
      <c r="C2843" s="121">
        <v>70707142</v>
      </c>
      <c r="D2843" s="121">
        <v>2894074.95</v>
      </c>
    </row>
    <row r="2844" spans="2:4">
      <c r="B2844" s="162" t="s">
        <v>2040</v>
      </c>
      <c r="C2844" s="121">
        <v>70707142</v>
      </c>
      <c r="D2844" s="121">
        <v>2894074.95</v>
      </c>
    </row>
    <row r="2845" spans="2:4">
      <c r="B2845" s="161" t="s">
        <v>2809</v>
      </c>
      <c r="C2845" s="121">
        <v>45320695</v>
      </c>
      <c r="D2845" s="121">
        <v>0</v>
      </c>
    </row>
    <row r="2846" spans="2:4">
      <c r="B2846" s="162" t="s">
        <v>2808</v>
      </c>
      <c r="C2846" s="121">
        <v>25410175</v>
      </c>
      <c r="D2846" s="121">
        <v>0</v>
      </c>
    </row>
    <row r="2847" spans="2:4">
      <c r="B2847" s="162" t="s">
        <v>2807</v>
      </c>
      <c r="C2847" s="121">
        <v>19910520</v>
      </c>
      <c r="D2847" s="121">
        <v>0</v>
      </c>
    </row>
    <row r="2848" spans="2:4">
      <c r="B2848" s="161" t="s">
        <v>1779</v>
      </c>
      <c r="C2848" s="121">
        <v>3397736</v>
      </c>
      <c r="D2848" s="121">
        <v>0</v>
      </c>
    </row>
    <row r="2849" spans="2:4">
      <c r="B2849" s="162" t="s">
        <v>1780</v>
      </c>
      <c r="C2849" s="121">
        <v>3397736</v>
      </c>
      <c r="D2849" s="121">
        <v>0</v>
      </c>
    </row>
    <row r="2850" spans="2:4">
      <c r="B2850" s="161" t="s">
        <v>2528</v>
      </c>
      <c r="C2850" s="121">
        <v>13049408</v>
      </c>
      <c r="D2850" s="121">
        <v>0</v>
      </c>
    </row>
    <row r="2851" spans="2:4">
      <c r="B2851" s="162" t="s">
        <v>2423</v>
      </c>
      <c r="C2851" s="121">
        <v>13049408</v>
      </c>
      <c r="D2851" s="121">
        <v>0</v>
      </c>
    </row>
    <row r="2852" spans="2:4">
      <c r="B2852" s="161" t="s">
        <v>2527</v>
      </c>
      <c r="C2852" s="121">
        <v>3397736</v>
      </c>
      <c r="D2852" s="121">
        <v>0</v>
      </c>
    </row>
    <row r="2853" spans="2:4">
      <c r="B2853" s="162" t="s">
        <v>1781</v>
      </c>
      <c r="C2853" s="121">
        <v>3397736</v>
      </c>
      <c r="D2853" s="121">
        <v>0</v>
      </c>
    </row>
    <row r="2854" spans="2:4">
      <c r="B2854" s="161" t="s">
        <v>2225</v>
      </c>
      <c r="C2854" s="121">
        <v>10991381</v>
      </c>
      <c r="D2854" s="121">
        <v>0</v>
      </c>
    </row>
    <row r="2855" spans="2:4">
      <c r="B2855" s="162" t="s">
        <v>2226</v>
      </c>
      <c r="C2855" s="121">
        <v>10991381</v>
      </c>
      <c r="D2855" s="121">
        <v>0</v>
      </c>
    </row>
    <row r="2856" spans="2:4">
      <c r="B2856" s="161" t="s">
        <v>2806</v>
      </c>
      <c r="C2856" s="121">
        <v>327553</v>
      </c>
      <c r="D2856" s="121">
        <v>0</v>
      </c>
    </row>
    <row r="2857" spans="2:4">
      <c r="B2857" s="162" t="s">
        <v>2805</v>
      </c>
      <c r="C2857" s="121">
        <v>327553</v>
      </c>
      <c r="D2857" s="121">
        <v>0</v>
      </c>
    </row>
    <row r="2858" spans="2:4">
      <c r="B2858" s="161" t="s">
        <v>2526</v>
      </c>
      <c r="C2858" s="121">
        <v>7508745</v>
      </c>
      <c r="D2858" s="121">
        <v>0</v>
      </c>
    </row>
    <row r="2859" spans="2:4">
      <c r="B2859" s="162" t="s">
        <v>2227</v>
      </c>
      <c r="C2859" s="121">
        <v>7508745</v>
      </c>
      <c r="D2859" s="121">
        <v>0</v>
      </c>
    </row>
    <row r="2860" spans="2:4">
      <c r="B2860" s="161" t="s">
        <v>2804</v>
      </c>
      <c r="C2860" s="121">
        <v>79000000</v>
      </c>
      <c r="D2860" s="121">
        <v>0</v>
      </c>
    </row>
    <row r="2861" spans="2:4">
      <c r="B2861" s="162" t="s">
        <v>2803</v>
      </c>
      <c r="C2861" s="121">
        <v>79000000</v>
      </c>
      <c r="D2861" s="121">
        <v>0</v>
      </c>
    </row>
    <row r="2862" spans="2:4">
      <c r="B2862" s="161" t="s">
        <v>2228</v>
      </c>
      <c r="C2862" s="121">
        <v>5872846</v>
      </c>
      <c r="D2862" s="121">
        <v>0</v>
      </c>
    </row>
    <row r="2863" spans="2:4">
      <c r="B2863" s="162" t="s">
        <v>2229</v>
      </c>
      <c r="C2863" s="121">
        <v>5872846</v>
      </c>
      <c r="D2863" s="121">
        <v>0</v>
      </c>
    </row>
    <row r="2864" spans="2:4">
      <c r="B2864" s="161" t="s">
        <v>1972</v>
      </c>
      <c r="C2864" s="121">
        <v>1000000</v>
      </c>
      <c r="D2864" s="121">
        <v>0</v>
      </c>
    </row>
    <row r="2865" spans="2:4">
      <c r="B2865" s="162" t="s">
        <v>660</v>
      </c>
      <c r="C2865" s="121">
        <v>1000000</v>
      </c>
      <c r="D2865" s="121">
        <v>0</v>
      </c>
    </row>
    <row r="2866" spans="2:4">
      <c r="B2866" s="161" t="s">
        <v>1973</v>
      </c>
      <c r="C2866" s="121">
        <v>150000000</v>
      </c>
      <c r="D2866" s="121">
        <v>0</v>
      </c>
    </row>
    <row r="2867" spans="2:4">
      <c r="B2867" s="162" t="s">
        <v>723</v>
      </c>
      <c r="C2867" s="121">
        <v>150000000</v>
      </c>
      <c r="D2867" s="121">
        <v>0</v>
      </c>
    </row>
    <row r="2868" spans="2:4">
      <c r="B2868" s="161" t="s">
        <v>2525</v>
      </c>
      <c r="C2868" s="121">
        <v>3397736</v>
      </c>
      <c r="D2868" s="121">
        <v>0</v>
      </c>
    </row>
    <row r="2869" spans="2:4">
      <c r="B2869" s="162" t="s">
        <v>1751</v>
      </c>
      <c r="C2869" s="121">
        <v>3397736</v>
      </c>
      <c r="D2869" s="121">
        <v>0</v>
      </c>
    </row>
    <row r="2870" spans="2:4">
      <c r="B2870" s="161" t="s">
        <v>1530</v>
      </c>
      <c r="C2870" s="121">
        <v>2768368</v>
      </c>
      <c r="D2870" s="121">
        <v>285927.18</v>
      </c>
    </row>
    <row r="2871" spans="2:4">
      <c r="B2871" s="162" t="s">
        <v>1531</v>
      </c>
      <c r="C2871" s="121">
        <v>2768368</v>
      </c>
      <c r="D2871" s="121">
        <v>285927.18</v>
      </c>
    </row>
    <row r="2872" spans="2:4">
      <c r="B2872" s="161" t="s">
        <v>2524</v>
      </c>
      <c r="C2872" s="121">
        <v>2083629</v>
      </c>
      <c r="D2872" s="121">
        <v>0</v>
      </c>
    </row>
    <row r="2873" spans="2:4">
      <c r="B2873" s="162" t="s">
        <v>1752</v>
      </c>
      <c r="C2873" s="121">
        <v>2083629</v>
      </c>
      <c r="D2873" s="121">
        <v>0</v>
      </c>
    </row>
    <row r="2874" spans="2:4">
      <c r="B2874" s="161" t="s">
        <v>451</v>
      </c>
      <c r="C2874" s="121">
        <v>113083454</v>
      </c>
      <c r="D2874" s="121">
        <v>0</v>
      </c>
    </row>
    <row r="2875" spans="2:4">
      <c r="B2875" s="162" t="s">
        <v>656</v>
      </c>
      <c r="C2875" s="121">
        <v>113083454</v>
      </c>
      <c r="D2875" s="121">
        <v>0</v>
      </c>
    </row>
    <row r="2876" spans="2:4">
      <c r="B2876" s="161" t="s">
        <v>2523</v>
      </c>
      <c r="C2876" s="121">
        <v>3397736</v>
      </c>
      <c r="D2876" s="121">
        <v>0</v>
      </c>
    </row>
    <row r="2877" spans="2:4">
      <c r="B2877" s="162" t="s">
        <v>1753</v>
      </c>
      <c r="C2877" s="121">
        <v>3397736</v>
      </c>
      <c r="D2877" s="121">
        <v>0</v>
      </c>
    </row>
    <row r="2878" spans="2:4">
      <c r="B2878" s="161" t="s">
        <v>724</v>
      </c>
      <c r="C2878" s="121">
        <v>511857547</v>
      </c>
      <c r="D2878" s="121">
        <v>0</v>
      </c>
    </row>
    <row r="2879" spans="2:4">
      <c r="B2879" s="162" t="s">
        <v>725</v>
      </c>
      <c r="C2879" s="121">
        <v>511857547</v>
      </c>
      <c r="D2879" s="121">
        <v>0</v>
      </c>
    </row>
    <row r="2880" spans="2:4">
      <c r="B2880" s="161" t="s">
        <v>2522</v>
      </c>
      <c r="C2880" s="121">
        <v>1386558</v>
      </c>
      <c r="D2880" s="121">
        <v>0</v>
      </c>
    </row>
    <row r="2881" spans="2:4">
      <c r="B2881" s="162" t="s">
        <v>1754</v>
      </c>
      <c r="C2881" s="121">
        <v>1386558</v>
      </c>
      <c r="D2881" s="121">
        <v>0</v>
      </c>
    </row>
    <row r="2882" spans="2:4">
      <c r="B2882" s="161" t="s">
        <v>452</v>
      </c>
      <c r="C2882" s="121">
        <v>162584301</v>
      </c>
      <c r="D2882" s="121">
        <v>0</v>
      </c>
    </row>
    <row r="2883" spans="2:4">
      <c r="B2883" s="162" t="s">
        <v>657</v>
      </c>
      <c r="C2883" s="121">
        <v>162584301</v>
      </c>
      <c r="D2883" s="121">
        <v>0</v>
      </c>
    </row>
    <row r="2884" spans="2:4">
      <c r="B2884" s="161" t="s">
        <v>2521</v>
      </c>
      <c r="C2884" s="121">
        <v>10362072</v>
      </c>
      <c r="D2884" s="121">
        <v>0</v>
      </c>
    </row>
    <row r="2885" spans="2:4">
      <c r="B2885" s="162" t="s">
        <v>2230</v>
      </c>
      <c r="C2885" s="121">
        <v>10362072</v>
      </c>
      <c r="D2885" s="121">
        <v>0</v>
      </c>
    </row>
    <row r="2886" spans="2:4">
      <c r="B2886" s="161" t="s">
        <v>2231</v>
      </c>
      <c r="C2886" s="121">
        <v>4956061</v>
      </c>
      <c r="D2886" s="121">
        <v>0</v>
      </c>
    </row>
    <row r="2887" spans="2:4">
      <c r="B2887" s="162" t="s">
        <v>2232</v>
      </c>
      <c r="C2887" s="121">
        <v>4956061</v>
      </c>
      <c r="D2887" s="121">
        <v>0</v>
      </c>
    </row>
    <row r="2888" spans="2:4">
      <c r="B2888" s="161" t="s">
        <v>2233</v>
      </c>
      <c r="C2888" s="121">
        <v>3630913</v>
      </c>
      <c r="D2888" s="121">
        <v>0</v>
      </c>
    </row>
    <row r="2889" spans="2:4">
      <c r="B2889" s="162" t="s">
        <v>2234</v>
      </c>
      <c r="C2889" s="121">
        <v>3630913</v>
      </c>
      <c r="D2889" s="121">
        <v>0</v>
      </c>
    </row>
    <row r="2890" spans="2:4">
      <c r="B2890" s="161" t="s">
        <v>2520</v>
      </c>
      <c r="C2890" s="121">
        <v>2751631</v>
      </c>
      <c r="D2890" s="121">
        <v>0</v>
      </c>
    </row>
    <row r="2891" spans="2:4">
      <c r="B2891" s="162" t="s">
        <v>2235</v>
      </c>
      <c r="C2891" s="121">
        <v>2751631</v>
      </c>
      <c r="D2891" s="121">
        <v>0</v>
      </c>
    </row>
    <row r="2892" spans="2:4">
      <c r="B2892" s="161" t="s">
        <v>453</v>
      </c>
      <c r="C2892" s="121">
        <v>26302201</v>
      </c>
      <c r="D2892" s="121">
        <v>0</v>
      </c>
    </row>
    <row r="2893" spans="2:4">
      <c r="B2893" s="162" t="s">
        <v>658</v>
      </c>
      <c r="C2893" s="121">
        <v>26302201</v>
      </c>
      <c r="D2893" s="121">
        <v>0</v>
      </c>
    </row>
    <row r="2894" spans="2:4">
      <c r="B2894" s="161" t="s">
        <v>2502</v>
      </c>
      <c r="C2894" s="121">
        <v>249956945</v>
      </c>
      <c r="D2894" s="121">
        <v>35389420.109999999</v>
      </c>
    </row>
    <row r="2895" spans="2:4">
      <c r="B2895" s="162" t="s">
        <v>788</v>
      </c>
      <c r="C2895" s="121">
        <v>249956945</v>
      </c>
      <c r="D2895" s="121">
        <v>35389420.109999999</v>
      </c>
    </row>
    <row r="2896" spans="2:4">
      <c r="B2896" s="161" t="s">
        <v>454</v>
      </c>
      <c r="C2896" s="121">
        <v>1900475</v>
      </c>
      <c r="D2896" s="121">
        <v>0</v>
      </c>
    </row>
    <row r="2897" spans="2:4">
      <c r="B2897" s="162" t="s">
        <v>659</v>
      </c>
      <c r="C2897" s="121">
        <v>1900475</v>
      </c>
      <c r="D2897" s="121">
        <v>0</v>
      </c>
    </row>
    <row r="2898" spans="2:4">
      <c r="B2898" s="161" t="s">
        <v>2519</v>
      </c>
      <c r="C2898" s="121">
        <v>7000000</v>
      </c>
      <c r="D2898" s="121">
        <v>0</v>
      </c>
    </row>
    <row r="2899" spans="2:4">
      <c r="B2899" s="162" t="s">
        <v>2236</v>
      </c>
      <c r="C2899" s="121">
        <v>7000000</v>
      </c>
      <c r="D2899" s="121">
        <v>0</v>
      </c>
    </row>
    <row r="2900" spans="2:4">
      <c r="B2900" s="161" t="s">
        <v>2518</v>
      </c>
      <c r="C2900" s="121">
        <v>2692079</v>
      </c>
      <c r="D2900" s="121">
        <v>0</v>
      </c>
    </row>
    <row r="2901" spans="2:4">
      <c r="B2901" s="162" t="s">
        <v>1755</v>
      </c>
      <c r="C2901" s="121">
        <v>2692079</v>
      </c>
      <c r="D2901" s="121">
        <v>0</v>
      </c>
    </row>
    <row r="2902" spans="2:4">
      <c r="B2902" s="161" t="s">
        <v>1532</v>
      </c>
      <c r="C2902" s="121">
        <v>1572428</v>
      </c>
      <c r="D2902" s="121">
        <v>0</v>
      </c>
    </row>
    <row r="2903" spans="2:4">
      <c r="B2903" s="162" t="s">
        <v>1533</v>
      </c>
      <c r="C2903" s="121">
        <v>1572428</v>
      </c>
      <c r="D2903" s="121">
        <v>0</v>
      </c>
    </row>
    <row r="2904" spans="2:4">
      <c r="B2904" s="161" t="s">
        <v>2517</v>
      </c>
      <c r="C2904" s="121">
        <v>15000000</v>
      </c>
      <c r="D2904" s="121">
        <v>0</v>
      </c>
    </row>
    <row r="2905" spans="2:4">
      <c r="B2905" s="162" t="s">
        <v>791</v>
      </c>
      <c r="C2905" s="121">
        <v>15000000</v>
      </c>
      <c r="D2905" s="121">
        <v>0</v>
      </c>
    </row>
    <row r="2906" spans="2:4">
      <c r="B2906" s="161" t="s">
        <v>1756</v>
      </c>
      <c r="C2906" s="121">
        <v>11067494</v>
      </c>
      <c r="D2906" s="121">
        <v>0</v>
      </c>
    </row>
    <row r="2907" spans="2:4">
      <c r="B2907" s="162" t="s">
        <v>1757</v>
      </c>
      <c r="C2907" s="121">
        <v>11067494</v>
      </c>
      <c r="D2907" s="121">
        <v>0</v>
      </c>
    </row>
    <row r="2908" spans="2:4">
      <c r="B2908" s="161" t="s">
        <v>2516</v>
      </c>
      <c r="C2908" s="121">
        <v>11067494</v>
      </c>
      <c r="D2908" s="121">
        <v>0</v>
      </c>
    </row>
    <row r="2909" spans="2:4">
      <c r="B2909" s="162" t="s">
        <v>1758</v>
      </c>
      <c r="C2909" s="121">
        <v>11067494</v>
      </c>
      <c r="D2909" s="121">
        <v>0</v>
      </c>
    </row>
    <row r="2910" spans="2:4">
      <c r="B2910" s="161" t="s">
        <v>2515</v>
      </c>
      <c r="C2910" s="121">
        <v>11602629</v>
      </c>
      <c r="D2910" s="121">
        <v>0</v>
      </c>
    </row>
    <row r="2911" spans="2:4">
      <c r="B2911" s="162" t="s">
        <v>2237</v>
      </c>
      <c r="C2911" s="121">
        <v>11602629</v>
      </c>
      <c r="D2911" s="121">
        <v>0</v>
      </c>
    </row>
    <row r="2912" spans="2:4">
      <c r="B2912" s="161" t="s">
        <v>2514</v>
      </c>
      <c r="C2912" s="121">
        <v>498000</v>
      </c>
      <c r="D2912" s="121">
        <v>0</v>
      </c>
    </row>
    <row r="2913" spans="2:4">
      <c r="B2913" s="162" t="s">
        <v>2279</v>
      </c>
      <c r="C2913" s="121">
        <v>498000</v>
      </c>
      <c r="D2913" s="121">
        <v>0</v>
      </c>
    </row>
    <row r="2914" spans="2:4">
      <c r="B2914" s="161" t="s">
        <v>1759</v>
      </c>
      <c r="C2914" s="121">
        <v>7011234</v>
      </c>
      <c r="D2914" s="121">
        <v>0</v>
      </c>
    </row>
    <row r="2915" spans="2:4">
      <c r="B2915" s="162" t="s">
        <v>1760</v>
      </c>
      <c r="C2915" s="121">
        <v>7011234</v>
      </c>
      <c r="D2915" s="121">
        <v>0</v>
      </c>
    </row>
    <row r="2916" spans="2:4">
      <c r="B2916" s="161" t="s">
        <v>2513</v>
      </c>
      <c r="C2916" s="121">
        <v>498000</v>
      </c>
      <c r="D2916" s="121">
        <v>0</v>
      </c>
    </row>
    <row r="2917" spans="2:4">
      <c r="B2917" s="162" t="s">
        <v>2280</v>
      </c>
      <c r="C2917" s="121">
        <v>498000</v>
      </c>
      <c r="D2917" s="121">
        <v>0</v>
      </c>
    </row>
    <row r="2918" spans="2:4">
      <c r="B2918" s="161" t="s">
        <v>1761</v>
      </c>
      <c r="C2918" s="121">
        <v>2083629</v>
      </c>
      <c r="D2918" s="121">
        <v>0</v>
      </c>
    </row>
    <row r="2919" spans="2:4">
      <c r="B2919" s="162" t="s">
        <v>1762</v>
      </c>
      <c r="C2919" s="121">
        <v>2083629</v>
      </c>
      <c r="D2919" s="121">
        <v>0</v>
      </c>
    </row>
    <row r="2920" spans="2:4">
      <c r="B2920" s="161" t="s">
        <v>2512</v>
      </c>
      <c r="C2920" s="121">
        <v>498000</v>
      </c>
      <c r="D2920" s="121">
        <v>0</v>
      </c>
    </row>
    <row r="2921" spans="2:4">
      <c r="B2921" s="162" t="s">
        <v>2281</v>
      </c>
      <c r="C2921" s="121">
        <v>498000</v>
      </c>
      <c r="D2921" s="121">
        <v>0</v>
      </c>
    </row>
    <row r="2922" spans="2:4">
      <c r="B2922" s="161" t="s">
        <v>2511</v>
      </c>
      <c r="C2922" s="121">
        <v>3397736</v>
      </c>
      <c r="D2922" s="121">
        <v>0</v>
      </c>
    </row>
    <row r="2923" spans="2:4">
      <c r="B2923" s="162" t="s">
        <v>1763</v>
      </c>
      <c r="C2923" s="121">
        <v>3397736</v>
      </c>
      <c r="D2923" s="121">
        <v>0</v>
      </c>
    </row>
    <row r="2924" spans="2:4">
      <c r="B2924" s="161" t="s">
        <v>1764</v>
      </c>
      <c r="C2924" s="121">
        <v>3397736</v>
      </c>
      <c r="D2924" s="121">
        <v>0</v>
      </c>
    </row>
    <row r="2925" spans="2:4">
      <c r="B2925" s="162" t="s">
        <v>1765</v>
      </c>
      <c r="C2925" s="121">
        <v>3397736</v>
      </c>
      <c r="D2925" s="121">
        <v>0</v>
      </c>
    </row>
    <row r="2926" spans="2:4">
      <c r="B2926" s="161" t="s">
        <v>1766</v>
      </c>
      <c r="C2926" s="121">
        <v>3924529</v>
      </c>
      <c r="D2926" s="121">
        <v>0</v>
      </c>
    </row>
    <row r="2927" spans="2:4">
      <c r="B2927" s="162" t="s">
        <v>1767</v>
      </c>
      <c r="C2927" s="121">
        <v>3924529</v>
      </c>
      <c r="D2927" s="121">
        <v>0</v>
      </c>
    </row>
    <row r="2928" spans="2:4">
      <c r="B2928" s="161" t="s">
        <v>2510</v>
      </c>
      <c r="C2928" s="121">
        <v>745000000</v>
      </c>
      <c r="D2928" s="121">
        <v>0</v>
      </c>
    </row>
    <row r="2929" spans="2:4">
      <c r="B2929" s="162" t="s">
        <v>2238</v>
      </c>
      <c r="C2929" s="121">
        <v>745000000</v>
      </c>
      <c r="D2929" s="121">
        <v>0</v>
      </c>
    </row>
    <row r="2930" spans="2:4">
      <c r="B2930" s="161" t="s">
        <v>1974</v>
      </c>
      <c r="C2930" s="121">
        <v>11936392</v>
      </c>
      <c r="D2930" s="121">
        <v>0</v>
      </c>
    </row>
    <row r="2931" spans="2:4">
      <c r="B2931" s="162" t="s">
        <v>1768</v>
      </c>
      <c r="C2931" s="121">
        <v>11936392</v>
      </c>
      <c r="D2931" s="121">
        <v>0</v>
      </c>
    </row>
    <row r="2932" spans="2:4">
      <c r="B2932" s="161" t="s">
        <v>1769</v>
      </c>
      <c r="C2932" s="121">
        <v>3397736</v>
      </c>
      <c r="D2932" s="121">
        <v>0</v>
      </c>
    </row>
    <row r="2933" spans="2:4">
      <c r="B2933" s="162" t="s">
        <v>1770</v>
      </c>
      <c r="C2933" s="121">
        <v>3397736</v>
      </c>
      <c r="D2933" s="121">
        <v>0</v>
      </c>
    </row>
    <row r="2934" spans="2:4">
      <c r="B2934" s="161" t="s">
        <v>1771</v>
      </c>
      <c r="C2934" s="121">
        <v>1386558</v>
      </c>
      <c r="D2934" s="121">
        <v>0</v>
      </c>
    </row>
    <row r="2935" spans="2:4">
      <c r="B2935" s="162" t="s">
        <v>1772</v>
      </c>
      <c r="C2935" s="121">
        <v>1386558</v>
      </c>
      <c r="D2935" s="121">
        <v>0</v>
      </c>
    </row>
    <row r="2936" spans="2:4">
      <c r="B2936" s="161" t="s">
        <v>2509</v>
      </c>
      <c r="C2936" s="121">
        <v>3397736</v>
      </c>
      <c r="D2936" s="121">
        <v>0</v>
      </c>
    </row>
    <row r="2937" spans="2:4">
      <c r="B2937" s="162" t="s">
        <v>1773</v>
      </c>
      <c r="C2937" s="121">
        <v>3397736</v>
      </c>
      <c r="D2937" s="121">
        <v>0</v>
      </c>
    </row>
    <row r="2938" spans="2:4">
      <c r="B2938" s="161" t="s">
        <v>1774</v>
      </c>
      <c r="C2938" s="121">
        <v>2083629</v>
      </c>
      <c r="D2938" s="121">
        <v>0</v>
      </c>
    </row>
    <row r="2939" spans="2:4">
      <c r="B2939" s="162" t="s">
        <v>1775</v>
      </c>
      <c r="C2939" s="121">
        <v>2083629</v>
      </c>
      <c r="D2939" s="121">
        <v>0</v>
      </c>
    </row>
    <row r="2940" spans="2:4">
      <c r="B2940" s="161" t="s">
        <v>1776</v>
      </c>
      <c r="C2940" s="121">
        <v>976009</v>
      </c>
      <c r="D2940" s="121">
        <v>0</v>
      </c>
    </row>
    <row r="2941" spans="2:4">
      <c r="B2941" s="162" t="s">
        <v>1777</v>
      </c>
      <c r="C2941" s="121">
        <v>976009</v>
      </c>
      <c r="D2941" s="121">
        <v>0</v>
      </c>
    </row>
    <row r="2942" spans="2:4">
      <c r="B2942" s="161" t="s">
        <v>2508</v>
      </c>
      <c r="C2942" s="121">
        <v>976009</v>
      </c>
      <c r="D2942" s="121">
        <v>0</v>
      </c>
    </row>
    <row r="2943" spans="2:4">
      <c r="B2943" s="162" t="s">
        <v>1778</v>
      </c>
      <c r="C2943" s="121">
        <v>976009</v>
      </c>
      <c r="D2943" s="121">
        <v>0</v>
      </c>
    </row>
    <row r="2944" spans="2:4">
      <c r="B2944" s="160" t="s">
        <v>253</v>
      </c>
      <c r="C2944" s="156">
        <v>896795398</v>
      </c>
      <c r="D2944" s="156">
        <v>233137612.92000002</v>
      </c>
    </row>
    <row r="2945" spans="2:4">
      <c r="B2945" s="161" t="s">
        <v>2507</v>
      </c>
      <c r="C2945" s="121">
        <v>241231338</v>
      </c>
      <c r="D2945" s="121">
        <v>27152604.93</v>
      </c>
    </row>
    <row r="2946" spans="2:4">
      <c r="B2946" s="162" t="s">
        <v>1001</v>
      </c>
      <c r="C2946" s="121">
        <v>241231338</v>
      </c>
      <c r="D2946" s="121">
        <v>27152604.93</v>
      </c>
    </row>
    <row r="2947" spans="2:4">
      <c r="B2947" s="161" t="s">
        <v>2506</v>
      </c>
      <c r="C2947" s="121">
        <v>172342885</v>
      </c>
      <c r="D2947" s="121">
        <v>0</v>
      </c>
    </row>
    <row r="2948" spans="2:4">
      <c r="B2948" s="162" t="s">
        <v>1796</v>
      </c>
      <c r="C2948" s="121">
        <v>172342885</v>
      </c>
      <c r="D2948" s="121">
        <v>0</v>
      </c>
    </row>
    <row r="2949" spans="2:4">
      <c r="B2949" s="161" t="s">
        <v>789</v>
      </c>
      <c r="C2949" s="121">
        <v>300000000</v>
      </c>
      <c r="D2949" s="121">
        <v>139655312.11000001</v>
      </c>
    </row>
    <row r="2950" spans="2:4">
      <c r="B2950" s="162" t="s">
        <v>790</v>
      </c>
      <c r="C2950" s="121">
        <v>300000000</v>
      </c>
      <c r="D2950" s="121">
        <v>139655312.11000001</v>
      </c>
    </row>
    <row r="2951" spans="2:4">
      <c r="B2951" s="161" t="s">
        <v>792</v>
      </c>
      <c r="C2951" s="121">
        <v>66984706</v>
      </c>
      <c r="D2951" s="121">
        <v>54171406.200000003</v>
      </c>
    </row>
    <row r="2952" spans="2:4">
      <c r="B2952" s="162" t="s">
        <v>793</v>
      </c>
      <c r="C2952" s="121">
        <v>66984706</v>
      </c>
      <c r="D2952" s="121">
        <v>54171406.200000003</v>
      </c>
    </row>
    <row r="2953" spans="2:4">
      <c r="B2953" s="161" t="s">
        <v>1975</v>
      </c>
      <c r="C2953" s="121">
        <v>48027920</v>
      </c>
      <c r="D2953" s="121">
        <v>12158289.68</v>
      </c>
    </row>
    <row r="2954" spans="2:4">
      <c r="B2954" s="162" t="s">
        <v>794</v>
      </c>
      <c r="C2954" s="121">
        <v>48027920</v>
      </c>
      <c r="D2954" s="121">
        <v>12158289.68</v>
      </c>
    </row>
    <row r="2955" spans="2:4">
      <c r="B2955" s="161" t="s">
        <v>795</v>
      </c>
      <c r="C2955" s="121">
        <v>68208549</v>
      </c>
      <c r="D2955" s="121">
        <v>0</v>
      </c>
    </row>
    <row r="2956" spans="2:4">
      <c r="B2956" s="162" t="s">
        <v>796</v>
      </c>
      <c r="C2956" s="121">
        <v>68208549</v>
      </c>
      <c r="D2956" s="121">
        <v>0</v>
      </c>
    </row>
    <row r="2957" spans="2:4">
      <c r="B2957" s="160" t="s">
        <v>268</v>
      </c>
      <c r="C2957" s="156">
        <v>3073696114</v>
      </c>
      <c r="D2957" s="156">
        <v>148314358.90000004</v>
      </c>
    </row>
    <row r="2958" spans="2:4">
      <c r="B2958" s="161" t="s">
        <v>1966</v>
      </c>
      <c r="C2958" s="121">
        <v>3073696114</v>
      </c>
      <c r="D2958" s="121">
        <v>148314358.90000004</v>
      </c>
    </row>
    <row r="2959" spans="2:4">
      <c r="B2959" s="162" t="s">
        <v>646</v>
      </c>
      <c r="C2959" s="121">
        <v>3073696114</v>
      </c>
      <c r="D2959" s="121">
        <v>148314358.90000004</v>
      </c>
    </row>
    <row r="2960" spans="2:4">
      <c r="B2960" s="160" t="s">
        <v>254</v>
      </c>
      <c r="C2960" s="156">
        <v>11482564129</v>
      </c>
      <c r="D2960" s="156">
        <v>48983128.540000007</v>
      </c>
    </row>
    <row r="2961" spans="2:4">
      <c r="B2961" s="161" t="s">
        <v>3069</v>
      </c>
      <c r="C2961" s="121">
        <v>631100000</v>
      </c>
      <c r="D2961" s="121">
        <v>0</v>
      </c>
    </row>
    <row r="2962" spans="2:4">
      <c r="B2962" s="162" t="s">
        <v>3070</v>
      </c>
      <c r="C2962" s="121">
        <v>631100000</v>
      </c>
      <c r="D2962" s="121">
        <v>0</v>
      </c>
    </row>
    <row r="2963" spans="2:4">
      <c r="B2963" s="161" t="s">
        <v>444</v>
      </c>
      <c r="C2963" s="121">
        <v>1914989645</v>
      </c>
      <c r="D2963" s="121">
        <v>34294389.060000002</v>
      </c>
    </row>
    <row r="2964" spans="2:4">
      <c r="B2964" s="162" t="s">
        <v>647</v>
      </c>
      <c r="C2964" s="121">
        <v>1914989645</v>
      </c>
      <c r="D2964" s="121">
        <v>34294389.060000002</v>
      </c>
    </row>
    <row r="2965" spans="2:4">
      <c r="B2965" s="161" t="s">
        <v>445</v>
      </c>
      <c r="C2965" s="121">
        <v>7257650000</v>
      </c>
      <c r="D2965" s="121">
        <v>14688739.48</v>
      </c>
    </row>
    <row r="2966" spans="2:4">
      <c r="B2966" s="162" t="s">
        <v>649</v>
      </c>
      <c r="C2966" s="121">
        <v>7257650000</v>
      </c>
      <c r="D2966" s="121">
        <v>14688739.48</v>
      </c>
    </row>
    <row r="2967" spans="2:4">
      <c r="B2967" s="161" t="s">
        <v>1967</v>
      </c>
      <c r="C2967" s="121">
        <v>12622000</v>
      </c>
      <c r="D2967" s="121">
        <v>0</v>
      </c>
    </row>
    <row r="2968" spans="2:4">
      <c r="B2968" s="162" t="s">
        <v>651</v>
      </c>
      <c r="C2968" s="121">
        <v>12622000</v>
      </c>
      <c r="D2968" s="121">
        <v>0</v>
      </c>
    </row>
    <row r="2969" spans="2:4">
      <c r="B2969" s="161" t="s">
        <v>3064</v>
      </c>
      <c r="C2969" s="121">
        <v>167092639</v>
      </c>
      <c r="D2969" s="121">
        <v>0</v>
      </c>
    </row>
    <row r="2970" spans="2:4">
      <c r="B2970" s="162" t="s">
        <v>3065</v>
      </c>
      <c r="C2970" s="121">
        <v>167092639</v>
      </c>
      <c r="D2970" s="121">
        <v>0</v>
      </c>
    </row>
    <row r="2971" spans="2:4">
      <c r="B2971" s="161" t="s">
        <v>3066</v>
      </c>
      <c r="C2971" s="121">
        <v>607907361</v>
      </c>
      <c r="D2971" s="121">
        <v>0</v>
      </c>
    </row>
    <row r="2972" spans="2:4">
      <c r="B2972" s="162" t="s">
        <v>3067</v>
      </c>
      <c r="C2972" s="121">
        <v>607907361</v>
      </c>
      <c r="D2972" s="121">
        <v>0</v>
      </c>
    </row>
    <row r="2973" spans="2:4">
      <c r="B2973" s="161" t="s">
        <v>2877</v>
      </c>
      <c r="C2973" s="121">
        <v>750000000</v>
      </c>
      <c r="D2973" s="121">
        <v>0</v>
      </c>
    </row>
    <row r="2974" spans="2:4">
      <c r="B2974" s="162" t="s">
        <v>2791</v>
      </c>
      <c r="C2974" s="121">
        <v>750000000</v>
      </c>
      <c r="D2974" s="121">
        <v>0</v>
      </c>
    </row>
    <row r="2975" spans="2:4">
      <c r="B2975" s="161" t="s">
        <v>789</v>
      </c>
      <c r="C2975" s="121">
        <v>141202484</v>
      </c>
      <c r="D2975" s="121">
        <v>0</v>
      </c>
    </row>
    <row r="2976" spans="2:4">
      <c r="B2976" s="162" t="s">
        <v>790</v>
      </c>
      <c r="C2976" s="121">
        <v>141202484</v>
      </c>
      <c r="D2976" s="121">
        <v>0</v>
      </c>
    </row>
    <row r="2977" spans="2:4">
      <c r="B2977" s="123" t="s">
        <v>267</v>
      </c>
      <c r="C2977" s="121">
        <v>5994134828</v>
      </c>
      <c r="D2977" s="121">
        <v>85882471.530000001</v>
      </c>
    </row>
    <row r="2978" spans="2:4">
      <c r="B2978" s="160" t="s">
        <v>251</v>
      </c>
      <c r="C2978" s="156">
        <v>1377504632</v>
      </c>
      <c r="D2978" s="156">
        <v>71289138.469999999</v>
      </c>
    </row>
    <row r="2979" spans="2:4">
      <c r="B2979" s="161" t="s">
        <v>252</v>
      </c>
      <c r="C2979" s="121">
        <v>352483469</v>
      </c>
      <c r="D2979" s="121">
        <v>1128765.75</v>
      </c>
    </row>
    <row r="2980" spans="2:4">
      <c r="B2980" s="161" t="s">
        <v>455</v>
      </c>
      <c r="C2980" s="121">
        <v>44321732</v>
      </c>
      <c r="D2980" s="121">
        <v>4706024.41</v>
      </c>
    </row>
    <row r="2981" spans="2:4">
      <c r="B2981" s="162" t="s">
        <v>661</v>
      </c>
      <c r="C2981" s="121">
        <v>28207000</v>
      </c>
      <c r="D2981" s="121">
        <v>4706024.41</v>
      </c>
    </row>
    <row r="2982" spans="2:4">
      <c r="B2982" s="162" t="s">
        <v>3071</v>
      </c>
      <c r="C2982" s="121">
        <v>16114732</v>
      </c>
      <c r="D2982" s="121">
        <v>0</v>
      </c>
    </row>
    <row r="2983" spans="2:4">
      <c r="B2983" s="161" t="s">
        <v>2501</v>
      </c>
      <c r="C2983" s="121">
        <v>4289420</v>
      </c>
      <c r="D2983" s="121">
        <v>0</v>
      </c>
    </row>
    <row r="2984" spans="2:4">
      <c r="B2984" s="162" t="s">
        <v>2319</v>
      </c>
      <c r="C2984" s="121">
        <v>4289420</v>
      </c>
      <c r="D2984" s="121">
        <v>0</v>
      </c>
    </row>
    <row r="2985" spans="2:4">
      <c r="B2985" s="161" t="s">
        <v>3156</v>
      </c>
      <c r="C2985" s="121">
        <v>8492583</v>
      </c>
      <c r="D2985" s="121">
        <v>406770</v>
      </c>
    </row>
    <row r="2986" spans="2:4">
      <c r="B2986" s="162" t="s">
        <v>661</v>
      </c>
      <c r="C2986" s="121">
        <v>1153000</v>
      </c>
      <c r="D2986" s="121">
        <v>406770</v>
      </c>
    </row>
    <row r="2987" spans="2:4">
      <c r="B2987" s="162" t="s">
        <v>3071</v>
      </c>
      <c r="C2987" s="121">
        <v>7339583</v>
      </c>
      <c r="D2987" s="121">
        <v>0</v>
      </c>
    </row>
    <row r="2988" spans="2:4">
      <c r="B2988" s="161" t="s">
        <v>3157</v>
      </c>
      <c r="C2988" s="121">
        <v>26545685</v>
      </c>
      <c r="D2988" s="121">
        <v>0</v>
      </c>
    </row>
    <row r="2989" spans="2:4">
      <c r="B2989" s="162" t="s">
        <v>3071</v>
      </c>
      <c r="C2989" s="121">
        <v>26545685</v>
      </c>
      <c r="D2989" s="121">
        <v>0</v>
      </c>
    </row>
    <row r="2990" spans="2:4">
      <c r="B2990" s="161" t="s">
        <v>3072</v>
      </c>
      <c r="C2990" s="121">
        <v>50000001</v>
      </c>
      <c r="D2990" s="121">
        <v>0</v>
      </c>
    </row>
    <row r="2991" spans="2:4">
      <c r="B2991" s="162" t="s">
        <v>3073</v>
      </c>
      <c r="C2991" s="121">
        <v>50000001</v>
      </c>
      <c r="D2991" s="121">
        <v>0</v>
      </c>
    </row>
    <row r="2992" spans="2:4">
      <c r="B2992" s="161" t="s">
        <v>1976</v>
      </c>
      <c r="C2992" s="121">
        <v>9806189</v>
      </c>
      <c r="D2992" s="121">
        <v>186931.8</v>
      </c>
    </row>
    <row r="2993" spans="2:4">
      <c r="B2993" s="162" t="s">
        <v>662</v>
      </c>
      <c r="C2993" s="121">
        <v>9806189</v>
      </c>
      <c r="D2993" s="121">
        <v>186931.8</v>
      </c>
    </row>
    <row r="2994" spans="2:4">
      <c r="B2994" s="161" t="s">
        <v>456</v>
      </c>
      <c r="C2994" s="121">
        <v>33681857</v>
      </c>
      <c r="D2994" s="121">
        <v>11971361.82</v>
      </c>
    </row>
    <row r="2995" spans="2:4">
      <c r="B2995" s="162" t="s">
        <v>663</v>
      </c>
      <c r="C2995" s="121">
        <v>33681857</v>
      </c>
      <c r="D2995" s="121">
        <v>11971361.82</v>
      </c>
    </row>
    <row r="2996" spans="2:4">
      <c r="B2996" s="161" t="s">
        <v>726</v>
      </c>
      <c r="C2996" s="121">
        <v>9418649</v>
      </c>
      <c r="D2996" s="121">
        <v>9418649</v>
      </c>
    </row>
    <row r="2997" spans="2:4">
      <c r="B2997" s="162" t="s">
        <v>727</v>
      </c>
      <c r="C2997" s="121">
        <v>9418649</v>
      </c>
      <c r="D2997" s="121">
        <v>9418649</v>
      </c>
    </row>
    <row r="2998" spans="2:4">
      <c r="B2998" s="161" t="s">
        <v>457</v>
      </c>
      <c r="C2998" s="121">
        <v>82824634</v>
      </c>
      <c r="D2998" s="121">
        <v>0</v>
      </c>
    </row>
    <row r="2999" spans="2:4">
      <c r="B2999" s="162" t="s">
        <v>664</v>
      </c>
      <c r="C2999" s="121">
        <v>82824634</v>
      </c>
      <c r="D2999" s="121">
        <v>0</v>
      </c>
    </row>
    <row r="3000" spans="2:4">
      <c r="B3000" s="161" t="s">
        <v>1977</v>
      </c>
      <c r="C3000" s="121">
        <v>144114678</v>
      </c>
      <c r="D3000" s="121">
        <v>10236589.279999999</v>
      </c>
    </row>
    <row r="3001" spans="2:4">
      <c r="B3001" s="162" t="s">
        <v>728</v>
      </c>
      <c r="C3001" s="121">
        <v>144114678</v>
      </c>
      <c r="D3001" s="121">
        <v>10236589.279999999</v>
      </c>
    </row>
    <row r="3002" spans="2:4">
      <c r="B3002" s="161" t="s">
        <v>2500</v>
      </c>
      <c r="C3002" s="121">
        <v>1712885</v>
      </c>
      <c r="D3002" s="121">
        <v>0</v>
      </c>
    </row>
    <row r="3003" spans="2:4">
      <c r="B3003" s="162" t="s">
        <v>665</v>
      </c>
      <c r="C3003" s="121">
        <v>1712885</v>
      </c>
      <c r="D3003" s="121">
        <v>0</v>
      </c>
    </row>
    <row r="3004" spans="2:4">
      <c r="B3004" s="161" t="s">
        <v>458</v>
      </c>
      <c r="C3004" s="121">
        <v>188726880</v>
      </c>
      <c r="D3004" s="121">
        <v>0</v>
      </c>
    </row>
    <row r="3005" spans="2:4">
      <c r="B3005" s="162" t="s">
        <v>666</v>
      </c>
      <c r="C3005" s="121">
        <v>188726880</v>
      </c>
      <c r="D3005" s="121">
        <v>0</v>
      </c>
    </row>
    <row r="3006" spans="2:4">
      <c r="B3006" s="161" t="s">
        <v>683</v>
      </c>
      <c r="C3006" s="121">
        <v>4654539</v>
      </c>
      <c r="D3006" s="121">
        <v>0</v>
      </c>
    </row>
    <row r="3007" spans="2:4">
      <c r="B3007" s="162" t="s">
        <v>684</v>
      </c>
      <c r="C3007" s="121">
        <v>4654539</v>
      </c>
      <c r="D3007" s="121">
        <v>0</v>
      </c>
    </row>
    <row r="3008" spans="2:4">
      <c r="B3008" s="161" t="s">
        <v>2239</v>
      </c>
      <c r="C3008" s="121">
        <v>5000000</v>
      </c>
      <c r="D3008" s="121">
        <v>0</v>
      </c>
    </row>
    <row r="3009" spans="2:8">
      <c r="B3009" s="162" t="s">
        <v>2240</v>
      </c>
      <c r="C3009" s="121">
        <v>5000000</v>
      </c>
      <c r="D3009" s="121">
        <v>0</v>
      </c>
    </row>
    <row r="3010" spans="2:8">
      <c r="B3010" s="161" t="s">
        <v>2241</v>
      </c>
      <c r="C3010" s="121">
        <v>31324599</v>
      </c>
      <c r="D3010" s="121">
        <v>0</v>
      </c>
    </row>
    <row r="3011" spans="2:8">
      <c r="B3011" s="162" t="s">
        <v>2242</v>
      </c>
      <c r="C3011" s="121">
        <v>31324599</v>
      </c>
      <c r="D3011" s="121">
        <v>0</v>
      </c>
    </row>
    <row r="3012" spans="2:8">
      <c r="B3012" s="161" t="s">
        <v>1534</v>
      </c>
      <c r="C3012" s="121">
        <v>380106832</v>
      </c>
      <c r="D3012" s="121">
        <v>33234046.41</v>
      </c>
    </row>
    <row r="3013" spans="2:8">
      <c r="B3013" s="162" t="s">
        <v>1535</v>
      </c>
      <c r="C3013" s="121">
        <v>380106832</v>
      </c>
      <c r="D3013" s="121">
        <v>33234046.41</v>
      </c>
    </row>
    <row r="3014" spans="2:8">
      <c r="B3014" s="160" t="s">
        <v>253</v>
      </c>
      <c r="C3014" s="156">
        <v>20000000</v>
      </c>
      <c r="D3014" s="156">
        <v>0</v>
      </c>
    </row>
    <row r="3015" spans="2:8">
      <c r="B3015" s="161" t="s">
        <v>459</v>
      </c>
      <c r="C3015" s="121">
        <v>20000000</v>
      </c>
      <c r="D3015" s="121">
        <v>0</v>
      </c>
    </row>
    <row r="3016" spans="2:8">
      <c r="B3016" s="162" t="s">
        <v>667</v>
      </c>
      <c r="C3016" s="121">
        <v>20000000</v>
      </c>
      <c r="D3016" s="121">
        <v>0</v>
      </c>
      <c r="F3016" s="61"/>
      <c r="H3016"/>
    </row>
    <row r="3017" spans="2:8">
      <c r="B3017" s="160" t="s">
        <v>268</v>
      </c>
      <c r="C3017" s="156">
        <v>250000000</v>
      </c>
      <c r="D3017" s="156">
        <v>0</v>
      </c>
      <c r="F3017" s="197"/>
      <c r="G3017" s="197"/>
      <c r="H3017"/>
    </row>
    <row r="3018" spans="2:8">
      <c r="B3018" s="161" t="s">
        <v>1534</v>
      </c>
      <c r="C3018" s="121">
        <v>250000000</v>
      </c>
      <c r="D3018" s="121">
        <v>0</v>
      </c>
      <c r="F3018" s="176"/>
      <c r="G3018" s="176"/>
      <c r="H3018" s="176"/>
    </row>
    <row r="3019" spans="2:8">
      <c r="B3019" s="162" t="s">
        <v>1535</v>
      </c>
      <c r="C3019" s="121">
        <v>250000000</v>
      </c>
      <c r="D3019" s="121">
        <v>0</v>
      </c>
      <c r="F3019" s="197"/>
      <c r="G3019" s="197"/>
      <c r="H3019"/>
    </row>
    <row r="3020" spans="2:8">
      <c r="B3020" s="160" t="s">
        <v>254</v>
      </c>
      <c r="C3020" s="156">
        <v>3962605662</v>
      </c>
      <c r="D3020" s="156">
        <v>14593333.060000001</v>
      </c>
      <c r="F3020" s="29"/>
      <c r="G3020" s="119"/>
      <c r="H3020"/>
    </row>
    <row r="3021" spans="2:8">
      <c r="B3021" s="161" t="s">
        <v>252</v>
      </c>
      <c r="C3021" s="121">
        <v>2017388708</v>
      </c>
      <c r="D3021" s="121">
        <v>14593333.060000001</v>
      </c>
    </row>
    <row r="3022" spans="2:8">
      <c r="B3022" s="161" t="s">
        <v>2499</v>
      </c>
      <c r="C3022" s="121">
        <v>36869474</v>
      </c>
      <c r="D3022" s="121">
        <v>0</v>
      </c>
    </row>
    <row r="3023" spans="2:8">
      <c r="B3023" s="162" t="s">
        <v>3074</v>
      </c>
      <c r="C3023" s="121">
        <v>36869474</v>
      </c>
      <c r="D3023" s="121">
        <v>0</v>
      </c>
    </row>
    <row r="3024" spans="2:8">
      <c r="B3024" s="161" t="s">
        <v>455</v>
      </c>
      <c r="C3024" s="121">
        <v>430000000</v>
      </c>
      <c r="D3024" s="121">
        <v>0</v>
      </c>
    </row>
    <row r="3025" spans="2:4">
      <c r="B3025" s="162" t="s">
        <v>1924</v>
      </c>
      <c r="C3025" s="121">
        <v>430000000</v>
      </c>
      <c r="D3025" s="121">
        <v>0</v>
      </c>
    </row>
    <row r="3026" spans="2:4">
      <c r="B3026" s="161" t="s">
        <v>3158</v>
      </c>
      <c r="C3026" s="121">
        <v>278680526</v>
      </c>
      <c r="D3026" s="121">
        <v>0</v>
      </c>
    </row>
    <row r="3027" spans="2:4">
      <c r="B3027" s="162" t="s">
        <v>3074</v>
      </c>
      <c r="C3027" s="121">
        <v>278680526</v>
      </c>
      <c r="D3027" s="121">
        <v>0</v>
      </c>
    </row>
    <row r="3028" spans="2:4">
      <c r="B3028" s="161" t="s">
        <v>3156</v>
      </c>
      <c r="C3028" s="121">
        <v>327320000</v>
      </c>
      <c r="D3028" s="121">
        <v>0</v>
      </c>
    </row>
    <row r="3029" spans="2:4">
      <c r="B3029" s="162" t="s">
        <v>1924</v>
      </c>
      <c r="C3029" s="121">
        <v>327320000</v>
      </c>
      <c r="D3029" s="121">
        <v>0</v>
      </c>
    </row>
    <row r="3030" spans="2:4">
      <c r="B3030" s="161" t="s">
        <v>2243</v>
      </c>
      <c r="C3030" s="121">
        <v>252440000</v>
      </c>
      <c r="D3030" s="121">
        <v>0</v>
      </c>
    </row>
    <row r="3031" spans="2:4">
      <c r="B3031" s="162" t="s">
        <v>2244</v>
      </c>
      <c r="C3031" s="121">
        <v>252440000</v>
      </c>
      <c r="D3031" s="121">
        <v>0</v>
      </c>
    </row>
    <row r="3032" spans="2:4">
      <c r="B3032" s="161" t="s">
        <v>457</v>
      </c>
      <c r="C3032" s="121">
        <v>410215000</v>
      </c>
      <c r="D3032" s="121">
        <v>0</v>
      </c>
    </row>
    <row r="3033" spans="2:4">
      <c r="B3033" s="162" t="s">
        <v>664</v>
      </c>
      <c r="C3033" s="121">
        <v>410215000</v>
      </c>
      <c r="D3033" s="121">
        <v>0</v>
      </c>
    </row>
    <row r="3034" spans="2:4">
      <c r="B3034" s="161" t="s">
        <v>3075</v>
      </c>
      <c r="C3034" s="121">
        <v>209691954</v>
      </c>
      <c r="D3034" s="121">
        <v>0</v>
      </c>
    </row>
    <row r="3035" spans="2:4">
      <c r="B3035" s="162" t="s">
        <v>3076</v>
      </c>
      <c r="C3035" s="121">
        <v>209691954</v>
      </c>
      <c r="D3035" s="121">
        <v>0</v>
      </c>
    </row>
    <row r="3036" spans="2:4">
      <c r="B3036" s="160" t="s">
        <v>255</v>
      </c>
      <c r="C3036" s="156">
        <v>384024534</v>
      </c>
      <c r="D3036" s="156">
        <v>0</v>
      </c>
    </row>
    <row r="3037" spans="2:4">
      <c r="B3037" s="161" t="s">
        <v>252</v>
      </c>
      <c r="C3037" s="121">
        <v>292042534</v>
      </c>
      <c r="D3037" s="121">
        <v>0</v>
      </c>
    </row>
    <row r="3038" spans="2:4">
      <c r="B3038" s="161" t="s">
        <v>2499</v>
      </c>
      <c r="C3038" s="121">
        <v>91982000</v>
      </c>
      <c r="D3038" s="121">
        <v>0</v>
      </c>
    </row>
    <row r="3039" spans="2:4">
      <c r="B3039" s="162" t="s">
        <v>669</v>
      </c>
      <c r="C3039" s="121">
        <v>91982000</v>
      </c>
      <c r="D3039" s="121">
        <v>0</v>
      </c>
    </row>
    <row r="3040" spans="2:4">
      <c r="B3040" s="131" t="s">
        <v>670</v>
      </c>
      <c r="C3040" s="131">
        <v>108120510535</v>
      </c>
      <c r="D3040" s="131">
        <v>25311594986.789997</v>
      </c>
    </row>
    <row r="3041" spans="2:9">
      <c r="B3041" s="132" t="s">
        <v>3102</v>
      </c>
      <c r="C3041" s="133">
        <v>108120510535</v>
      </c>
      <c r="D3041" s="133">
        <v>25311594986.789997</v>
      </c>
      <c r="G3041" s="61"/>
      <c r="I3041"/>
    </row>
    <row r="3042" spans="2:9">
      <c r="B3042" s="123" t="s">
        <v>2886</v>
      </c>
      <c r="C3042" s="121">
        <v>108120510535</v>
      </c>
      <c r="D3042" s="121">
        <v>25311594986.789997</v>
      </c>
      <c r="G3042" s="197"/>
      <c r="H3042" s="197"/>
      <c r="I3042"/>
    </row>
    <row r="3043" spans="2:9">
      <c r="B3043" s="160" t="s">
        <v>251</v>
      </c>
      <c r="C3043" s="156">
        <v>22651587790</v>
      </c>
      <c r="D3043" s="156">
        <v>635311305.54999995</v>
      </c>
      <c r="G3043" s="176"/>
      <c r="H3043" s="176"/>
      <c r="I3043" s="176"/>
    </row>
    <row r="3044" spans="2:9">
      <c r="B3044" s="161" t="s">
        <v>252</v>
      </c>
      <c r="C3044" s="121">
        <v>22651587790</v>
      </c>
      <c r="D3044" s="121">
        <v>635311305.54999995</v>
      </c>
      <c r="G3044" s="197"/>
      <c r="H3044" s="197"/>
      <c r="I3044"/>
    </row>
    <row r="3045" spans="2:9">
      <c r="B3045" s="160" t="s">
        <v>254</v>
      </c>
      <c r="C3045" s="156">
        <v>85468922745</v>
      </c>
      <c r="D3045" s="156">
        <v>24676283681.239998</v>
      </c>
      <c r="G3045" s="29"/>
      <c r="H3045" s="119"/>
      <c r="I3045"/>
    </row>
    <row r="3046" spans="2:9">
      <c r="B3046" s="161" t="s">
        <v>252</v>
      </c>
      <c r="C3046" s="121">
        <v>85468922745</v>
      </c>
      <c r="D3046" s="121">
        <v>24676283681.239998</v>
      </c>
    </row>
    <row r="3047" spans="2:9">
      <c r="B3047" s="163" t="s">
        <v>461</v>
      </c>
      <c r="C3047" s="164">
        <v>1592355121494</v>
      </c>
      <c r="D3047" s="164">
        <v>254971401060.56012</v>
      </c>
    </row>
    <row r="3049" spans="2:9">
      <c r="B3049" s="61" t="s">
        <v>3082</v>
      </c>
      <c r="D3049"/>
    </row>
    <row r="3050" spans="2:9" ht="30.75" customHeight="1">
      <c r="B3050" s="197" t="s">
        <v>1785</v>
      </c>
      <c r="C3050" s="197"/>
      <c r="D3050"/>
    </row>
    <row r="3051" spans="2:9" ht="24.75" customHeight="1">
      <c r="B3051" s="176" t="s">
        <v>3110</v>
      </c>
      <c r="C3051" s="176"/>
      <c r="D3051" s="176"/>
    </row>
    <row r="3052" spans="2:9">
      <c r="B3052" s="197" t="s">
        <v>3083</v>
      </c>
      <c r="C3052" s="197"/>
      <c r="D3052"/>
    </row>
    <row r="3053" spans="2:9">
      <c r="B3053" s="29" t="s">
        <v>42</v>
      </c>
      <c r="C3053" s="119"/>
      <c r="D3053"/>
    </row>
    <row r="3054" spans="2:9" ht="30.75" customHeight="1"/>
  </sheetData>
  <mergeCells count="19">
    <mergeCell ref="A7:E7"/>
    <mergeCell ref="F3017:G3017"/>
    <mergeCell ref="F3018:H3018"/>
    <mergeCell ref="F3019:G3019"/>
    <mergeCell ref="A8:E8"/>
    <mergeCell ref="A9:E9"/>
    <mergeCell ref="B12:B13"/>
    <mergeCell ref="D12:D13"/>
    <mergeCell ref="A1:E1"/>
    <mergeCell ref="A2:E2"/>
    <mergeCell ref="A3:E3"/>
    <mergeCell ref="A5:E5"/>
    <mergeCell ref="A6:E6"/>
    <mergeCell ref="B3050:C3050"/>
    <mergeCell ref="B3051:D3051"/>
    <mergeCell ref="B3052:C3052"/>
    <mergeCell ref="G3042:H3042"/>
    <mergeCell ref="G3043:I3043"/>
    <mergeCell ref="G3044:H304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5B8416-3BCF-4642-AA87-F77F4AEB67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purl.org/dc/dcmitype/"/>
    <ds:schemaRef ds:uri="27b106c2-2eb6-4f76-8712-c370ecd06fde"/>
    <ds:schemaRef ds:uri="c32176ac-cccf-46d9-9564-a55966a26443"/>
    <ds:schemaRef ds:uri="http://www.w3.org/XML/1998/namespac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2025-03-04T19:40:55Z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