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Agosto/"/>
    </mc:Choice>
  </mc:AlternateContent>
  <xr:revisionPtr revIDLastSave="474" documentId="8_{D2187F20-6587-4D4F-BDAF-F0783FAF3FA2}" xr6:coauthVersionLast="47" xr6:coauthVersionMax="47" xr10:uidLastSave="{68CA8794-7595-4A7D-AF74-4BF93491F485}"/>
  <bookViews>
    <workbookView xWindow="28680" yWindow="-120" windowWidth="29040" windowHeight="15720" xr2:uid="{00000000-000D-0000-FFFF-FFFF00000000}"/>
  </bookViews>
  <sheets>
    <sheet name="Fiscal Mes" sheetId="48"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65" r:id="rId9"/>
  </sheets>
  <externalReferences>
    <externalReference r:id="rId10"/>
    <externalReference r:id="rId11"/>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inversión'!$B$11:$D$1609</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171"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48" l="1"/>
  <c r="E12" i="48"/>
  <c r="D55" i="27"/>
  <c r="D12" i="48" l="1"/>
  <c r="D87" i="29" l="1"/>
  <c r="D65" i="27" l="1"/>
  <c r="D14" i="27"/>
  <c r="D40" i="27" l="1"/>
  <c r="D51" i="4" l="1"/>
  <c r="D47" i="29"/>
  <c r="C47" i="29"/>
  <c r="D44" i="29"/>
  <c r="D42" i="29"/>
  <c r="D39" i="29"/>
  <c r="D36" i="29"/>
  <c r="D60" i="29"/>
  <c r="D58" i="29"/>
  <c r="D20" i="27"/>
  <c r="E26" i="48"/>
  <c r="E23" i="48"/>
  <c r="E22" i="48"/>
  <c r="D29" i="3"/>
  <c r="D80" i="27"/>
  <c r="D78" i="27"/>
  <c r="C80" i="27"/>
  <c r="C78" i="27"/>
  <c r="D110" i="29" l="1"/>
  <c r="D114" i="29"/>
  <c r="D113" i="29" s="1"/>
  <c r="D14" i="3"/>
  <c r="D21" i="3"/>
  <c r="C29" i="3"/>
  <c r="D56" i="4"/>
  <c r="C56" i="4"/>
  <c r="D49" i="27" l="1"/>
  <c r="D45" i="4"/>
  <c r="D67" i="29"/>
  <c r="D72" i="29"/>
  <c r="D76" i="29"/>
  <c r="C81" i="29"/>
  <c r="D81" i="29"/>
  <c r="D99" i="29"/>
  <c r="C40" i="27"/>
  <c r="D23" i="48"/>
  <c r="D22" i="48"/>
  <c r="C44" i="29"/>
  <c r="D55" i="4"/>
  <c r="C55" i="4"/>
  <c r="C53" i="4"/>
  <c r="C51" i="4"/>
  <c r="C49" i="4"/>
  <c r="C47" i="4"/>
  <c r="C45" i="4"/>
  <c r="C43" i="4"/>
  <c r="C17" i="4"/>
  <c r="C14" i="4"/>
  <c r="D74" i="27"/>
  <c r="D69" i="27"/>
  <c r="C14" i="3"/>
  <c r="D21" i="29"/>
  <c r="D15" i="29"/>
  <c r="C15" i="29"/>
  <c r="D17" i="4"/>
  <c r="D71" i="29" l="1"/>
  <c r="D64" i="29"/>
  <c r="D63" i="29" s="1"/>
  <c r="E24" i="48" l="1"/>
  <c r="E25" i="48"/>
  <c r="D56" i="29"/>
  <c r="D50" i="29"/>
  <c r="D28" i="29"/>
  <c r="D24" i="29"/>
  <c r="C21" i="29"/>
  <c r="D109" i="29"/>
  <c r="D35" i="29" l="1"/>
  <c r="D14" i="29"/>
  <c r="D13" i="3" l="1"/>
  <c r="D26" i="48" l="1"/>
  <c r="D17" i="48"/>
  <c r="D25" i="48" s="1"/>
  <c r="D24" i="48" l="1"/>
  <c r="D43" i="4" l="1"/>
  <c r="D47" i="4"/>
  <c r="D76" i="27" l="1"/>
  <c r="D73" i="27" s="1"/>
  <c r="D112" i="29"/>
  <c r="D30" i="27" l="1"/>
  <c r="D53" i="4"/>
  <c r="D49" i="4"/>
  <c r="C76" i="27" l="1"/>
  <c r="C114" i="29" l="1"/>
  <c r="C113" i="29" s="1"/>
  <c r="C112" i="29" s="1"/>
  <c r="C110" i="29" l="1"/>
  <c r="C109" i="29" s="1"/>
  <c r="C42" i="29"/>
  <c r="C56" i="29"/>
  <c r="C58" i="29"/>
  <c r="C67" i="29" l="1"/>
  <c r="C24" i="29"/>
  <c r="C28" i="29"/>
  <c r="C50" i="29"/>
  <c r="C36" i="29"/>
  <c r="C99" i="29"/>
  <c r="C60" i="29"/>
  <c r="C64" i="29"/>
  <c r="C76" i="29"/>
  <c r="C72" i="29"/>
  <c r="C39" i="29"/>
  <c r="C87" i="29"/>
  <c r="C63" i="29" l="1"/>
  <c r="C35" i="29"/>
  <c r="C13" i="29" s="1"/>
  <c r="C14" i="29"/>
  <c r="C71" i="29"/>
  <c r="D13" i="29"/>
  <c r="D116" i="29" s="1"/>
  <c r="C74" i="27" l="1"/>
  <c r="C73" i="27" s="1"/>
  <c r="C49" i="27" l="1"/>
  <c r="C14" i="27"/>
  <c r="C65" i="27"/>
  <c r="C30" i="27"/>
  <c r="C69" i="27"/>
  <c r="C55" i="27"/>
  <c r="C20" i="27"/>
  <c r="D14" i="4" l="1"/>
  <c r="D13" i="4" l="1"/>
  <c r="D61" i="4" s="1"/>
  <c r="C28" i="3"/>
  <c r="D28" i="3"/>
  <c r="D34" i="3" s="1"/>
  <c r="C21" i="3"/>
  <c r="D13" i="27"/>
  <c r="D82" i="27" s="1"/>
  <c r="C13" i="3" l="1"/>
  <c r="C34" i="3" s="1"/>
  <c r="C13" i="4"/>
  <c r="C61" i="4" s="1"/>
  <c r="C13" i="27"/>
  <c r="C82" i="27" s="1"/>
  <c r="C116"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<sst xmlns="http://schemas.openxmlformats.org/spreadsheetml/2006/main" count="1367" uniqueCount="1059">
  <si>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</si>
  <si>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</si>
  <si>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</si>
  <si>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</si>
  <si>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</si>
  <si>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</si>
  <si>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</si>
  <si>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</si>
  <si>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</si>
  <si>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345-21</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</si>
  <si>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</si>
  <si>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</si>
  <si>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</si>
  <si>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</si>
  <si>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</si>
  <si>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</si>
  <si>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</si>
  <si>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</si>
  <si>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</si>
  <si>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</si>
  <si>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</si>
  <si>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</si>
  <si>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</si>
  <si>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</si>
  <si>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</si>
  <si>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</si>
  <si>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</si>
  <si>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</si>
  <si>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</si>
  <si>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</si>
  <si>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</si>
  <si>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</si>
  <si>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</si>
  <si>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</si>
  <si>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</si>
  <si>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</si>
  <si>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</si>
  <si>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</si>
  <si>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</si>
  <si>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</si>
  <si>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</si>
  <si>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</si>
  <si>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</si>
  <si>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</si>
  <si>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</si>
  <si>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</si>
  <si>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</si>
  <si>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</si>
  <si>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</si>
  <si>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</si>
  <si>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</si>
  <si>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</si>
  <si>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</si>
  <si>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</si>
  <si>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</si>
  <si>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</si>
  <si>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</si>
  <si>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</si>
  <si>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</si>
  <si>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</si>
  <si>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</si>
  <si>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</si>
  <si>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</si>
  <si>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</si>
  <si>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</si>
  <si>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</si>
  <si>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</si>
  <si>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</si>
  <si>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</si>
  <si>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</si>
  <si>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</si>
  <si>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</si>
  <si>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</si>
  <si>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</si>
  <si>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</si>
  <si>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</si>
  <si>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</si>
  <si>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</si>
  <si>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</si>
  <si>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</si>
  <si>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</si>
  <si>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</si>
  <si>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</si>
  <si>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</si>
  <si>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</si>
  <si>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</si>
  <si>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</si>
  <si>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</si>
  <si>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</si>
  <si>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</si>
  <si>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</si>
  <si>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</si>
  <si>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</si>
  <si>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</si>
  <si>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</si>
  <si>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</si>
  <si>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</si>
  <si>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</si>
  <si>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</si>
  <si>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</si>
  <si>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</si>
  <si>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</si>
  <si>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</si>
  <si>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</si>
  <si>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</si>
  <si>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</si>
  <si>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</si>
  <si>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</si>
  <si>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</si>
  <si>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</si>
  <si>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</si>
  <si>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</si>
  <si>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</si>
  <si>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</si>
  <si>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</si>
  <si>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</si>
  <si>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</si>
  <si>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</si>
  <si>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</si>
  <si>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</si>
  <si>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</si>
  <si>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</si>
  <si>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</si>
  <si>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</si>
  <si>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</si>
  <si>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</si>
  <si>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</si>
  <si>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</si>
  <si>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</si>
  <si>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</si>
  <si>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</si>
  <si>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</si>
  <si>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</si>
  <si>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</si>
  <si>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</si>
  <si>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</si>
  <si>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</si>
  <si>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</si>
  <si>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</si>
  <si>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</si>
  <si>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</si>
  <si>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</si>
  <si>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</si>
  <si>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</si>
  <si>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</si>
  <si>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</si>
  <si>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</si>
  <si>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</si>
  <si>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</si>
  <si>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</si>
  <si>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</si>
  <si>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</si>
  <si>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</si>
  <si>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</si>
  <si>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</si>
  <si>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</si>
  <si>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</si>
  <si>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</si>
  <si>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</si>
  <si>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</si>
  <si>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</si>
  <si>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</si>
  <si>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</si>
  <si>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</si>
  <si>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</si>
  <si>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</si>
  <si>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</si>
  <si>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</si>
  <si>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</si>
  <si>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</si>
  <si>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</si>
  <si>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</si>
  <si>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</si>
  <si>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</si>
  <si>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</si>
  <si>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</si>
  <si>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</si>
  <si>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</si>
  <si>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</si>
  <si>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</si>
  <si>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</si>
  <si>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</si>
  <si>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</si>
  <si>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</si>
  <si>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</si>
  <si>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</si>
  <si>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</si>
  <si>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</si>
  <si>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</si>
  <si>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</si>
  <si>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</si>
  <si>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</si>
  <si>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</si>
  <si>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</si>
  <si>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</si>
  <si>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</si>
  <si>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</si>
  <si>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</si>
  <si>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</si>
  <si>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</si>
  <si>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</si>
  <si>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</si>
  <si>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</si>
  <si>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</si>
  <si>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</si>
  <si>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</si>
  <si>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</si>
  <si>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</si>
  <si>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</si>
  <si>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</si>
  <si>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</si>
  <si>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</si>
  <si>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</si>
  <si>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</si>
  <si>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</si>
  <si>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</si>
  <si>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</si>
  <si>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</si>
  <si>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</si>
  <si>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</si>
  <si>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</si>
  <si>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</si>
  <si>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</si>
  <si>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</si>
  <si>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</si>
  <si>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</si>
  <si>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</si>
  <si>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</si>
  <si>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</si>
  <si>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</si>
  <si>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</si>
  <si>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</si>
  <si>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</si>
  <si>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</si>
  <si>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</si>
  <si>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</si>
  <si>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</si>
  <si>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</si>
  <si>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</si>
  <si>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</si>
  <si>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</si>
  <si>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</si>
  <si>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</si>
  <si>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</si>
  <si>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</si>
  <si>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</si>
  <si>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</si>
  <si>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</si>
  <si>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</si>
  <si>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</si>
  <si>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</si>
  <si>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</si>
  <si>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</si>
  <si>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</si>
  <si>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</si>
  <si>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</si>
  <si>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</si>
  <si>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</si>
  <si>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</si>
  <si>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</si>
  <si>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</si>
  <si>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</si>
  <si>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</si>
  <si>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</si>
  <si>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</si>
  <si>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</si>
  <si>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1.1.6.5 - Donaciones Corrientes</t>
  </si>
  <si>
    <t>1.2.4.4 - Donaciones  de Capital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</si>
  <si>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</si>
  <si>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</si>
  <si>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</si>
  <si>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</si>
  <si>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</si>
  <si>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</si>
  <si>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</si>
  <si>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</si>
  <si>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</si>
  <si>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</si>
  <si>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</si>
  <si>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</si>
  <si>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</si>
  <si>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</si>
  <si>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</si>
  <si>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</si>
  <si>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</si>
  <si>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</si>
  <si>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</si>
  <si>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</si>
  <si>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</si>
  <si>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</si>
  <si>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</si>
  <si>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</si>
  <si>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</si>
  <si>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</si>
  <si>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</si>
  <si>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</si>
  <si>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</si>
  <si>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</si>
  <si>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</si>
  <si>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</si>
  <si>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</si>
  <si>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</si>
  <si>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</si>
  <si>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</si>
  <si>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</si>
  <si>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</si>
  <si>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</si>
  <si>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</si>
  <si>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</si>
  <si>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</si>
  <si>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</si>
  <si>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</si>
  <si>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</si>
  <si>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</si>
  <si>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</si>
  <si>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</si>
  <si>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</si>
  <si>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</si>
  <si>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</si>
  <si>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</si>
  <si>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</si>
  <si>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</si>
  <si>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</si>
  <si>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</si>
  <si>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</si>
  <si>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</si>
  <si>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</si>
  <si>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</si>
  <si>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</si>
  <si>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</si>
  <si>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</si>
  <si>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</si>
  <si>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</si>
  <si>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</si>
  <si>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</si>
  <si>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</si>
  <si>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</si>
  <si>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</si>
  <si>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</si>
  <si>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</si>
  <si>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</si>
  <si>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</si>
  <si>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</si>
  <si>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</si>
  <si>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</si>
  <si>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</si>
  <si>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</si>
  <si>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</si>
  <si>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</si>
  <si>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</si>
  <si>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</si>
  <si>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</si>
  <si>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</si>
  <si>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</si>
  <si>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</si>
  <si>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</si>
  <si>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</si>
  <si>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</si>
  <si>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</si>
  <si>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</si>
  <si>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</si>
  <si>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</si>
  <si>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</si>
  <si>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</si>
  <si>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</si>
  <si>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</si>
  <si>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</si>
  <si>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</si>
  <si>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</si>
  <si>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</si>
  <si>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</si>
  <si>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</si>
  <si>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</si>
  <si>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</si>
  <si>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</si>
  <si>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</si>
  <si>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</si>
  <si>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</si>
  <si>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</si>
  <si>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</si>
  <si>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</si>
  <si>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</si>
  <si>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</si>
  <si>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</si>
  <si>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</si>
  <si>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</si>
  <si>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</si>
  <si>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</si>
  <si>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</si>
  <si>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</si>
  <si>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</si>
  <si>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</si>
  <si>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</si>
  <si>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</si>
  <si>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</si>
  <si>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</si>
  <si>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</si>
  <si>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</si>
  <si>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</si>
  <si>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</si>
  <si>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</si>
  <si>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</si>
  <si>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</si>
  <si>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</si>
  <si>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</si>
  <si>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</si>
  <si>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</si>
  <si>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</si>
  <si>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</si>
  <si>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</si>
  <si>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</si>
  <si>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</si>
  <si>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</si>
  <si>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</si>
  <si>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</si>
  <si>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</si>
  <si>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</si>
  <si>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</si>
  <si>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</si>
  <si>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</si>
  <si>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</si>
  <si>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</si>
  <si>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</si>
  <si>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</si>
  <si>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</si>
  <si>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</si>
  <si>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</si>
  <si>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</si>
  <si>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</si>
  <si>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</si>
  <si>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</si>
  <si>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</si>
  <si>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</si>
  <si>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</si>
  <si>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</si>
  <si>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</si>
  <si>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</si>
  <si>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</si>
  <si>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</si>
  <si>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</si>
  <si>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</si>
  <si>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</si>
  <si>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</si>
  <si>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</si>
  <si>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</si>
  <si>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</si>
  <si>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</si>
  <si>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</si>
  <si>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</si>
  <si>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</si>
  <si>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</si>
  <si>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</si>
  <si>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</si>
  <si>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</si>
  <si>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</si>
  <si>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</si>
  <si>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</si>
  <si>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</si>
  <si>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</si>
  <si>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</si>
  <si>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</si>
  <si>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</si>
  <si>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</si>
  <si>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</si>
  <si>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</si>
  <si>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</si>
  <si>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</si>
  <si>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</si>
  <si>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</si>
  <si>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</si>
  <si>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</si>
  <si>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</si>
  <si>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</si>
  <si>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</si>
  <si>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</si>
  <si>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</si>
  <si>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</si>
  <si>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</si>
  <si>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</si>
  <si>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</si>
  <si>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</si>
  <si>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</si>
  <si>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</si>
  <si>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</si>
  <si>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</si>
  <si>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</si>
  <si>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</si>
  <si>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</si>
  <si>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</si>
  <si>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</si>
  <si>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</si>
  <si>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</si>
  <si>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</si>
  <si>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</si>
  <si>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</si>
  <si>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</si>
  <si>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</si>
  <si>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</si>
  <si>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</si>
  <si>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</si>
  <si>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</si>
  <si>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</si>
  <si>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</si>
  <si>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</si>
  <si>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</si>
  <si>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</si>
  <si>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</si>
  <si>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</si>
  <si>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</si>
  <si>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</si>
  <si>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</si>
  <si>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</si>
  <si>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</si>
  <si>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</si>
  <si>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</si>
  <si>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</si>
  <si>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</si>
  <si>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</si>
  <si>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</si>
  <si>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</si>
  <si>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</si>
  <si>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</si>
  <si>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</si>
  <si>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</si>
  <si>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</si>
  <si>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</si>
  <si>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</si>
  <si>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</si>
  <si>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</si>
  <si>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</si>
  <si>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</si>
  <si>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</si>
  <si>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</si>
  <si>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</si>
  <si>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</si>
  <si>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</si>
  <si>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</si>
  <si>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</si>
  <si>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</si>
  <si>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</si>
  <si>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</si>
  <si>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</si>
  <si>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</si>
  <si>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</si>
  <si>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</si>
  <si>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</si>
  <si>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</si>
  <si>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</si>
  <si>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</si>
  <si>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</si>
  <si>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</si>
  <si>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</si>
  <si>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</si>
  <si>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</si>
  <si>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</si>
  <si>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</si>
  <si>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</si>
  <si>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</si>
  <si>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</si>
  <si>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</si>
  <si>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</si>
  <si>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</si>
  <si>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</si>
  <si>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</si>
  <si>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</si>
  <si>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</si>
  <si>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</si>
  <si>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</si>
  <si>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</si>
  <si>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</si>
  <si>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</si>
  <si>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</si>
  <si>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</si>
  <si>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</si>
  <si>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</si>
  <si>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</si>
  <si>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</si>
  <si>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</si>
  <si>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</si>
  <si>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</si>
  <si>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</si>
  <si>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</si>
  <si>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</si>
  <si>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</si>
  <si>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</si>
  <si>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</si>
  <si>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</si>
  <si>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</si>
  <si>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</si>
  <si>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</si>
  <si>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</si>
  <si>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</si>
  <si>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</si>
  <si>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</si>
  <si>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</si>
  <si>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</si>
  <si>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</si>
  <si>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</si>
  <si>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</si>
  <si>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</si>
  <si>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</si>
  <si>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</si>
  <si>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</si>
  <si>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</si>
  <si>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</si>
  <si>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</si>
  <si>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</si>
  <si>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</si>
  <si>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</si>
  <si>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</si>
  <si>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</si>
  <si>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</si>
  <si>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</si>
  <si>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</si>
  <si>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</si>
  <si>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</si>
  <si>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</si>
  <si>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</si>
  <si>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</si>
  <si>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</si>
  <si>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</si>
  <si>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</si>
  <si>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</si>
  <si>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</si>
  <si>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</si>
  <si>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</si>
  <si>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</si>
  <si>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</si>
  <si>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</si>
  <si>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</si>
  <si>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</si>
  <si>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</si>
  <si>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</si>
  <si>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</si>
  <si>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</si>
  <si>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</si>
  <si>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</si>
  <si>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</si>
  <si>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</si>
  <si>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</si>
  <si>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</si>
  <si>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</si>
  <si>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</si>
  <si>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</si>
  <si>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</si>
  <si>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</si>
  <si>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</si>
  <si>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</si>
  <si>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</si>
  <si>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</si>
  <si>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</si>
  <si>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</si>
  <si>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</si>
  <si>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</si>
  <si>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</si>
  <si>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</si>
  <si>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</si>
  <si>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</si>
  <si>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</si>
  <si>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</si>
  <si>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</si>
  <si>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</si>
  <si>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</si>
  <si>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</si>
  <si>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</si>
  <si>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</si>
  <si>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</si>
  <si>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</si>
  <si>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</si>
  <si>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</si>
  <si>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</si>
  <si>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</si>
  <si>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</si>
  <si>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</si>
  <si>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</si>
  <si>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</si>
  <si>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</si>
  <si>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</si>
  <si>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</si>
  <si>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</si>
  <si>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</si>
  <si>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</si>
  <si>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</si>
  <si>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</si>
  <si>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</si>
  <si>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</si>
  <si>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</si>
  <si>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</si>
  <si>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</si>
  <si>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</si>
  <si>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</si>
  <si>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</si>
  <si>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</si>
  <si>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</si>
  <si>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</si>
  <si>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</si>
  <si>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</si>
  <si>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</si>
  <si>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</si>
  <si>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</si>
  <si>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</si>
  <si>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</si>
  <si>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</si>
  <si>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</si>
  <si>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</si>
  <si>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</si>
  <si>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</si>
  <si>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</si>
  <si>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</si>
  <si>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</si>
  <si>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</si>
  <si>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</si>
  <si>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</si>
  <si>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</si>
  <si>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</si>
  <si>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</si>
  <si>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</si>
  <si>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</si>
  <si>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</si>
  <si>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</si>
  <si>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</si>
  <si>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</si>
  <si>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</si>
  <si>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</si>
  <si>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</si>
  <si>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</si>
  <si>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</si>
  <si>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</si>
  <si>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</si>
  <si>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</si>
  <si>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</si>
  <si>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</si>
  <si>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</si>
  <si>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</si>
  <si>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</si>
  <si>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</si>
  <si>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</si>
  <si>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</si>
  <si>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</si>
  <si>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</si>
  <si>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</si>
  <si>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</si>
  <si>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</si>
  <si>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</si>
  <si>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</si>
  <si>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</si>
  <si>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</si>
  <si>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</si>
  <si>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</si>
  <si>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</si>
  <si>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</si>
  <si>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</si>
  <si>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</si>
  <si>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</si>
  <si>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</si>
  <si>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</si>
  <si>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</si>
  <si>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</si>
  <si>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</si>
  <si>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</si>
  <si>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</si>
  <si>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</si>
  <si>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</si>
  <si>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</si>
  <si>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</si>
  <si>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</si>
  <si>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</si>
  <si>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</si>
  <si>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</si>
  <si>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</si>
  <si>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</si>
  <si>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</si>
  <si>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</si>
  <si>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</si>
  <si>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</si>
  <si>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</si>
  <si>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</si>
  <si>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</si>
  <si>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</si>
  <si>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</si>
  <si>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</si>
  <si>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</si>
  <si>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</si>
  <si>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</si>
  <si>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</si>
  <si>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</si>
  <si>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</si>
  <si>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</si>
  <si>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</si>
  <si>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</si>
  <si>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</si>
  <si>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</si>
  <si>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</si>
  <si>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</si>
  <si>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</si>
  <si>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</si>
  <si>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</si>
  <si>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</si>
  <si>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</si>
  <si>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</si>
  <si>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</si>
  <si>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</si>
  <si>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</si>
  <si>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</si>
  <si>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</si>
  <si>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</si>
  <si>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</si>
  <si>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</si>
  <si>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</si>
  <si>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</si>
  <si>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</si>
  <si>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</si>
  <si>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</si>
  <si>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</si>
  <si>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</si>
  <si>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</si>
  <si>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</si>
  <si>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</si>
  <si>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</si>
  <si>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</si>
  <si>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</si>
  <si>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</si>
  <si>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</si>
  <si>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</si>
  <si>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</si>
  <si>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</si>
  <si>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</si>
  <si>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</si>
  <si>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</si>
  <si>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</si>
  <si>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</si>
  <si>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</si>
  <si>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</si>
  <si>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</si>
  <si>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</si>
  <si>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</si>
  <si>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</si>
  <si>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</si>
  <si>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</si>
  <si>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</si>
  <si>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</si>
  <si>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</si>
  <si>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</si>
  <si>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</si>
  <si>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</si>
  <si>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</si>
  <si>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</si>
  <si>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</si>
  <si>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</si>
  <si>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</si>
  <si>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</si>
  <si>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</si>
  <si>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</si>
  <si>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</si>
  <si>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</si>
  <si>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</si>
  <si>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</si>
  <si>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</si>
  <si>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</si>
  <si>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</si>
  <si>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</si>
  <si>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</si>
  <si>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</si>
  <si>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</si>
  <si>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</si>
  <si>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</si>
  <si>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</si>
  <si>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</si>
  <si>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</si>
  <si>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</si>
  <si>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</si>
  <si>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</si>
  <si>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</si>
  <si>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</si>
  <si>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</si>
  <si>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</si>
  <si>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</si>
  <si>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</si>
  <si>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</si>
  <si>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</si>
  <si>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</si>
  <si>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</si>
  <si>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</si>
  <si>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</si>
  <si>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</si>
  <si>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</si>
  <si>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</si>
  <si>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</si>
  <si>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</si>
  <si>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</si>
  <si>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</si>
  <si>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</si>
  <si>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</si>
  <si>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</si>
  <si>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</si>
  <si>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</si>
  <si>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</si>
  <si>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</si>
  <si>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</si>
  <si>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</si>
  <si>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</si>
  <si>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</si>
  <si>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</si>
  <si>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</si>
  <si>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</si>
  <si>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</si>
  <si>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</si>
  <si>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</si>
  <si>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</si>
  <si>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</si>
  <si>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</si>
  <si>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</si>
  <si>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</si>
  <si>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</si>
  <si>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</si>
  <si>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</si>
  <si>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</si>
  <si>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</si>
  <si>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</si>
  <si>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</si>
  <si>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</si>
  <si>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</si>
  <si>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</si>
  <si>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</si>
  <si>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</si>
  <si>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</si>
  <si>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</si>
  <si>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</si>
  <si>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</si>
  <si>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</si>
  <si>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</si>
  <si>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</si>
  <si>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</si>
  <si>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</si>
  <si>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</si>
  <si>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</si>
  <si>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</si>
  <si>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</si>
  <si>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</si>
  <si>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</si>
  <si>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</si>
  <si>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</si>
  <si>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</si>
  <si>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</si>
  <si>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</si>
  <si>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</si>
  <si>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</si>
  <si>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</si>
  <si>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</si>
  <si>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</si>
  <si>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</si>
  <si>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4 - Financiamiento</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</si>
  <si>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</si>
  <si>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</si>
  <si>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</si>
  <si>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</si>
  <si>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</si>
  <si>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</si>
  <si>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</si>
  <si>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</si>
  <si>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</si>
  <si>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Ejecución 1ro de enero - 26 de agosto de 2022*</t>
  </si>
  <si>
    <t>Ejecución 1ro de enero - 26 de agosto de 2022 *</t>
  </si>
  <si>
    <t>Ejecución 1ro de enero - 26 de agosto 2022*</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</si>
  <si>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</si>
  <si>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</si>
  <si>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</si>
  <si>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</si>
  <si>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</si>
  <si>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</si>
  <si>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</si>
  <si>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</si>
  <si>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</si>
  <si>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</si>
  <si>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</si>
  <si>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</si>
  <si>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</si>
  <si>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</si>
  <si>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</si>
  <si>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</si>
  <si>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</si>
  <si>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</si>
  <si>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</si>
  <si>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</si>
  <si>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</si>
  <si>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</si>
  <si>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</si>
  <si>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</si>
  <si>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</si>
  <si>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</si>
  <si>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</si>
  <si>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</si>
  <si>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</si>
  <si>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</si>
  <si>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</si>
  <si>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</si>
  <si>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</si>
  <si>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</si>
  <si>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</si>
  <si>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</si>
  <si>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</si>
  <si>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</si>
  <si>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</si>
  <si>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</si>
  <si>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</si>
  <si>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</si>
  <si>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</si>
  <si>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</si>
  <si>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</si>
  <si>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</si>
  <si>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</si>
  <si>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</si>
  <si>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</si>
  <si>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</si>
  <si>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</si>
  <si>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</si>
  <si>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</si>
  <si>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</si>
  <si>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</si>
  <si>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</si>
  <si>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</si>
  <si>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</si>
  <si>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</si>
  <si>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</si>
  <si>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</si>
  <si>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</si>
  <si>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</si>
  <si>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</si>
  <si>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</si>
  <si>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</si>
  <si>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</si>
  <si>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</si>
  <si>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</si>
  <si>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</si>
  <si>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</si>
  <si>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</si>
  <si>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</si>
  <si>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</si>
  <si>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</si>
  <si>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</si>
  <si>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</si>
  <si>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</si>
  <si>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</si>
  <si>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</si>
  <si>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</si>
  <si>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</si>
  <si>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</si>
  <si>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</si>
  <si>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</si>
  <si>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</si>
  <si>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</si>
  <si>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</si>
  <si>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 xml:space="preserve">Es inversión pública </t>
  </si>
  <si>
    <t>Nuevos afiliados a Supérate y Bono Gas e incremento del subsidio de este último</t>
  </si>
  <si>
    <t xml:space="preserve">      Ejecución 1ro de enero - 26 de agosto 2022 (fecha de imputación)</t>
  </si>
  <si>
    <t>Nota: Subsidio a los combustibles continen la  fecha de corte al 02-09-2022 y el resto de los subsidios correspondientes al 19-08-2022</t>
  </si>
  <si>
    <t>* Fecha de imputación al 26 de agosto  y  fecha de registro al 29 de agosto. La fecha de imputación representa los gastos o ingresos en el momento de su ejecución, mientras que la fecha de registro representa el momento de su registro en el sistema, en la medida que se van regularizando los pagos.</t>
  </si>
  <si>
    <t>* Fecha de imputación al 26 de agosto y  fecha de registro al 29 de agosto. La fecha de imputación representa los gastos o ingresos en el momento de su ejecución, mientras que la fecha de registro representa el momento de su registro en el sistema, en la medida que se van regularizando los pagos.</t>
  </si>
  <si>
    <t>Ejecución 1ro de enero - 29 de agosto 2022 (fecha de registro)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</si>
</sst>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0.0_);\(#,##0.0\)"/>
    <numFmt numFmtId="177" formatCode="_(* #,##0_);_(* \(#,##0\);_(* &quot;-&quot;??_);_(@_)"/>
    <numFmt numFmtId="178" formatCode="0.0%"/>
    <numFmt numFmtId="179" formatCode="_(* #,##0.000000_);_(* \(#,##0.000000\);_(* &quot;-&quot;??_);_(@_)"/>
    <numFmt numFmtId="180" formatCode="_(* #,##0.0_);_(* \(#,##0.0\);_(* &quot;-&quot;?_);_(@_)"/>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
      <b/>
      <sz val="11"/>
      <color theme="1"/>
      <name val="Calibri"/>
      <family val="2"/>
      <scheme val="minor"/>
    </font>
    <font>
      <b/>
      <sz val="11"/>
      <color rgb="FFFFFFFF"/>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88">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9" fillId="0" borderId="0"/>
    <xf numFmtId="0" fontId="11" fillId="0" borderId="0"/>
    <xf numFmtId="43" fontId="1" fillId="0" borderId="0" applyFont="0" applyFill="0" applyBorder="0" applyAlignment="0" applyProtection="0"/>
    <xf numFmtId="0" fontId="11" fillId="0" borderId="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3"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3"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2"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5" fillId="0" borderId="2">
      <protection hidden="1"/>
    </xf>
    <xf numFmtId="0" fontId="25" fillId="0" borderId="2">
      <protection hidden="1"/>
    </xf>
    <xf numFmtId="0" fontId="26" fillId="37" borderId="2" applyNumberFormat="0" applyFont="0" applyBorder="0" applyAlignment="0" applyProtection="0">
      <protection hidden="1"/>
    </xf>
    <xf numFmtId="0" fontId="26" fillId="37" borderId="2" applyNumberFormat="0" applyFont="0" applyBorder="0" applyAlignment="0" applyProtection="0">
      <protection hidden="1"/>
    </xf>
    <xf numFmtId="166" fontId="25" fillId="0" borderId="2">
      <protection hidden="1"/>
    </xf>
    <xf numFmtId="0" fontId="27" fillId="20" borderId="0" applyNumberFormat="0" applyBorder="0" applyAlignment="0" applyProtection="0"/>
    <xf numFmtId="167" fontId="28" fillId="0" borderId="3" applyBorder="0">
      <alignment horizontal="center" vertical="center"/>
    </xf>
    <xf numFmtId="0" fontId="29" fillId="0" borderId="4" applyNumberFormat="0" applyFont="0" applyProtection="0">
      <alignment wrapText="1"/>
    </xf>
    <xf numFmtId="0" fontId="30" fillId="21" borderId="0" applyNumberFormat="0" applyBorder="0" applyAlignment="0" applyProtection="0"/>
    <xf numFmtId="0" fontId="30" fillId="21" borderId="0" applyNumberFormat="0" applyBorder="0" applyAlignment="0" applyProtection="0"/>
    <xf numFmtId="0" fontId="31" fillId="37" borderId="5" applyNumberFormat="0" applyAlignment="0" applyProtection="0"/>
    <xf numFmtId="0" fontId="31" fillId="37" borderId="5" applyNumberFormat="0" applyAlignment="0" applyProtection="0"/>
    <xf numFmtId="0" fontId="31" fillId="37" borderId="5" applyNumberFormat="0" applyAlignment="0" applyProtection="0"/>
    <xf numFmtId="0" fontId="32" fillId="38" borderId="6" applyNumberFormat="0" applyAlignment="0" applyProtection="0"/>
    <xf numFmtId="0" fontId="32" fillId="38" borderId="6" applyNumberFormat="0" applyAlignment="0" applyProtection="0"/>
    <xf numFmtId="0" fontId="33" fillId="0" borderId="7" applyNumberFormat="0" applyFill="0" applyAlignment="0" applyProtection="0"/>
    <xf numFmtId="0" fontId="33" fillId="0" borderId="7" applyNumberFormat="0" applyFill="0" applyAlignment="0" applyProtection="0"/>
    <xf numFmtId="0" fontId="32" fillId="38" borderId="6" applyNumberFormat="0" applyAlignment="0" applyProtection="0"/>
    <xf numFmtId="43" fontId="1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5" fillId="24" borderId="5" applyNumberFormat="0" applyAlignment="0" applyProtection="0"/>
    <xf numFmtId="0" fontId="35" fillId="24" borderId="5" applyNumberFormat="0" applyAlignment="0" applyProtection="0"/>
    <xf numFmtId="171" fontId="35" fillId="24" borderId="5"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36" fillId="0" borderId="0" applyNumberFormat="0" applyFill="0" applyBorder="0" applyAlignment="0" applyProtection="0"/>
    <xf numFmtId="0" fontId="29" fillId="0" borderId="0" applyNumberFormat="0" applyFill="0" applyBorder="0" applyAlignment="0" applyProtection="0"/>
    <xf numFmtId="0" fontId="29" fillId="0" borderId="8" applyNumberFormat="0" applyProtection="0">
      <alignment wrapText="1"/>
    </xf>
    <xf numFmtId="0" fontId="30" fillId="21" borderId="0" applyNumberFormat="0" applyBorder="0" applyAlignment="0" applyProtection="0"/>
    <xf numFmtId="0" fontId="37" fillId="0" borderId="9" applyNumberFormat="0" applyProtection="0">
      <alignment wrapText="1"/>
    </xf>
    <xf numFmtId="0" fontId="38" fillId="0" borderId="10"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0" applyNumberFormat="0" applyFill="0" applyBorder="0" applyAlignment="0" applyProtection="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27" fillId="20" borderId="0" applyNumberFormat="0" applyBorder="0" applyAlignment="0" applyProtection="0"/>
    <xf numFmtId="0" fontId="27" fillId="20" borderId="0" applyNumberFormat="0" applyBorder="0" applyAlignment="0" applyProtection="0"/>
    <xf numFmtId="0" fontId="35" fillId="24" borderId="5" applyNumberFormat="0" applyAlignment="0" applyProtection="0"/>
    <xf numFmtId="0" fontId="33" fillId="0" borderId="7" applyNumberFormat="0" applyFill="0" applyAlignment="0" applyProtection="0"/>
    <xf numFmtId="0" fontId="41" fillId="0" borderId="2">
      <alignment horizontal="left"/>
      <protection locked="0"/>
    </xf>
    <xf numFmtId="0" fontId="41"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 fillId="0" borderId="0"/>
    <xf numFmtId="0" fontId="11" fillId="0" borderId="0"/>
    <xf numFmtId="0" fontId="1" fillId="0" borderId="0"/>
    <xf numFmtId="0" fontId="1" fillId="0" borderId="0"/>
    <xf numFmtId="0" fontId="23" fillId="0" borderId="0"/>
    <xf numFmtId="0" fontId="23" fillId="0" borderId="0"/>
    <xf numFmtId="0" fontId="1" fillId="0" borderId="0"/>
    <xf numFmtId="166"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11" fillId="0" borderId="0"/>
    <xf numFmtId="0" fontId="11" fillId="0" borderId="0"/>
    <xf numFmtId="0" fontId="11" fillId="0" borderId="0"/>
    <xf numFmtId="0" fontId="43" fillId="0" borderId="0"/>
    <xf numFmtId="166"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2" fillId="0" borderId="0">
      <alignment vertical="top"/>
    </xf>
    <xf numFmtId="0" fontId="22" fillId="0" borderId="0">
      <alignment vertical="top"/>
    </xf>
    <xf numFmtId="0" fontId="11" fillId="0" borderId="0"/>
    <xf numFmtId="0" fontId="11" fillId="0" borderId="0"/>
    <xf numFmtId="0" fontId="11" fillId="0" borderId="0"/>
    <xf numFmtId="0" fontId="23" fillId="0" borderId="0"/>
    <xf numFmtId="0" fontId="23"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4"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23" fillId="0" borderId="0"/>
    <xf numFmtId="0" fontId="23" fillId="0" borderId="0"/>
    <xf numFmtId="0" fontId="23" fillId="0" borderId="0"/>
    <xf numFmtId="0" fontId="11" fillId="0" borderId="0"/>
    <xf numFmtId="166" fontId="11"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1" fillId="0" borderId="0"/>
    <xf numFmtId="0" fontId="11" fillId="0" borderId="0"/>
    <xf numFmtId="0" fontId="23" fillId="0" borderId="0"/>
    <xf numFmtId="0" fontId="1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23"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1" fillId="0" borderId="0"/>
    <xf numFmtId="0" fontId="1" fillId="0" borderId="0"/>
    <xf numFmtId="166" fontId="23"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1" fillId="0" borderId="0"/>
    <xf numFmtId="166" fontId="23"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6"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5" fillId="37" borderId="14" applyNumberFormat="0" applyAlignment="0" applyProtection="0"/>
    <xf numFmtId="0" fontId="37"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6" fillId="0" borderId="2" applyNumberFormat="0" applyFill="0" applyBorder="0" applyAlignment="0" applyProtection="0">
      <protection hidden="1"/>
    </xf>
    <xf numFmtId="0" fontId="46" fillId="0" borderId="2" applyNumberFormat="0" applyFill="0" applyBorder="0" applyAlignment="0" applyProtection="0">
      <protection hidden="1"/>
    </xf>
    <xf numFmtId="0" fontId="45" fillId="37" borderId="14" applyNumberFormat="0" applyAlignment="0" applyProtection="0"/>
    <xf numFmtId="0" fontId="45" fillId="37" borderId="14" applyNumberFormat="0" applyAlignment="0" applyProtection="0"/>
    <xf numFmtId="0" fontId="47" fillId="0" borderId="0" applyNumberFormat="0" applyProtection="0">
      <alignment horizontal="left"/>
    </xf>
    <xf numFmtId="0" fontId="48" fillId="0" borderId="0" applyNumberFormat="0" applyFill="0" applyBorder="0" applyAlignment="0" applyProtection="0"/>
    <xf numFmtId="0" fontId="48"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38" fillId="0" borderId="10" applyNumberFormat="0" applyFill="0" applyAlignment="0" applyProtection="0"/>
    <xf numFmtId="0" fontId="38" fillId="0" borderId="10"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49"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50" fillId="37" borderId="2"/>
    <xf numFmtId="0" fontId="50" fillId="37" borderId="2"/>
    <xf numFmtId="0" fontId="51" fillId="0" borderId="16" applyNumberFormat="0" applyFill="0" applyAlignment="0" applyProtection="0"/>
    <xf numFmtId="0" fontId="51" fillId="0" borderId="16" applyNumberFormat="0" applyFill="0" applyAlignment="0" applyProtection="0"/>
    <xf numFmtId="171" fontId="51" fillId="0" borderId="16" applyNumberFormat="0" applyFill="0" applyAlignment="0" applyProtection="0"/>
    <xf numFmtId="171" fontId="51" fillId="0" borderId="16" applyNumberFormat="0" applyFill="0" applyAlignment="0" applyProtection="0"/>
    <xf numFmtId="0" fontId="48" fillId="0" borderId="0" applyNumberFormat="0" applyFill="0" applyBorder="0" applyAlignment="0" applyProtection="0"/>
    <xf numFmtId="0" fontId="52" fillId="0" borderId="0"/>
    <xf numFmtId="0" fontId="53" fillId="0" borderId="0"/>
    <xf numFmtId="0" fontId="54" fillId="0" borderId="0"/>
    <xf numFmtId="0" fontId="54" fillId="0" borderId="0"/>
    <xf numFmtId="39" fontId="44" fillId="0" borderId="0"/>
    <xf numFmtId="0" fontId="1" fillId="0" borderId="0"/>
    <xf numFmtId="0" fontId="11" fillId="0" borderId="0"/>
    <xf numFmtId="0" fontId="53" fillId="0" borderId="0"/>
    <xf numFmtId="0" fontId="11" fillId="0" borderId="0"/>
    <xf numFmtId="0" fontId="11" fillId="0" borderId="0"/>
    <xf numFmtId="9" fontId="1"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43" fontId="1" fillId="0" borderId="0" applyFont="0" applyFill="0" applyBorder="0" applyAlignment="0" applyProtection="0"/>
  </cellStyleXfs>
  <cellXfs count="148">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16"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6" fillId="4"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5" fontId="6" fillId="5" borderId="0" xfId="1" applyNumberFormat="1" applyFont="1" applyFill="1" applyBorder="1" applyAlignment="1">
      <alignment horizontal="right" vertical="center" wrapText="1"/>
    </xf>
    <xf numFmtId="164" fontId="6" fillId="5" borderId="0" xfId="1" applyNumberFormat="1" applyFont="1" applyFill="1" applyBorder="1" applyAlignment="1">
      <alignment horizontal="right" vertical="center" wrapText="1"/>
    </xf>
    <xf numFmtId="164" fontId="6" fillId="4" borderId="0" xfId="1" applyNumberFormat="1" applyFont="1" applyFill="1" applyBorder="1" applyAlignment="1">
      <alignment horizontal="right" vertical="center" wrapText="1"/>
    </xf>
    <xf numFmtId="164" fontId="5" fillId="2" borderId="0" xfId="1" applyNumberFormat="1" applyFont="1" applyFill="1" applyBorder="1" applyAlignment="1">
      <alignment horizontal="right" vertical="center" wrapText="1"/>
    </xf>
    <xf numFmtId="165" fontId="18"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8" fillId="3" borderId="0" xfId="0" applyFont="1" applyFill="1" applyAlignment="1">
      <alignment horizontal="left" vertical="center" wrapText="1"/>
    </xf>
    <xf numFmtId="165" fontId="6" fillId="2"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16"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5"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4"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0" fillId="0" borderId="0" xfId="1" applyNumberFormat="1" applyFont="1"/>
    <xf numFmtId="175" fontId="0" fillId="0" borderId="0" xfId="1" applyNumberFormat="1" applyFont="1"/>
    <xf numFmtId="0" fontId="9" fillId="0" borderId="0" xfId="0" applyFont="1" applyAlignment="1">
      <alignment horizontal="left" vertical="center" wrapText="1"/>
    </xf>
    <xf numFmtId="164" fontId="0" fillId="0" borderId="0" xfId="0" applyNumberFormat="1"/>
    <xf numFmtId="43" fontId="0" fillId="0" borderId="0" xfId="0" applyNumberFormat="1"/>
    <xf numFmtId="0" fontId="17" fillId="3" borderId="0" xfId="0" applyFont="1" applyFill="1" applyAlignment="1">
      <alignment horizontal="center" vertical="center" wrapText="1"/>
    </xf>
    <xf numFmtId="0" fontId="17" fillId="3" borderId="0" xfId="0" applyFont="1" applyFill="1" applyAlignment="1">
      <alignment horizontal="center" vertical="center"/>
    </xf>
    <xf numFmtId="43" fontId="0" fillId="2" borderId="0" xfId="1" applyFont="1" applyFill="1"/>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4" fontId="11" fillId="0" borderId="0" xfId="0" applyNumberFormat="1" applyFont="1"/>
    <xf numFmtId="176" fontId="11" fillId="0" borderId="0" xfId="7" applyNumberFormat="1"/>
    <xf numFmtId="164" fontId="11" fillId="0" borderId="0" xfId="8" applyNumberFormat="1" applyFont="1"/>
    <xf numFmtId="0" fontId="5" fillId="0" borderId="0" xfId="0" applyFont="1" applyAlignment="1">
      <alignment horizontal="right"/>
    </xf>
    <xf numFmtId="164" fontId="5" fillId="0" borderId="0" xfId="0" applyNumberFormat="1" applyFont="1" applyAlignment="1">
      <alignment horizontal="right"/>
    </xf>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177"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165" fontId="6" fillId="4" borderId="0" xfId="1" applyNumberFormat="1" applyFont="1" applyFill="1" applyBorder="1" applyAlignment="1">
      <alignment horizontal="right" wrapText="1"/>
    </xf>
    <xf numFmtId="164" fontId="6" fillId="4" borderId="0" xfId="1" applyNumberFormat="1" applyFont="1" applyFill="1" applyBorder="1" applyAlignment="1">
      <alignment horizontal="right" wrapText="1"/>
    </xf>
    <xf numFmtId="0" fontId="5" fillId="0" borderId="0" xfId="0" applyFont="1" applyAlignment="1">
      <alignment horizontal="left"/>
    </xf>
    <xf numFmtId="165" fontId="5" fillId="0" borderId="0" xfId="1" applyNumberFormat="1" applyFont="1" applyFill="1" applyBorder="1" applyAlignment="1">
      <alignment horizontal="right" wrapText="1"/>
    </xf>
    <xf numFmtId="0" fontId="15" fillId="3" borderId="0" xfId="0" applyFont="1" applyFill="1" applyAlignment="1">
      <alignment wrapText="1"/>
    </xf>
    <xf numFmtId="165" fontId="15" fillId="3" borderId="0" xfId="0" applyNumberFormat="1" applyFont="1" applyFill="1" applyAlignment="1">
      <alignment horizontal="center" wrapText="1"/>
    </xf>
    <xf numFmtId="0" fontId="56" fillId="0" borderId="0" xfId="0" applyFont="1" applyAlignment="1">
      <alignment horizontal="left"/>
    </xf>
    <xf numFmtId="164" fontId="5" fillId="0" borderId="0" xfId="1" applyNumberFormat="1" applyFont="1" applyAlignment="1"/>
    <xf numFmtId="165" fontId="15" fillId="3" borderId="0" xfId="0" applyNumberFormat="1" applyFont="1" applyFill="1" applyAlignment="1">
      <alignment wrapText="1"/>
    </xf>
    <xf numFmtId="164" fontId="15" fillId="3" borderId="0" xfId="0" applyNumberFormat="1" applyFont="1" applyFill="1" applyAlignment="1">
      <alignment horizontal="right" wrapText="1"/>
    </xf>
    <xf numFmtId="0" fontId="15" fillId="2" borderId="0" xfId="0" applyFont="1" applyFill="1" applyAlignment="1">
      <alignment wrapText="1"/>
    </xf>
    <xf numFmtId="165" fontId="15" fillId="2" borderId="0" xfId="0" applyNumberFormat="1" applyFont="1" applyFill="1" applyAlignment="1">
      <alignment horizontal="center" wrapText="1"/>
    </xf>
    <xf numFmtId="0" fontId="5" fillId="0" borderId="0" xfId="0" applyFont="1"/>
    <xf numFmtId="43" fontId="4" fillId="2" borderId="0" xfId="1" applyFont="1" applyFill="1"/>
    <xf numFmtId="178" fontId="0" fillId="0" borderId="0" xfId="710" applyNumberFormat="1" applyFont="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79" fontId="0" fillId="0" borderId="0" xfId="1" applyNumberFormat="1" applyFont="1"/>
    <xf numFmtId="43" fontId="0" fillId="0" borderId="0" xfId="1" applyNumberFormat="1" applyFont="1"/>
    <xf numFmtId="164" fontId="5" fillId="2" borderId="0" xfId="1" applyNumberFormat="1" applyFont="1" applyFill="1" applyBorder="1" applyAlignment="1">
      <alignment horizontal="right" vertical="center"/>
    </xf>
    <xf numFmtId="0" fontId="7" fillId="3" borderId="0" xfId="0" applyFont="1" applyFill="1" applyAlignment="1">
      <alignment horizontal="center" wrapText="1"/>
    </xf>
    <xf numFmtId="0" fontId="17" fillId="3" borderId="0" xfId="0" applyFont="1" applyFill="1" applyAlignment="1">
      <alignment horizontal="center"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80" fontId="0" fillId="0" borderId="0" xfId="0" applyNumberFormat="1"/>
    <xf numFmtId="0" fontId="57"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7" fillId="5" borderId="0" xfId="0" applyFont="1" applyFill="1" applyAlignment="1">
      <alignment horizontal="left" inden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7" fillId="3" borderId="0" xfId="0" applyFont="1" applyFill="1" applyAlignment="1">
      <alignment horizontal="center" vertical="center"/>
    </xf>
    <xf numFmtId="0" fontId="5" fillId="5" borderId="0" xfId="0" applyFont="1" applyFill="1" applyAlignment="1">
      <alignment horizontal="left" indent="2"/>
    </xf>
    <xf numFmtId="164"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0" fontId="9" fillId="0" borderId="0" xfId="0" applyFont="1" applyAlignment="1">
      <alignment horizontal="left" vertical="center" wrapText="1"/>
    </xf>
    <xf numFmtId="165" fontId="58" fillId="3" borderId="0" xfId="1" applyNumberFormat="1" applyFont="1" applyFill="1" applyBorder="1" applyAlignment="1">
      <alignment vertical="center" wrapText="1"/>
    </xf>
    <xf numFmtId="164" fontId="0" fillId="2" borderId="0" xfId="1" applyNumberFormat="1" applyFont="1" applyFill="1" applyAlignment="1"/>
    <xf numFmtId="0" fontId="9" fillId="0" borderId="0" xfId="0" applyFont="1" applyAlignment="1">
      <alignment horizontal="left" vertical="center" wrapText="1"/>
    </xf>
    <xf numFmtId="0" fontId="0" fillId="2" borderId="0" xfId="0" applyFont="1" applyFill="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7"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7"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xf numFmtId="164" fontId="57" fillId="0" borderId="0" xfId="0" applyNumberFormat="1" applyFont="1"/>
    <xf numFmtId="164" fontId="57" fillId="5" borderId="0" xfId="0" applyNumberFormat="1" applyFont="1" applyFill="1"/>
    <xf numFmtId="0" fontId="57" fillId="4" borderId="0" xfId="0" applyFont="1" applyFill="1" applyAlignment="1">
      <alignment horizontal="left" vertical="center" indent="1"/>
    </xf>
    <xf numFmtId="165" fontId="57" fillId="4" borderId="0" xfId="1" applyNumberFormat="1" applyFont="1" applyFill="1" applyBorder="1" applyAlignment="1">
      <alignment horizontal="right" vertical="center"/>
    </xf>
    <xf numFmtId="0" fontId="58" fillId="3" borderId="0" xfId="0" applyFont="1" applyFill="1" applyAlignment="1">
      <alignment horizontal="left" vertical="center" wrapText="1"/>
    </xf>
    <xf numFmtId="165" fontId="58" fillId="3" borderId="0" xfId="1" applyNumberFormat="1" applyFont="1" applyFill="1" applyBorder="1" applyAlignment="1">
      <alignment horizontal="right" vertical="center" wrapText="1"/>
    </xf>
  </cellXfs>
  <cellStyles count="78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7"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50" xr:uid="{00000000-0005-0000-0000-0000B6010000}"/>
    <cellStyle name="Normal 101" xfId="751" xr:uid="{00000000-0005-0000-0000-0000B7010000}"/>
    <cellStyle name="Normal 102" xfId="752" xr:uid="{00000000-0005-0000-0000-0000B8010000}"/>
    <cellStyle name="Normal 103" xfId="753" xr:uid="{00000000-0005-0000-0000-0000B9010000}"/>
    <cellStyle name="Normal 104" xfId="754" xr:uid="{00000000-0005-0000-0000-0000BA010000}"/>
    <cellStyle name="Normal 105" xfId="755" xr:uid="{00000000-0005-0000-0000-0000BB010000}"/>
    <cellStyle name="Normal 106" xfId="756" xr:uid="{00000000-0005-0000-0000-0000BC010000}"/>
    <cellStyle name="Normal 107" xfId="757" xr:uid="{00000000-0005-0000-0000-0000BD010000}"/>
    <cellStyle name="Normal 108" xfId="758" xr:uid="{00000000-0005-0000-0000-0000BE010000}"/>
    <cellStyle name="Normal 109" xfId="759"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60" xr:uid="{00000000-0005-0000-0000-0000C3010000}"/>
    <cellStyle name="Normal 111" xfId="761" xr:uid="{00000000-0005-0000-0000-0000C4010000}"/>
    <cellStyle name="Normal 112" xfId="762" xr:uid="{00000000-0005-0000-0000-0000C5010000}"/>
    <cellStyle name="Normal 113" xfId="763" xr:uid="{00000000-0005-0000-0000-0000C6010000}"/>
    <cellStyle name="Normal 114" xfId="764" xr:uid="{00000000-0005-0000-0000-0000C7010000}"/>
    <cellStyle name="Normal 115" xfId="765" xr:uid="{00000000-0005-0000-0000-0000C8010000}"/>
    <cellStyle name="Normal 116" xfId="766" xr:uid="{00000000-0005-0000-0000-0000C9010000}"/>
    <cellStyle name="Normal 117" xfId="767" xr:uid="{00000000-0005-0000-0000-0000CA010000}"/>
    <cellStyle name="Normal 118" xfId="768" xr:uid="{00000000-0005-0000-0000-0000CB010000}"/>
    <cellStyle name="Normal 119" xfId="769" xr:uid="{00000000-0005-0000-0000-0000CC010000}"/>
    <cellStyle name="Normal 12" xfId="446" xr:uid="{00000000-0005-0000-0000-0000CD010000}"/>
    <cellStyle name="Normal 12 2" xfId="447" xr:uid="{00000000-0005-0000-0000-0000CE010000}"/>
    <cellStyle name="Normal 120" xfId="770" xr:uid="{00000000-0005-0000-0000-0000CF010000}"/>
    <cellStyle name="Normal 121" xfId="771" xr:uid="{00000000-0005-0000-0000-0000D0010000}"/>
    <cellStyle name="Normal 122" xfId="772" xr:uid="{00000000-0005-0000-0000-0000D1010000}"/>
    <cellStyle name="Normal 123" xfId="773" xr:uid="{00000000-0005-0000-0000-0000D2010000}"/>
    <cellStyle name="Normal 124" xfId="774" xr:uid="{00000000-0005-0000-0000-0000D3010000}"/>
    <cellStyle name="Normal 125" xfId="775" xr:uid="{00000000-0005-0000-0000-0000D4010000}"/>
    <cellStyle name="Normal 126" xfId="776" xr:uid="{00000000-0005-0000-0000-0000D5010000}"/>
    <cellStyle name="Normal 127" xfId="777" xr:uid="{00000000-0005-0000-0000-0000D6010000}"/>
    <cellStyle name="Normal 128" xfId="778" xr:uid="{00000000-0005-0000-0000-0000D7010000}"/>
    <cellStyle name="Normal 129" xfId="779" xr:uid="{00000000-0005-0000-0000-0000D8010000}"/>
    <cellStyle name="Normal 13" xfId="448" xr:uid="{00000000-0005-0000-0000-0000D9010000}"/>
    <cellStyle name="Normal 13 2" xfId="449" xr:uid="{00000000-0005-0000-0000-0000DA010000}"/>
    <cellStyle name="Normal 130" xfId="780" xr:uid="{00000000-0005-0000-0000-0000DB010000}"/>
    <cellStyle name="Normal 131" xfId="781" xr:uid="{00000000-0005-0000-0000-0000DC010000}"/>
    <cellStyle name="Normal 132" xfId="782" xr:uid="{00000000-0005-0000-0000-0000DD010000}"/>
    <cellStyle name="Normal 133" xfId="783" xr:uid="{00000000-0005-0000-0000-0000DE010000}"/>
    <cellStyle name="Normal 134" xfId="784" xr:uid="{00000000-0005-0000-0000-0000DF010000}"/>
    <cellStyle name="Normal 135" xfId="785" xr:uid="{00000000-0005-0000-0000-0000E0010000}"/>
    <cellStyle name="Normal 136" xfId="786"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1" xr:uid="{00000000-0005-0000-0000-000066020000}"/>
    <cellStyle name="Normal 62" xfId="712" xr:uid="{00000000-0005-0000-0000-000067020000}"/>
    <cellStyle name="Normal 63" xfId="713" xr:uid="{00000000-0005-0000-0000-000068020000}"/>
    <cellStyle name="Normal 64" xfId="714" xr:uid="{00000000-0005-0000-0000-000069020000}"/>
    <cellStyle name="Normal 65" xfId="715" xr:uid="{00000000-0005-0000-0000-00006A020000}"/>
    <cellStyle name="Normal 66" xfId="716" xr:uid="{00000000-0005-0000-0000-00006B020000}"/>
    <cellStyle name="Normal 67" xfId="717" xr:uid="{00000000-0005-0000-0000-00006C020000}"/>
    <cellStyle name="Normal 68" xfId="718" xr:uid="{00000000-0005-0000-0000-00006D020000}"/>
    <cellStyle name="Normal 69" xfId="719"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20" xr:uid="{00000000-0005-0000-0000-000080020000}"/>
    <cellStyle name="Normal 71" xfId="721" xr:uid="{00000000-0005-0000-0000-000081020000}"/>
    <cellStyle name="Normal 72" xfId="722" xr:uid="{00000000-0005-0000-0000-000082020000}"/>
    <cellStyle name="Normal 73" xfId="723" xr:uid="{00000000-0005-0000-0000-000083020000}"/>
    <cellStyle name="Normal 74" xfId="724" xr:uid="{00000000-0005-0000-0000-000084020000}"/>
    <cellStyle name="Normal 75" xfId="725" xr:uid="{00000000-0005-0000-0000-000085020000}"/>
    <cellStyle name="Normal 76" xfId="726" xr:uid="{00000000-0005-0000-0000-000086020000}"/>
    <cellStyle name="Normal 77" xfId="727" xr:uid="{00000000-0005-0000-0000-000087020000}"/>
    <cellStyle name="Normal 78" xfId="728" xr:uid="{00000000-0005-0000-0000-000088020000}"/>
    <cellStyle name="Normal 79" xfId="729"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30" xr:uid="{00000000-0005-0000-0000-000094020000}"/>
    <cellStyle name="Normal 81" xfId="731" xr:uid="{00000000-0005-0000-0000-000095020000}"/>
    <cellStyle name="Normal 82" xfId="732" xr:uid="{00000000-0005-0000-0000-000096020000}"/>
    <cellStyle name="Normal 83" xfId="733" xr:uid="{00000000-0005-0000-0000-000097020000}"/>
    <cellStyle name="Normal 84" xfId="734" xr:uid="{00000000-0005-0000-0000-000098020000}"/>
    <cellStyle name="Normal 85" xfId="735" xr:uid="{00000000-0005-0000-0000-000099020000}"/>
    <cellStyle name="Normal 86" xfId="736" xr:uid="{00000000-0005-0000-0000-00009A020000}"/>
    <cellStyle name="Normal 87" xfId="737" xr:uid="{00000000-0005-0000-0000-00009B020000}"/>
    <cellStyle name="Normal 88" xfId="738" xr:uid="{00000000-0005-0000-0000-00009C020000}"/>
    <cellStyle name="Normal 89" xfId="739"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40" xr:uid="{00000000-0005-0000-0000-0000A9020000}"/>
    <cellStyle name="Normal 91" xfId="741" xr:uid="{00000000-0005-0000-0000-0000AA020000}"/>
    <cellStyle name="Normal 92" xfId="742" xr:uid="{00000000-0005-0000-0000-0000AB020000}"/>
    <cellStyle name="Normal 93" xfId="743" xr:uid="{00000000-0005-0000-0000-0000AC020000}"/>
    <cellStyle name="Normal 94" xfId="744" xr:uid="{00000000-0005-0000-0000-0000AD020000}"/>
    <cellStyle name="Normal 95" xfId="745" xr:uid="{00000000-0005-0000-0000-0000AE020000}"/>
    <cellStyle name="Normal 96" xfId="746" xr:uid="{00000000-0005-0000-0000-0000AF020000}"/>
    <cellStyle name="Normal 97" xfId="747" xr:uid="{00000000-0005-0000-0000-0000B0020000}"/>
    <cellStyle name="Normal 98" xfId="748" xr:uid="{00000000-0005-0000-0000-0000B1020000}"/>
    <cellStyle name="Normal 99" xfId="749"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10"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129999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6877050" y="494665"/>
          <a:ext cx="1589445" cy="86614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1154430</xdr:colOff>
      <xdr:row>3</xdr:row>
      <xdr:rowOff>120015</xdr:rowOff>
    </xdr:from>
    <xdr:to>
      <xdr:col>4</xdr:col>
      <xdr:colOff>1657872</xdr:colOff>
      <xdr:row>7</xdr:row>
      <xdr:rowOff>129540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879080" y="939165"/>
          <a:ext cx="1836942" cy="91440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57151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581024</xdr:colOff>
      <xdr:row>2</xdr:row>
      <xdr:rowOff>142876</xdr:rowOff>
    </xdr:from>
    <xdr:to>
      <xdr:col>5</xdr:col>
      <xdr:colOff>172260</xdr:colOff>
      <xdr:row>6</xdr:row>
      <xdr:rowOff>155724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753349" y="771526"/>
          <a:ext cx="1747696" cy="870098"/>
        </a:xfrm>
        <a:prstGeom prst="rect">
          <a:avLst/>
        </a:prstGeom>
      </xdr:spPr>
    </xdr:pic>
    <xdr:clientData/>
  </xdr:twoCellAnchor>
  <xdr:twoCellAnchor editAs="oneCell">
    <xdr:from>
      <xdr:col>0</xdr:col>
      <xdr:colOff>952500</xdr:colOff>
      <xdr:row>2</xdr:row>
      <xdr:rowOff>114301</xdr:rowOff>
    </xdr:from>
    <xdr:to>
      <xdr:col>1</xdr:col>
      <xdr:colOff>762000</xdr:colOff>
      <xdr:row>6</xdr:row>
      <xdr:rowOff>36896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952500" y="74295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2</xdr:row>
      <xdr:rowOff>133351</xdr:rowOff>
    </xdr:from>
    <xdr:to>
      <xdr:col>4</xdr:col>
      <xdr:colOff>362355</xdr:colOff>
      <xdr:row>6</xdr:row>
      <xdr:rowOff>72390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7410450" y="762001"/>
          <a:ext cx="1564410" cy="781049"/>
        </a:xfrm>
        <a:prstGeom prst="rect">
          <a:avLst/>
        </a:prstGeom>
      </xdr:spPr>
    </xdr:pic>
    <xdr:clientData/>
  </xdr:twoCellAnchor>
  <xdr:twoCellAnchor editAs="oneCell">
    <xdr:from>
      <xdr:col>0</xdr:col>
      <xdr:colOff>857250</xdr:colOff>
      <xdr:row>3</xdr:row>
      <xdr:rowOff>0</xdr:rowOff>
    </xdr:from>
    <xdr:to>
      <xdr:col>1</xdr:col>
      <xdr:colOff>1543735</xdr:colOff>
      <xdr:row>6</xdr:row>
      <xdr:rowOff>95250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161146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0</xdr:colOff>
      <xdr:row>2</xdr:row>
      <xdr:rowOff>142876</xdr:rowOff>
    </xdr:from>
    <xdr:to>
      <xdr:col>3</xdr:col>
      <xdr:colOff>362355</xdr:colOff>
      <xdr:row>6</xdr:row>
      <xdr:rowOff>81915</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531401</xdr:colOff>
      <xdr:row>3</xdr:row>
      <xdr:rowOff>123825</xdr:rowOff>
    </xdr:from>
    <xdr:to>
      <xdr:col>1</xdr:col>
      <xdr:colOff>1153209</xdr:colOff>
      <xdr:row>6</xdr:row>
      <xdr:rowOff>190500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531401" y="942975"/>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771525</xdr:colOff>
      <xdr:row>2</xdr:row>
      <xdr:rowOff>142876</xdr:rowOff>
    </xdr:from>
    <xdr:to>
      <xdr:col>3</xdr:col>
      <xdr:colOff>1200555</xdr:colOff>
      <xdr:row>6</xdr:row>
      <xdr:rowOff>81915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921926</xdr:colOff>
      <xdr:row>3</xdr:row>
      <xdr:rowOff>0</xdr:rowOff>
    </xdr:from>
    <xdr:to>
      <xdr:col>1</xdr:col>
      <xdr:colOff>1543734</xdr:colOff>
      <xdr:row>6</xdr:row>
      <xdr:rowOff>66675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2C2EC538-A9F8-4758-9923-DD2FB046C17E}"/>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CCC3753F-E7E3-40B7-860F-8EC3E7D42668}"/>
            </a:ext>
          </a:extLst>
        </xdr:cNvPr>
        <xdr:cNvPicPr>
          <a:picLocks noChangeAspect="1"/>
        </xdr:cNvPicPr>
      </xdr:nvPicPr>
      <xdr:blipFill>
        <a:blip xmlns:r="http://schemas.openxmlformats.org/officeDocument/2006/relationships" r:embed="rId2"/>
        <a:stretch>
          <a:fillRect/>
        </a:stretch>
      </xdr:blipFill>
      <xdr:spPr>
        <a:xfrm>
          <a:off x="370416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5EAC29D7-F404-4647-802F-EEBD464159FF}"/>
            </a:ext>
          </a:extLst>
        </xdr:cNvPr>
        <xdr:cNvPicPr>
          <a:picLocks noChangeAspect="1"/>
        </xdr:cNvPicPr>
      </xdr:nvPicPr>
      <xdr:blipFill>
        <a:blip xmlns:r="http://schemas.openxmlformats.org/officeDocument/2006/relationships" r:embed="rId3"/>
        <a:stretch>
          <a:fillRect/>
        </a:stretch>
      </xdr:blipFill>
      <xdr:spPr>
        <a:xfrm>
          <a:off x="577412" y="20214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kpeguero_digepres_gob_do/Documents/Reportes%20semanales/2022/Base%20de%20datos%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GASTOS 2022"/>
      <sheetName val="pivot a usar"/>
      <sheetName val="Dinámica (2)"/>
    </sheetNames>
    <sheetDataSet>
      <sheetData sheetId="0" refreshError="1"/>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803.479814814818" createdVersion="8" refreshedVersion="8" minRefreshableVersion="3" recordCount="5019" xr:uid="{C7817EC8-F4BD-4B54-AF03-E8FBFAD499C8}">
  <cacheSource type="worksheet">
    <worksheetSource ref="A2:S5021" sheet="pivot a usar" r:id="rId2"/>
  </cacheSource>
  <cacheFields count="19">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4956"/>
    </cacheField>
    <cacheField name="PROVINCIA" numFmtId="0">
      <sharedItems/>
    </cacheField>
    <cacheField name="PRESUPUESTO INICIAL" numFmtId="0">
      <sharedItems containsSemiMixedTypes="0" containsString="0" containsNumber="1" containsInteger="1" minValue="0" maxValue="74971466373"/>
    </cacheField>
    <cacheField name="PRESUPUESTO DEVENGADO" numFmtId="0">
      <sharedItems containsSemiMixedTypes="0" containsString="0" containsNumber="1" minValue="0" maxValue="47873693957.65000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19">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742372634.32999992"/>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77629992"/>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19717328.670000002"/>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239456408"/>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27254312"/>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35333328.670000002"/>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22717328.670000002"/>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4842327.66"/>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31918312"/>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53199992"/>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2791664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15356659"/>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27866664"/>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7525493.75"/>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3196655"/>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533336"/>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2270016"/>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26649144.670000002"/>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8863322"/>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6173336"/>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2740008"/>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117565542.0099995"/>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296645462.00000012"/>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27666666.64"/>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25672000"/>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343093623.98999995"/>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45414224.36999996"/>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79838802.00000001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29333333.27999997"/>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6341333.3600000003"/>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8339463.3599999994"/>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168406095.26999998"/>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31647619.019999996"/>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414843024.6000002"/>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41896190.400000006"/>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031142.950000022"/>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4142857.13"/>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267618.99"/>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75713142.710000023"/>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1895238.139999999"/>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3633333.36"/>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8638095.2999999989"/>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3084424880.3199997"/>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25214079.049999997"/>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271847291.11000001"/>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425341940.51000136"/>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3547797.2299999991"/>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120283790.72999999"/>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289947.32"/>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1353241886.8899999"/>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133535407.45"/>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850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85402738.530000001"/>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94432878.639999971"/>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54846759.409999989"/>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42920648.089999966"/>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321023441.02000028"/>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0223387.249999998"/>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71806875.070000038"/>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38133853.119999982"/>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6401529.6599999992"/>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53168105.249999993"/>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16902357.829999998"/>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157314330.03999993"/>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144370248.86000019"/>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10535158.800000001"/>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16669137.369999999"/>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355807793.20999998"/>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214411822.72999999"/>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53479736.95000001"/>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35371056.97"/>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4355712.2699999996"/>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4445988.2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4382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97986339.599999994"/>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36470770.450000003"/>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0"/>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25446213.800000001"/>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41823302.700000003"/>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16272040.43"/>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24888137.43"/>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10180839.750000002"/>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6885101.9300000016"/>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3718032.28"/>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9577"/>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276664.48000000004"/>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16381921.469999999"/>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12979148.740000004"/>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1435034.339999999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971884.7"/>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668589.50000000012"/>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20470.31999999995"/>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185148452.68999997"/>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38625041.289999999"/>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27486954.620000001"/>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9650978.0299999993"/>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1073259.6499999999"/>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515609"/>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3821.83"/>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3702249.6500000004"/>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1959361.5400000003"/>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740337.62999999989"/>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1530012.81"/>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2106158.3099999996"/>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455269.35"/>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251481.62"/>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56561.29"/>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4901174.6800000006"/>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2894853.7799999993"/>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462729.13"/>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92978.85"/>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38512666.57999999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0005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5681922.440000001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2614261.280000000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6619.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0096065.9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2910417.010000000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340131.1799999999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19534216.31000000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1902698.0799999998"/>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56080.7299999999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16438.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184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380373.02"/>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89306.999999999985"/>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1350740"/>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206528.13000000006"/>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8192691.2800000012"/>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751467.55"/>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056719.5899999996"/>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697075.81999999983"/>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11648362.469999999"/>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39185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4277698.8499999996"/>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894124.39"/>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1642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675633.65"/>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145063.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1972596.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131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121763.06999999999"/>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5397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15409259.16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4890467.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4026507.1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8104873.880000000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4373242.3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2752435.73"/>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12310362.13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2245105167.7400002"/>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4089366.8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174110.77"/>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72497.73999999999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170054644.96000001"/>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0"/>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2354452.7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742249.0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614597.18000000005"/>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1238880.7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667681.17000000004"/>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420745.9600000000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1880519.920000000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313271934.94999981"/>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219989436.68000013"/>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16731046.170000002"/>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37272021.5"/>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10249987"/>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5903733.46"/>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86706886.12999998"/>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0"/>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51120438.31000001"/>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34133316.560000002"/>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190205991.11000007"/>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17708918.66"/>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1205231347.6100001"/>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250071.3900000006"/>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10219803.450000001"/>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428045"/>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180177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11156299.439999999"/>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73308.25999999999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4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16685.599999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5916.2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22813.5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99887037.43999996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13700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97704448.75999999"/>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7788607.279999997"/>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9726214.6300000008"/>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21570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16705740.290000001"/>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1909021.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386372279.4699999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39541085.799999997"/>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92442301.600000009"/>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6594.56"/>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57975406.449999973"/>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2303655.9200000009"/>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24825019.390000004"/>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419594.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69319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1824392.060000002"/>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7108970.7399999993"/>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3528517.7"/>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29944131.810000002"/>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4535906.5299999993"/>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3795995.52"/>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31747071.77"/>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5804228.78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5311575.09"/>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2217941.17"/>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531356.99"/>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430250"/>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1517323.2"/>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174327.78"/>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1231004.26"/>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15555299.17000000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1400391.3699999999"/>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596984.97"/>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376568"/>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36249605.340000004"/>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8140193152.2699957"/>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267396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372429803.15999997"/>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4425198.48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4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122391181.6800003"/>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2751427.68"/>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189758199.98999995"/>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5510438.919999999"/>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23737475.149999999"/>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411635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0"/>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10020002.93"/>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300900785.31999999"/>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2919195.18"/>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15205473.140000001"/>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407643.8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68517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528429.4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1622039.7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71393934.360000014"/>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6026484.3000000007"/>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138949.96000000002"/>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1609896.2400000002"/>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4646997.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736851835.44000006"/>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64583933.820000008"/>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11525882.76"/>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28185511.690000001"/>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02761173.44999997"/>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15613052.99000001"/>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4514577.9999999972"/>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160398.66"/>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1947.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001305.3299999998"/>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609263.90999999992"/>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235937.31999999998"/>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13393029.259999996"/>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2229680.31"/>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0"/>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345622.22"/>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11909084.84"/>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1421595.0599999998"/>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88608.66"/>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1113066.3700000001"/>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201114856.94000003"/>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382207912.00999999"/>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36313406.350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109880286.77999999"/>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0"/>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29320074.220000003"/>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47552615.400000006"/>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2813906.62"/>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42832872.920000002"/>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703491.97000000009"/>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2172797.34"/>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854250"/>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249221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797237.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5007230.3600000003"/>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6550147.1499999994"/>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2235761.37"/>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16560357.500000002"/>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850125.67"/>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14283846.49"/>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7752327.5899999999"/>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21909308.850000001"/>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2351449.4500000002"/>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223630.90000000002"/>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207580.49"/>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3592230.6799999997"/>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426949.9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7047328.170000002"/>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11006.1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283.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770318.90999999992"/>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435270.15"/>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50999980.650000006"/>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947558.38"/>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8215625.04"/>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349620.76"/>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2975442.74"/>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0"/>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1753946.7"/>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467043262.85999984"/>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34310898.210000008"/>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15166998.289999999"/>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1153349.7"/>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456441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8949749.8300000019"/>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4495889.99"/>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910402"/>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0391997.75"/>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16346252.67"/>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74469599.670000002"/>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32744873.859999992"/>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27543.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7586690.0999999996"/>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280060371.46999997"/>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528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26516634.98"/>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958090.00000000012"/>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3776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246877.3399999999"/>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0955854.309999999"/>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28115836.849999998"/>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16185530.98"/>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826476.67"/>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612253.6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3472758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9021312"/>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2687886.7400000007"/>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9790199.9499999993"/>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42107.41"/>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63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7846362.6199999992"/>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1997757.7"/>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882707.16"/>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6360692.419999999"/>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1731711.1"/>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619756.6"/>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89591.91"/>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30961706.469999995"/>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0636838.259999998"/>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1424048.9499999997"/>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1237010.98"/>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40119"/>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61939.990000000005"/>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800000"/>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0"/>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14760014.01"/>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5365110.8899999997"/>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661384.65"/>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236768.01"/>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1"/>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1831249211.71"/>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1103036994.919998"/>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452334418"/>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50232645.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452111803.56999993"/>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28756623"/>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669185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129682955.38"/>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697157347.1400001"/>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18751411.449999996"/>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06229063.93000002"/>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242530957.30999997"/>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7351217.120000002"/>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2034802.66"/>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34818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18635400"/>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82172382.149999991"/>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145845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1303416"/>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632199.96000000008"/>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11562574.57"/>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3372941.5"/>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10249098.72000003"/>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1557163"/>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3776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54733532.969999991"/>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460730.260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11217525.109999999"/>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0"/>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6037965.4700000007"/>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132537510"/>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570699245.43000019"/>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531371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117485131.97999997"/>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11286759"/>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12957126.709999997"/>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2162157.5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40687114.279999986"/>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34086972.880000003"/>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580591465.43000054"/>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17443068.809999999"/>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106620835.34999998"/>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7355501.079999998"/>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26065734.419999998"/>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986529.1"/>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22271829.149999999"/>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3930980.09"/>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17928066.919999994"/>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96798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218044.07999999996"/>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56494.61999999999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715516.94"/>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0596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3304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34646"/>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16265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19024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19499.919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2126999.94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200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1616701.540000000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200149.0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994392.3799999998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311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9577831.7100000028"/>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171271.76"/>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312324.77999999997"/>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5585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3978689.59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1995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591976"/>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33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847337.94000000006"/>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20414"/>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600690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199402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757247.4"/>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3891505.8600000017"/>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416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3322000"/>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230100"/>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55834.879999999997"/>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598870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1550.0799999996"/>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25086.89999999991"/>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9497412.4399999995"/>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84979.2499999998"/>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0925.66999999993"/>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880419163.54999983"/>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4604773"/>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22735542.530000005"/>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17593553.589999996"/>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33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520323.95"/>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1430386.8699999996"/>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203355.08000000002"/>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26621509.920000002"/>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2009417.3699999999"/>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53427618.080000013"/>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1931953.0100000002"/>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44629169.110000007"/>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43052596.460000001"/>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4567476.3899999997"/>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917794.4800000001"/>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8645844.7999999989"/>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20559.2"/>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193627.34999999998"/>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1750310.01"/>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29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557823.31000000006"/>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177128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49791378.23999998"/>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63000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279879.84000000003"/>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135950.94"/>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352013.05"/>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0"/>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7778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23128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2637057.6300000008"/>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801623.7200000000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1645614.56"/>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374317.04000000004"/>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4239241.51"/>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791813.33"/>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2299868.59"/>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3233524.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7596084.879999999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65070.12"/>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1382454.01"/>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0"/>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999896"/>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551640.41"/>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500512.19"/>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012477.3"/>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7433749.4700000016"/>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692904.35999999987"/>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2369553.7699999996"/>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149091.1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1623121.2500000002"/>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15019.279999999999"/>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36834.4"/>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225630686.32000008"/>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1018511.140000001"/>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14448385.479999999"/>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538095.7799999998"/>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90300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1278296.3999999999"/>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769873.8000000003"/>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1908934.2300000002"/>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5608869.4700000007"/>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61706362.43"/>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6087192.6099999994"/>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6773023.6399999997"/>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459622.7600000016"/>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23765657.660000008"/>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6778605.630000006"/>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412900.88"/>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263220.43"/>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22366721.600000001"/>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213646507.12999988"/>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7715078.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654921.96"/>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3804072.9900000026"/>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169764.2899999998"/>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822575"/>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237888"/>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187459.94999999998"/>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977221.070000000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3232486"/>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85037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467433.4"/>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4254863.12"/>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79059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293493.96999999997"/>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449294.5"/>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5229287.4200000009"/>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5469370.6799999997"/>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817328.46"/>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2658303.1700000009"/>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455252.86"/>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1370965.9"/>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382193.5"/>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23921.7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60761952.260000005"/>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135834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2299409.8199999998"/>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1330622.3"/>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49590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24466836.390000001"/>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1482821.279999999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32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340007.5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2905805.909999996"/>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2542704.3400000003"/>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1636945.04"/>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552383260.4200000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219252033.77999997"/>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9311019.04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103333933.3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3395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0"/>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54156.11"/>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59518944.889999941"/>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33176681.06000001"/>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12738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32773164.009999998"/>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24191458.019999988"/>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44055"/>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3980113.7600000002"/>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3345218.5300000003"/>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6582547.96"/>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3796844.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26269341.479999997"/>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201066"/>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9099033.1899999995"/>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2880147.63"/>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3285955.280000000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4419144.9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6646482.0199999996"/>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9389117.7300000004"/>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2980276.12"/>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20398725.350000001"/>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78674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2986059.9600000004"/>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6964382.5099999998"/>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9027560.5"/>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10950936.9"/>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2276724.87"/>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1541608.88"/>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344094.83"/>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308183.0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1169205.8500000001"/>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483886.49"/>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38612644.5"/>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2322057.6900000004"/>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4725279.8100000005"/>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15125560.15"/>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23636608"/>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00185036.8"/>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168395.3"/>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1549508.76"/>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787157.2699999999"/>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905215152.21000051"/>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708606436.72000015"/>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255572664.22000003"/>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131989060.45999995"/>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403762418.22000009"/>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005920951.5099998"/>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89690483.560000002"/>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573600"/>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530481388.67000008"/>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52831028.280000001"/>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5720979.169999999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154887.06"/>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7768977.8500000015"/>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2944094.7"/>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194393.4"/>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112300"/>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597153.4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379789.2"/>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2368929"/>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510421.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165828.5"/>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27322.74"/>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2456360.0700000003"/>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480850.9800000002"/>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181988.31"/>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823.4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1314886615.0700002"/>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500660236.5100001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7264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21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206729114.20999995"/>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76692918.16000001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33002036.399999999"/>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435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86959.299999999988"/>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906665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192059193.27000004"/>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73501353.069999918"/>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684074.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953168.70000000019"/>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58944984.009999968"/>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19242155.439999998"/>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5003914.159999997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1114402.4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504902.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778610.4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8590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2162351"/>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2668358.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4499455.7699999996"/>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50628.04"/>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18617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222767885.65000004"/>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4730548.1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889384"/>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42493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32431199.61999999"/>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9886890.8400000017"/>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1223183.3"/>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94789.9699999998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11637284.629999999"/>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2289273.510000000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2074065.2299999993"/>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278823.66000000003"/>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21068723.10999999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4702399.529999999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3298906.6"/>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1160816.879999999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4184187.7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49536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35312932.370000005"/>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3950628.4499999993"/>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555206.31000000006"/>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409934.8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3589179.0200000005"/>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830211.5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804256.28999999992"/>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532936.7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805373.97000000009"/>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1220918.3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66732.9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75.2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313100.39"/>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2506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36916.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780948.6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212858.6899999999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72360.19"/>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106222.94000000002"/>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29987919.959999993"/>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11816254.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6049866.9499999993"/>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195941.83"/>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300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15254013.49"/>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3523382.470000001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2781696.1500000004"/>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2396812.04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728831.3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26197334.82000000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1060739.9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1126244.149999999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908950.08"/>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927206.26"/>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163290.68"/>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514003.18"/>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1649215"/>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41919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99120"/>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0201869.02"/>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4569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8155466.1600000001"/>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1569938.78"/>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2761087657.1800017"/>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175818291.91999999"/>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422144139.69000012"/>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50617161.300000004"/>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11163060.66"/>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5574370"/>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296434.63999999996"/>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103642000.95999989"/>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51655880.489999995"/>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2288363.09"/>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401854586.7899999"/>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2366725.9400000004"/>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162805245.47999996"/>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7272579.3599999994"/>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288353.3199999998"/>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19759405.229999997"/>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164385720.84"/>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94673368.420000017"/>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5017755.42"/>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42519243751.009995"/>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7211783945.4600058"/>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2332125.67"/>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0"/>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749.75"/>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0"/>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0"/>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31179.05"/>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24811.360000000001"/>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4533.8500000000004"/>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47946284.1600001"/>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0"/>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2263878563.940002"/>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087974547.089999"/>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634.6"/>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10963718.83"/>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0"/>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15635.8"/>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15410.35"/>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584681697.75"/>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45173893.229999982"/>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128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89856751.629999995"/>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16825131.860000003"/>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3418868.3499999992"/>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646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284950"/>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23171838.029999997"/>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13919223.18"/>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9036845.4700000025"/>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92636250.560000002"/>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11596101.890000002"/>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27428024.920000009"/>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2706944.38"/>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937.53"/>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1368831.75"/>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12151042.800000001"/>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12536458.260000002"/>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2124470.83"/>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803488.42999999993"/>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2073236919.6200006"/>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352386527.33999991"/>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2632236.73"/>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4309600"/>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48874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120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45834393.619999997"/>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40883.5"/>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222032699.53"/>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116272.04000000001"/>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3076389.4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8000"/>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6434"/>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6224034.1400000006"/>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3747457.1599999997"/>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56084644.47000003"/>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184982.78"/>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3647580667.8699999"/>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616708294.99999988"/>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0"/>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0"/>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0"/>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26240205.480000004"/>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0"/>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0"/>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0"/>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0"/>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182727680.11000001"/>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30863501.210000008"/>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0"/>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0"/>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0"/>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0"/>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0"/>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0"/>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0"/>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0"/>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614129.81999999995"/>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66318283.559999995"/>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6768403.4199999999"/>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9941159.7800000012"/>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2725974.2899999996"/>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1067528.28"/>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79035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5870.8"/>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0"/>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324717.1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801548.76"/>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1207854.4100000001"/>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118308.85"/>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0"/>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111002.19"/>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2367142.2599999998"/>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1519303.23"/>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170724.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108469.31999999999"/>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7460818037.8599997"/>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504920827.33000004"/>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090297503.6699991"/>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074175860.1000009"/>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87462857.279999986"/>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91920605.49000001"/>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3464801.33"/>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825130755.03000009"/>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187374817.76999998"/>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28986470.350000005"/>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45682411.09999993"/>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16368419090.970005"/>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3459908.22"/>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188128832.64000002"/>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5484457.0999999996"/>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93703040.890000001"/>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682246777.31999981"/>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12947826.25"/>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343920.6900000004"/>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14868656.069999997"/>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2345354.91"/>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214363.85"/>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0"/>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0.9"/>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0"/>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0"/>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51920"/>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1087958.8199999998"/>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100360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61336999.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0"/>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36261975.5"/>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33289069.5199999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163836680.64999998"/>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0"/>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3676876621.3500037"/>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283799345.99000001"/>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540514645.36000001"/>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227893616.76000008"/>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94464615.450000033"/>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209682743.63999999"/>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21808063.369999997"/>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126352740.49000011"/>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30197910.25"/>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26189655.890000015"/>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95103559.600000009"/>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37005849.270000003"/>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12705916.129999999"/>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5086494.84"/>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4312840888.3400002"/>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10620729.77"/>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1470184.8899999997"/>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95999549.920000002"/>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544843294.80999994"/>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1234489707.2599995"/>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9583534.629999999"/>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9519428.120000001"/>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973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46124916.749999993"/>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6965479.8199999966"/>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738056.84"/>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40730205.159999996"/>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4824877.9000000004"/>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0"/>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82617258.889999986"/>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318491"/>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2289736.96"/>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125162.28"/>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42373183.18"/>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362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6397855.8800000018"/>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4555891.4200000009"/>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212250"/>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1190216.8"/>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178652"/>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882640"/>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2799999.6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445995718.03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45676360.80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67162336.01999995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38293596.1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8372528.800000000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275639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186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132781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3044961.1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6433282.580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3819106.9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6487130.12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2225843.6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51192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105784.8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24193402.30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5250310.329999999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785451.9999999998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469109.86"/>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416589229.51000005"/>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656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5621613.6800000006"/>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49548305.299999997"/>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0"/>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32918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62657149.250000037"/>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99287.32"/>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39999999997"/>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18065312.900000002"/>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1243376.180000000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62265.06"/>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863290.22"/>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3947718"/>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3291452.5"/>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53390.979999999996"/>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8512000.3099999987"/>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9012447.6999999993"/>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188247.81999999998"/>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144998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384956.9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278456.40000000002"/>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2713677.99"/>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288365.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14268.51"/>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76399.5"/>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220491.89"/>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33740.23999999999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7704.75"/>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122986.1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15459.22"/>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758603.9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81853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2115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66722.399999999994"/>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11637.98"/>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2361953948.3300014"/>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198043549.42000008"/>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312766537.08999997"/>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159933672.55999997"/>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2192677.5599999996"/>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537513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7261322.920000002"/>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63980577.469999991"/>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20765408.38999999"/>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18828471.929999996"/>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10168331.05000000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22846228.280000001"/>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46512813.670000002"/>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1019089.58"/>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12950132.7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1982237.22"/>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266869790.27000004"/>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10776864.26"/>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2508532.940000000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8462083.1899999995"/>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41907637.939999998"/>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21030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6217080.4899999984"/>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0"/>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0"/>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147957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0"/>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0"/>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440933"/>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1394102.8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96997.119999999995"/>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87035"/>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37149.58"/>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0"/>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5575.4999999999991"/>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39706.909999999996"/>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35187.99"/>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149407.01999999996"/>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57731.969999999994"/>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12283.869999999999"/>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2380943886.6700025"/>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4993870.970000006"/>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554401520.79999995"/>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29370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279460102.73000026"/>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29742301.800000016"/>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6568388.0799999991"/>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5358499.75"/>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25736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15450513.43"/>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042300.350000001"/>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9346399.130000003"/>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40690116.179999992"/>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29064445.84"/>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56062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7038486.6100000003"/>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38461753.250000007"/>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41839.850000000006"/>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17909078.859999999"/>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6104170.699999999"/>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141343"/>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8677792.839999998"/>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22006361.009999998"/>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569163076.95999992"/>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17546247.670000002"/>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09625648.19999993"/>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27987761.809999999"/>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3250670.18"/>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1563156.7"/>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55969419.469999991"/>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11842559.92"/>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15038208.130000003"/>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2052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2255419.4499999997"/>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903689.64"/>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0"/>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1182531.3999999999"/>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012795.86"/>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250619.1"/>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233637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40583.4"/>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13824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189660.74"/>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160143.70000000001"/>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547837833.01999986"/>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76935862.43000000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79543519.780000001"/>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429866424.36999995"/>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2220666.56"/>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0"/>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476907.12"/>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5803843.37"/>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0343377.189999998"/>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709436963.92999995"/>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16535198.029999999"/>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94039008.460000008"/>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1606037.52"/>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795235.97"/>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4563743.1199999992"/>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12552009.800000001"/>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15531871.220000001"/>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12607023.289999999"/>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19684459.530000005"/>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22432.2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026451.48"/>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133684750.25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530266126.99000001"/>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30382100.78999999"/>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680815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76441658.159999982"/>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93250315.299999982"/>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25210265.689999998"/>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64870457.090000004"/>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19110314.2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19999732.5"/>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3992.71"/>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0954489.27999999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82789925.97000001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16074052.729999999"/>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8058230.8699999992"/>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4734404.9799999995"/>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18776380.279999997"/>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6765150.6400000006"/>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160627.5"/>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99604.92"/>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80668"/>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74736399.599999994"/>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4953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1064673.479999997"/>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3629539.1799999997"/>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160810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202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79769.81999999995"/>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633988.13"/>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58000"/>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64900"/>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27280"/>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18354"/>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317579.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3100413.3000000003"/>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1853484.5599999998"/>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634103.9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414562.040000000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167897207.91"/>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25724992.269999996"/>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54328219.529999994"/>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7192604.1500000004"/>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8040816.6399999997"/>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2337220.8400000008"/>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180217.63999999998"/>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48870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2706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6704076.5999999996"/>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172577.6599999999"/>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526249.52"/>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713266.9"/>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942237.73"/>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188928.15"/>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95708.57"/>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04474.55"/>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2518038.3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011991.2300000001"/>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8576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07074.24"/>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689593146.8400001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484125330.979999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75953011.45999999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80194978.379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220252.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95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80795587.37000000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60061711.23999984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40824886.79000002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36967551.66999999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67702564.48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11091730"/>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723631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415000"/>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3032559.1799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148498630.9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21335440.4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1347642.9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1621615.2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10771611.279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17032166.28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22481281.30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5817202.929999998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6960016.379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24056444.12999999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51172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1967993.339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5133.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207671.71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1024685.8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37103.04000000000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16835580.4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6750391.759999999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7680472.959999998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3505960.960000000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1438622.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2614451.82000000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77495.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731081.06"/>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19796778.660000004"/>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01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2670177.7399999998"/>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985625.17999999993"/>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269501.7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000"/>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0"/>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66001.210000000006"/>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56876"/>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26396.83"/>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34381.479999999996"/>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588027.34"/>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1711961.59"/>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181954.71"/>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367666.60000000003"/>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55523485.369999997"/>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24829000"/>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2801719.2899999996"/>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8322869.3899999997"/>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146784"/>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3097416.37"/>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2391085.5999999996"/>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15995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2827822.79"/>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119125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4773400.1399999997"/>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1758258.4"/>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1797133.08"/>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172796.09999999998"/>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7272863.2199999997"/>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0"/>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3684266"/>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910307.40999999992"/>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0"/>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8075.86"/>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536992560.48999989"/>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137972872.56999999"/>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50738399.07"/>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51105437.550000004"/>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68597285.079999968"/>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7607780.9700000007"/>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42406409.429999992"/>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1020079.24"/>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340705061.17000014"/>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399282.4500000002"/>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4165276.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1373109.82"/>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71895345.519999966"/>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5754466.91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0123409.039999999"/>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9143810.6699999999"/>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7073718.8100000005"/>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2709653.0000000005"/>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15149223.74"/>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4905823.5299999993"/>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12446068.17"/>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1394259.6600000001"/>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913751.66"/>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157037.16"/>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559368.8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840445.17"/>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770003.93"/>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16984275.17000000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214931.1399999999"/>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5427924.669999999"/>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2986586.2499999995"/>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1714989.49"/>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220442.45"/>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1787147.72"/>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1243603"/>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2409531919.4199986"/>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661705456.61000037"/>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256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28194408.240000002"/>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352057550.82000005"/>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77328884.810000002"/>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72268987.280000001"/>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2638650.359999999"/>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0807066.5"/>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200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1514241.35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3795547.51"/>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80027992.810000002"/>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35333329.340000004"/>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2149432"/>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33880521.270000011"/>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5594049.649999999"/>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2482869.3199999998"/>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545764259.42999995"/>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3947675.3200000003"/>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783909.80999999994"/>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500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266801618.0699999"/>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25501269"/>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2576009.720000001"/>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8186470.8599999994"/>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613187303.36000001"/>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68552989.279999986"/>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5289392"/>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21072577.40000001"/>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18382537.850000001"/>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23440045.73"/>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3470605.97"/>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3238166.12"/>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220985"/>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749278.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0"/>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1829528.16"/>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1380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4215462"/>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719081.6"/>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50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0"/>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8544.66"/>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169336103.54999998"/>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24524675.739999998"/>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24894289.519999988"/>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2020779.310000006"/>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2281907.6"/>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1832674.7"/>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75037"/>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15146081.559999999"/>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1299890.8900000001"/>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2586716.2400000002"/>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7403093.3199999994"/>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6980460.7300000004"/>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505495.42"/>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272476.34000000003"/>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53841.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3436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4524833.5599999996"/>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447420.74"/>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17785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88006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1280569.8200000003"/>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38342"/>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2105160.9900000002"/>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184080"/>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513489.98"/>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127440"/>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30378418.530000001"/>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721437582.64999974"/>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2068330.6400000001"/>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26871492.820000004"/>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0"/>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4136294.5699999994"/>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03737776.73999995"/>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15514326.989999998"/>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99863367.479999915"/>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0"/>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3423541.9499999997"/>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6380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0"/>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361464.5"/>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10871986.920000002"/>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6551.34"/>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7884243.5299999993"/>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381424.3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30811902.770000003"/>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19751891.059999999"/>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0"/>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8780811.1600000001"/>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117795"/>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1896129.8900000001"/>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403577.61"/>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105410.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1739715.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8797760.4700000007"/>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567348.04"/>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4434413.2200000007"/>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188419.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1365104"/>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12661.4"/>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133485577.98"/>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5169227.7699999996"/>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19392564.109999999"/>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1227472.600000001"/>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623528.29999999993"/>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1173638.3999999999"/>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2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1513576.060000004"/>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701220.0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1388566.28"/>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575456.5"/>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229825.57"/>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1240"/>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20873.260000000002"/>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3064017.01"/>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3057750.11"/>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274259.14"/>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21294.869999999995"/>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8298292.5800000019"/>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32390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1262279.98"/>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491181.6999999999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132200"/>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344773499.98999995"/>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52485500"/>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23978996.67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48641008.670000009"/>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7926685.9300000053"/>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28943633.300000008"/>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4300"/>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153378.6499999994"/>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254352.9000000001"/>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4159875.74"/>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93967.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205482.4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3648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12868676.780000001"/>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2950"/>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27458972.729999993"/>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2132029.4200000009"/>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131663.419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84259160.71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1508804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1436014.73"/>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111953.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1253947.21"/>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38735.64"/>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155878"/>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1680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292833.21999999997"/>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202674.78999999998"/>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168801.1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7718053.700000000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4210635"/>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1154622.6100000001"/>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631059.7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1861241.98"/>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4534.03"/>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823018.2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9929.47"/>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438627649.2899999"/>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142647958.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6514045.6699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2335468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1691511.300000001"/>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9498872.3999999985"/>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11316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2553514.0999999996"/>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184979031.52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417821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1057835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1079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26789285.76999997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6344686.900000001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74226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18484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710447.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736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42802.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6427.0799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73099.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324115321.92999995"/>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239565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18900958.67000000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36502417.890000045"/>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3354242.5999999996"/>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1319291.4399999997"/>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484198.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7778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19352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57059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246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682774.0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2544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63964.109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74272.269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7703.0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4322111.1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588518.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552305.06000000006"/>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080116.7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932147.96"/>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656728209.73999989"/>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2245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50042454.650000006"/>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97735274.21999979"/>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340313.83999999997"/>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26878269.469999988"/>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7228724.2699999996"/>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71419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4474267.29"/>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21107568.050000001"/>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447483.56"/>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25824748.009999994"/>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1169642.99"/>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4011587.83"/>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99410784.299999997"/>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764079.83"/>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3236575.05"/>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2327560.37"/>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475283.22"/>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1341110.3"/>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1778602.46"/>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491896.83999999997"/>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222756.15000000002"/>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777148.7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8694144.119999999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227723.4199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14828495.880000001"/>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1280195.29"/>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16426555.9"/>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3279255.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170264.61000000002"/>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213800.22"/>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198137638.68000004"/>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5895119.2000000002"/>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19239448.359999999"/>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30127785.970000003"/>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551659.2899999998"/>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230803"/>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14071844.189999998"/>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4342692.1500000004"/>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353894.39999999991"/>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6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3023186.89"/>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5081664.74"/>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2059497.3099999998"/>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4046316.26"/>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675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310603.2"/>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569674.5"/>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0"/>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431838.39999999997"/>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8583546.7599999998"/>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5842222.0700000012"/>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6513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41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40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429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39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41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678882916.24999988"/>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560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421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49159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44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38062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442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76847095.70000000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113095.989999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617479.500000000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595478.949999999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635932.5499999998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587668.4000000001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61747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96778851.24999986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811438.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31760393.7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2648509.5499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219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162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23891828.31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1592614.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35728719.53999998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20206.30000000000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40312.60000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62043.54000000000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1818.300000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19311.2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12095741.81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8393580.899999998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19509691.70999999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876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22858030.75000000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7062041.610000001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2649802.5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87348.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799634.0200000001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18046151.549999997"/>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11362717.47000000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2267736.85"/>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825049.9"/>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432666.67"/>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0"/>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64257.600000000006"/>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223493999.66"/>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51646647.57"/>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32206817.170000009"/>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1269425.059999997"/>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1655101.999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1128479.44000000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1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2197141.7300000009"/>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3055116.74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2491055.63"/>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25066322.619999997"/>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3147640.2600000002"/>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748868.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6136574"/>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2394180.1600000006"/>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652604.68000000005"/>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45015.78999999998"/>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194446644.91"/>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24589904.669999998"/>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29171514.149999991"/>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38869198.100000009"/>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9612583.1599999983"/>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954087.66"/>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15965313.27"/>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616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0"/>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71778564.879999995"/>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7491486.0800000001"/>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0630090.350000007"/>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6194276.6400000006"/>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412109.47"/>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33135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459254"/>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837362.4"/>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863173.62"/>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3209634.1799999997"/>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849552.97"/>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172917.3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156980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1079445.04"/>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133732.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109489.84"/>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385100984.40999991"/>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61171007.079999998"/>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54987988.479999989"/>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9729099.410000002"/>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6865036.040000001"/>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689486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78221"/>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4049279.2200000007"/>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8209468.3199999994"/>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958537.26000000013"/>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15850831.300000001"/>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3146897.2199999997"/>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1363768.79"/>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95715.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0"/>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1000780.28"/>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11054432.33"/>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2984268.42"/>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844778.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784701.02999999991"/>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5400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714291.35999999987"/>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93405638.780000031"/>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9313583.9199999999"/>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13858254.10999999"/>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2157043.7000000002"/>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300000"/>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284225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5650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773118"/>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790719.20000000007"/>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699456.22000000009"/>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27759.47"/>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2140767.7999999998"/>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316797.60000000003"/>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182285.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0"/>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140748.26"/>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1847678.54"/>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1358952.94"/>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196133.56"/>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185978.6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1774248.36"/>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707297754.97000003"/>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16404808.079999998"/>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447064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33374954.950000003"/>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99658935.600000009"/>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23742667.02"/>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65060812.390000008"/>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9471940"/>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3203868.86"/>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47815306.960000001"/>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30842700.820000004"/>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12292222.479999999"/>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23823977.479999997"/>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25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25537423.16000000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3441401.129999999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913084"/>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1945780.82"/>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1407984.1100000003"/>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28422868.219999999"/>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7034987.6200000001"/>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3237806.16"/>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737803.34"/>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3308869869.0900011"/>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510382607.13"/>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153681326.47"/>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70766156.210000023"/>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176845130.19000021"/>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4405988.07"/>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34547691.56000001"/>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5633381.1699999999"/>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83114342.74000001"/>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414256016.09000003"/>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85735252.129999951"/>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282687301.95000011"/>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19022100.32"/>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3146214.7800000003"/>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94817.26"/>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0129994.590000002"/>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26804760.839999996"/>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23496995.049999997"/>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32345347.170000013"/>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6626299.0300000003"/>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199145816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31866720"/>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42248560"/>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178266853.67000002"/>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81123624.079999998"/>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170521082.91"/>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145393506.00999999"/>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75460293.5"/>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37444793.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50024778.920000002"/>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24033200.9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290448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3181815"/>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506320395.30999982"/>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146116023.30000004"/>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3297431.59"/>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13873932.21000000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62368845.2500000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16163884.11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14351771.61999999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13966060.019999996"/>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1523799.009999999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6106138.859999999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26035938.960000016"/>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1036955.62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19825043.48999999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8101035.930000001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1472537.880000000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1190209.440000000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355796.3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249940.83"/>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2185104.129999999"/>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2594383.579999999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2128245.7299999995"/>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1673189.2099999995"/>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450820562.32000035"/>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08946045.61"/>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4816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53106679.53999997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17320616.72999999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21427231.26000000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9007489.990000002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8463201.8500000015"/>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16412386.71999999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65909090.88999998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12927046.93000000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73200809.79000006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16901240.91000000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4178231.889999999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774697.1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1613939.6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21816494.04000000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4107922.169999998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4857642.639999997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822424.36999999988"/>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90873592.64000003"/>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7024077.5800000001"/>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1025650"/>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1511047.010000002"/>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4507888.7700000005"/>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4079159.2399999993"/>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2961717.89"/>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497373.6"/>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8580097.2300000004"/>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3017471.1799999997"/>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813313.35000000009"/>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4303900.46"/>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240775.3"/>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641679.35999999987"/>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662436"/>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0"/>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50772.81"/>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6068996.6899999995"/>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1458473.31"/>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399891.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90591.0199999999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300705541.20999998"/>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28759282.549999986"/>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4716363.63"/>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2240268.490000000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56459123.72999999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000000004"/>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2111313.160000000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3765151.519999999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8401663.699999999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20566193.87000000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16799939.52000000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18077802.55000000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1795846.3699999999"/>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297062.6499999994"/>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699999.9999999998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111666.68999999999"/>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8947.5499999999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17470002.50999999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4999.9999999991"/>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2288643.820000000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875000.01000000024"/>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13333333.359999999"/>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4094481463.5599995"/>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8596687833.6300011"/>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20924649640.889999"/>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252958576.94"/>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920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6111940681.9899998"/>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2844528934.21000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1081581306.599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5357215650.600006"/>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37630098914.600006"/>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13992855.77999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25264269.960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892638349.76999974"/>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73074442.52000001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996778624.73999989"/>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133328"/>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333328"/>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1433336"/>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235311195.00000003"/>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67166542.640000001"/>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11942857.130000001"/>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152763659.44999999"/>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62380160.689999998"/>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289628285.27999997"/>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865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88589731.829999998"/>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21446323.25"/>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675757157.39999998"/>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121338955.07000001"/>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1690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5331221.67"/>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2172011151.23"/>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65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28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370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786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154166666.66"/>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33120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18204462.489999998"/>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3563123.36"/>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5662337.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15185077.66000000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5662337.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12478879.110000001"/>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5032942.6400000006"/>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18603838859.290001"/>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6240249117"/>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149464412.7199998"/>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1950032"/>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5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1598257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2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72373630.239999995"/>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8841632752"/>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194942305.05999994"/>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02911929.97999999"/>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110571874.5"/>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2069979.0099999998"/>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27778500"/>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14402354.830000002"/>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25209421.640000001"/>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1187157.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102323994.47000003"/>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866045.62"/>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1126583.629999999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7319294839.9199982"/>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885539072"/>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31236245.120000001"/>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99802012.670000002"/>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190502625.68000004"/>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402592848.14999992"/>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596537607.45000005"/>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77851665.2"/>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377882022.6099999"/>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144549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40773571.13999999"/>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403229509.96999997"/>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61668081.839999996"/>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1819431811.3299992"/>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3167432.62"/>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881689712.0999999"/>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4727144876.7600012"/>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2940916789.9600015"/>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312334523.68000001"/>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582694638.65999997"/>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20618328"/>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3420608"/>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539142280.91000009"/>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47873693957.650009"/>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34168581.319999993"/>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489062461.12"/>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315944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21248776.829999998"/>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5182825.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144847614.63999999"/>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457329433.84000009"/>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186449099.08999997"/>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07486119.70999999"/>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2188434313.8099995"/>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145571849.01999998"/>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1427036538.1300001"/>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153847540.29999998"/>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2627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895241576.90999997"/>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73184614.950000003"/>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468580530"/>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213503294.11000001"/>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086896"/>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181136363.03999999"/>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18590008.119999997"/>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881459238.270000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414219393.34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8006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1552496.860000001"/>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51048753.199999996"/>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15924555.099999998"/>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8731000"/>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44099299.590000011"/>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82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244486008"/>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104350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68574080.060000002"/>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242389510.95000002"/>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09320491.31999996"/>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628064.9399999999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184872562.27999997"/>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153644151.41999999"/>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137058574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97504956.039999992"/>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10771333.280000001"/>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5824630.3099999996"/>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214336666.47999993"/>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65177808"/>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1414209837.1599994"/>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5897014424.1099997"/>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400555706.47999996"/>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1792631.47"/>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3663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149537391.44000003"/>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19241744"/>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11860096.979999999"/>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0"/>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211183.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10547900"/>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10798494.85"/>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157731327.72"/>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4191903.78"/>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14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29503329"/>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15955512952"/>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13563856568.730001"/>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28185476673.480003"/>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577334223.26999998"/>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5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17912749.5"/>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411112988.63999993"/>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840266664"/>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458636.76999999996"/>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43333.09"/>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335332.19"/>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7173583.1400000034"/>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2091492"/>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259960.0000000009"/>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79999999"/>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66666.64"/>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8968884.5"/>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4890043.0999999996"/>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1711301.1600000001"/>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5348275.2"/>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436909486.10000002"/>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200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1158938.50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41495136.509999998"/>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318909.63"/>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30730.78"/>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0"/>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3653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68899025.519999996"/>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0907460.620000001"/>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4602424.75"/>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13943578.32"/>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232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347203.44999999995"/>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5479846.25"/>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0"/>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1244723.600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7465133.5700000003"/>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7133343.19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4571967.40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8202706.04"/>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1630629.42"/>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0"/>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3231986.1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61503647.149999999"/>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9141042.7799999993"/>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17710344.81"/>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514798662.13000005"/>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3756666.67"/>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555927.52999999991"/>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52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4933355.26"/>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5630952.90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10153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21653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1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2871262.8499999996"/>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0"/>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428306.35"/>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834281.72000000009"/>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72747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23152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268674.10000000003"/>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12836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1637814.5800000003"/>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2277.4"/>
  </r>
  <r>
    <s v="2022"/>
    <x v="0"/>
    <x v="0"/>
    <x v="1"/>
    <x v="6"/>
    <s v="2 - Poder Ejecutivo"/>
    <s v="0203 - MINISTERIO DE DEFENSA"/>
    <s v="4 - SERVICIOS SOCIALES"/>
    <s v="4.2 - Salud"/>
    <s v="4.2.02 - Servicios hospitalarios"/>
    <s v="2.7 - OBRAS"/>
    <s v="2.7.2 - INFRAESTRUCTURA"/>
    <s v="N"/>
    <s v="00 - N/A"/>
    <s v="10 - FONDO GENERAL"/>
    <s v="(en blanco)"/>
    <s v="99 - MULTIPROVINCIAL"/>
    <n v="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31527.3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43422.6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99207.71"/>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82364"/>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17523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837498.07999999984"/>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9496.80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24130.35"/>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5199.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68150"/>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48159.43"/>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546225.889999999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2000.6"/>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606054.3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26850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136619.47999999998"/>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435000.43000000005"/>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385.46"/>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194239.8"/>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104306.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951628.4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174213021.57000002"/>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5320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54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0597375"/>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83721.600000000006"/>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430349.39999999997"/>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0"/>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1565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122085.88"/>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22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428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16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500000"/>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988730.26"/>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85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53940.44"/>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1364480.63"/>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272834"/>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134589.6200000001"/>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95403"/>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265188.52"/>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890648.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459217989.84999996"/>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0"/>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240621.47"/>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15481060.56"/>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97283889.269999996"/>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89.18999998"/>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148527984.09"/>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54180389.050000004"/>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53315892.09999996"/>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251593169.42999998"/>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0"/>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231867597.03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26063582.05"/>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210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0"/>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85021483.109999999"/>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04432248.05000001"/>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0935105.350000001"/>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97000000"/>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123876448.38"/>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1551006.8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00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97568572.140000015"/>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500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23387619.460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79559751.43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89104027.239999995"/>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35724533.75"/>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63246755.340000004"/>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87705626.469999999"/>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19816239.53999999"/>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146314274.27000001"/>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965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65480792.009999998"/>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33603740.229999997"/>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10870052.84"/>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24511813.48"/>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05826766.78000002"/>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77199849"/>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10740848.84999999"/>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2351998.42"/>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66194273.039999992"/>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41000000"/>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92493640.310000002"/>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15576860.56"/>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37551078.049999997"/>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99999999.35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11741858.74000007"/>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10736979.41"/>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2330177.60000002"/>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01592232.79000001"/>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3690778.5"/>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53078212.200000003"/>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7532595.5999999996"/>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0"/>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23829567.25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0"/>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12687500"/>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1944041.36"/>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9488028.4499999993"/>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308824812.74999994"/>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198658.8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2751627.5"/>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54421188.409999996"/>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1202817760.8900001"/>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5675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1403487.35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20500654.719999999"/>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3321.92"/>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48000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53194.400000000001"/>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84080"/>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727029.9700000007"/>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3332.639999999999"/>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71796.58000000002"/>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492141315.10000002"/>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550320.39999999991"/>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608"/>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2303098.3200000003"/>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123146.64"/>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0"/>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95029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47359713.7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29284859.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23784966.1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3334152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2105890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21049270.44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535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3993295.51"/>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015233.6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2148513.7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2035397.30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2246199.1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1791837.1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995157.2299999998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497578.5900000000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497578.6200000001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331614.43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497578.5900000000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497578.6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139298.74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69649.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126761.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69649.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134195.4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190953.3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78457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45223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44483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51396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41424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34844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1546991.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773495.6099999998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773495.5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773495.580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773495.6200000001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773495.5999999998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459502.4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229751.25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238684.90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490600.91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311761.25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220817.5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7121660.08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4040304.94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5370449.81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7227537.76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2687450.5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4687442.4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32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1697957.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4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388093.1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401232.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4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42823.57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142823.57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68505747.54000000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34963874.26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34963874.26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35363873.2799999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4385873.23999999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34993873.25000000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1333547.15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782189.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675566.8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1485757.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643282.6299999998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1632189.780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1167105.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18999572.959999997"/>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35999442.74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15999999.899999999"/>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83459500.099999994"/>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12355683.48999999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2033407.1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338670.79"/>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24143117.55000000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233318.6600000000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1611664.0000000005"/>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331867.5399999999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296191.8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155915.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107144.95999999999"/>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17705909.67999999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75254.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269771.60000000003"/>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70397.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6605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15300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1009028.9000000001"/>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2724520.46"/>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958577.34"/>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81202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21185398.700000007"/>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3111051.36"/>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400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0"/>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126880.59000000001"/>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969849.08"/>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58510061.159999996"/>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22626642.20999998"/>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1703551.319999997"/>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11578073.350000001"/>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16228478.209999999"/>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1736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34573.050000000003"/>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25633.35"/>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4555.200000000001"/>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77858.5"/>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0"/>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22535.01"/>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3326401.390000002"/>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599141.3"/>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9396656"/>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17336"/>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793336"/>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595008"/>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4466664"/>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0073438"/>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16666.64"/>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53666666.720000021"/>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2672380.9300000006"/>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666666.64"/>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41000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000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66666666.639999993"/>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63143149.87000000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41960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360207989.1000000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11282362.32000000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1195665.0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105654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14066.4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14399801.630000003"/>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143757482.19"/>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2129606.54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494575.00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1699197.64"/>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3240729.39"/>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0"/>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102305457.67"/>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2716000.1000000006"/>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1699197.64"/>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30877500.560000002"/>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13845263.85"/>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0"/>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22650715.379999999"/>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13071904.800000001"/>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4158948.2199999997"/>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2106"/>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333184.46"/>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723374.23"/>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737529.5"/>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2495549.8700000006"/>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585107646.5"/>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177705693.83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6400947.2800000003"/>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7793370.449999999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10474054.4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16888099.44000000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169709.49"/>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2390"/>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58377617.530000001"/>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4392872.170000002"/>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2922329.31"/>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0"/>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137128.29999999999"/>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5167681.4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12162048.399999999"/>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0"/>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0"/>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6162627.149999999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86912740.9499999"/>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287660.40000000002"/>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312325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346164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9254958.7300000004"/>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307007.27"/>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19274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101649.9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343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2761938.64"/>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214404.41"/>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2822574.68"/>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13817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22133112.07"/>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12860859.35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7333800.659999998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782780.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3305981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2323980.469999999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72225.66"/>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847870.14"/>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2684564.0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0"/>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0"/>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31679515.259999998"/>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31940000"/>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5167002.38"/>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4032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48671847"/>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1336726.2000000002"/>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360980"/>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365362.08999999997"/>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0"/>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0"/>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152031.3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411510.8900000000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6220464.699999999"/>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1161356"/>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55047"/>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2099297.08"/>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37129.86"/>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12288.8"/>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242099.99"/>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719167.23"/>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1385694.6700000002"/>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1607530.21"/>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1214822.83"/>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7975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1822895.53"/>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76761409.870000005"/>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5124372.96"/>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10185781.489999998"/>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14203500"/>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26649800.899999999"/>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952885.39999999991"/>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5466795.0599999987"/>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10240700.26"/>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158195352.20000002"/>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191738106.31999999"/>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350557204.5999999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266200.9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799388.6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28271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15793.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2728481.9600000004"/>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5135392.63"/>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21812677.490000002"/>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5985"/>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1042908.23"/>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22647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343333"/>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7087799.3000000007"/>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5999254.9300000006"/>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43398288.510000005"/>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535955.26"/>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13747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84989.5"/>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2912689.830000002"/>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24049077.82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90395.99"/>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2675283.6"/>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1628193.32"/>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306328"/>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97587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31513818.829999998"/>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1056697.68"/>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87816.76"/>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27085346.27999999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14994091.67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11768.330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2999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2256358.63"/>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42922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1811846.61"/>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1285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2640965.75"/>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4198075.230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50278.34"/>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163919.7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134107"/>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94447.2"/>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1879667.14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75991.94999999995"/>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325157.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1663661.55"/>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19470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124902106.46000002"/>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0"/>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22871036.420000002"/>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605935.15"/>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19835134.480000004"/>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68343217.020000011"/>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8483925.2999999989"/>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0"/>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1.39"/>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2393510.87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0"/>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5408666.9399999995"/>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3846302.68"/>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6112198.0199999996"/>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6036945.93"/>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0"/>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9015007.709999999"/>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16424845.6"/>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0"/>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40240917.290000007"/>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0"/>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0"/>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3899503.95"/>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0"/>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30958481.170000002"/>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0"/>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7574520.1699999999"/>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0"/>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685734.93"/>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1564100542.8900001"/>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101955082.53000002"/>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12120146.379999999"/>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0"/>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28486542.670000002"/>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3478837.92"/>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15221065.709999999"/>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5800661.0499999998"/>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23011391.740000002"/>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9466044.7199999988"/>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0"/>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29363809.609999999"/>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26582021.100000001"/>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41825131.229999997"/>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14271554.449999999"/>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6241467"/>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12569348.9"/>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31299175.200000003"/>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703004.01"/>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11986962.82"/>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0"/>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13564972.40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35596998.289999999"/>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17067424.099999998"/>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0"/>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2096682.0899999999"/>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17368938.969999999"/>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1235.05"/>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881559.7"/>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25388925.960000001"/>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14646966.01"/>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667387.32999999996"/>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4507841.0199999996"/>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42619961.149999999"/>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872633.97"/>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7428030.4700000007"/>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56948256.960000001"/>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0"/>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3826335.059999999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6451283.2599999998"/>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6083293.6600000001"/>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21485413.439999998"/>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38734161.359999999"/>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20239099.460000001"/>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0"/>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0"/>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5811275.6500000004"/>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1461423.34"/>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15703316.899999999"/>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29257600.559999999"/>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15197000.870000001"/>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12264800.77"/>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23570005.610000003"/>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3215620.79"/>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16141948.429999998"/>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53307072.620000005"/>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0"/>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11626242.030000001"/>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47720607.440000013"/>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58253362.889999993"/>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37679641.670000002"/>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1910140.88"/>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39535521.539999999"/>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0"/>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518886.34"/>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398164402.52000004"/>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22285563.420000006"/>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41910259.640000001"/>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9100923.0500000007"/>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339481568.78999996"/>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20839080.84"/>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11564711.68"/>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2422471.63"/>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7304950.2999999998"/>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6918897.3899999997"/>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11622121.869999999"/>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0"/>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3051637088.7100005"/>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16866903.40000001"/>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7539210.7199999988"/>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330193.21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2283146.5500000003"/>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27726.46"/>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3370870.37"/>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0"/>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5866.87"/>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0"/>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36909091.140000001"/>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0"/>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642221683.22000003"/>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5965816.8000000007"/>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65547.82000000000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1282731.3900000001"/>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22472290.530000001"/>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6789016.550000001"/>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078118.5"/>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32745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11065495.339999998"/>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157954.79999999999"/>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30788.22000000003"/>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242938.5"/>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3234914.829999998"/>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8899215.6799999997"/>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26161269.77"/>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2499397.63"/>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180516.4"/>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595709.66"/>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33998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53234.05"/>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12040047.51"/>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113280"/>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11029865.85"/>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447295598.85000002"/>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91989.92"/>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499087.23"/>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450310.32"/>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4357939.21"/>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12319.2"/>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15906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0"/>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26616.82"/>
  </r>
  <r>
    <s v="2022"/>
    <x v="0"/>
    <x v="0"/>
    <x v="1"/>
    <x v="7"/>
    <s v="2 - Poder Ejecutivo"/>
    <s v="0210 - MINISTERIO DE AGRICULTURA"/>
    <s v="2 - SERVICIOS ECONÓMICOS"/>
    <s v="2.3 - Riego"/>
    <s v="2.3.01 - Riego"/>
    <s v="2.7 - OBRAS"/>
    <s v="2.7.1 - OBRAS EN EDIFICACIONES"/>
    <s v="N"/>
    <s v="00 - N/A"/>
    <s v="10 - FONDO GENERAL"/>
    <s v="(en blanco)"/>
    <s v="99 - MULTIPROVINCIAL"/>
    <n v="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0"/>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69551929.200000003"/>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14039519.729999999"/>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443709.36"/>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20104.810000000001"/>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2299000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21315746.650000002"/>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1487968.7599999998"/>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8106299.96"/>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5972889.9199999999"/>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3868189.45"/>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844410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000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0"/>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0"/>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0"/>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7523306.1900000004"/>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88080.44"/>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3523389.0100000002"/>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9397723.5500000007"/>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1060183.43"/>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268004.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2502653.31"/>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0"/>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0"/>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14498047.68"/>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488368.4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5593500.53000000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1371966.61"/>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3776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1962865.8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559497.42000000004"/>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888138.89"/>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0"/>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48116.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23614"/>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3806680.6"/>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3114385.5099999993"/>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11477560.73"/>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387263.60000000003"/>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9617307.3000000007"/>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5582.400000000001"/>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362759.5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0"/>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54093075.009999998"/>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26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07238.25"/>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823729.88"/>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4320564.1800000006"/>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21700.2"/>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6608340.3100000005"/>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900246.23"/>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8559366.6500000004"/>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3126388.0399999996"/>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421822.1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78997.320000000007"/>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7875334.7299999995"/>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622911.21"/>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1174527.99"/>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102914.8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73279.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25386410.27"/>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34347143.41000000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22836298.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17176910.1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11756674.8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12804695.86000000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12197719.080000002"/>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1627420.6499999997"/>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51881.56"/>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1241227.8800000001"/>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10413461.019999998"/>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3010801.3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4917974.9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291926664.539999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89809.069999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4071614.5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1102505.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72421.3200000000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283422.4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995119.2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15521637.460000001"/>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6030780.4100000001"/>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574790.48"/>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3617187.96"/>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331824.5"/>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2979932.55"/>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0"/>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578370.07999999996"/>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24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78445.68000000002"/>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54790.229999999996"/>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918235.34"/>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1199714.5799999998"/>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288677.17"/>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0"/>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0"/>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2558761.64"/>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60287441.899999999"/>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6819636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29182417.7699999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9703662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383027155.8999999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7909792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22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19647746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8775411.8200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7146555.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12700856.8399999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133522323.7599995"/>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3749375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4142403.4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276458370.2700000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4909033.04"/>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21128070"/>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3164106"/>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0"/>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0590763.190000001"/>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2890076.83"/>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55072706.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077525.01999998"/>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5847256.1299999999"/>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3648820.5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1748037"/>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64980798.579999998"/>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41728912.960000001"/>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45545170.990000002"/>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68605295.189999998"/>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97341.69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2577079.4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2142776.34"/>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2052650.1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2488013.12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372898.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13926973.0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16187996.359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296178157.8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8.62"/>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39538884.98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30477982.46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14867782.18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531397872.52000004"/>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1470116.7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0.000000015"/>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85197100.650000006"/>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0"/>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17481226.4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1801006.799999997"/>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3549054.9199999995"/>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634360.0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2039175.45"/>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43366569.210000008"/>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14464025.319999998"/>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19260062.459999993"/>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781460.26"/>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17162606.649999999"/>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160643.69999999998"/>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24102205.599999998"/>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32086650.829999998"/>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1178227.090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40833250.570000008"/>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3180322.979999999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24276644.52000000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1234110.049999999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27621642.47999999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95454.52"/>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6454545.479999999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190909.11000000002"/>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709895.48"/>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32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864415.63000000012"/>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32036.9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13010"/>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56219316.379999995"/>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12078416.17"/>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2833333.3499999996"/>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2910176.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5770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136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399.81999999995"/>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4301942.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23223969.75"/>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2352089.11"/>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30272139.72999999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21392628"/>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21302937.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92109413"/>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7953784.2999999998"/>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12255558.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940462052.76000035"/>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2625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0"/>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546136.4099999992"/>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940416970.34000003"/>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3234625"/>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28997604.460000001"/>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273485553.75999993"/>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21993098.74000001"/>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10000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0"/>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27161250"/>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7501726.539999999"/>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5717398760"/>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5000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19012353.629999999"/>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6182723132.6299992"/>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2725252391.2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035349015.1799999"/>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91999999.659999982"/>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3333333.0799999996"/>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72266669"/>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10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25000004"/>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450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1777859444.0000002"/>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1080519250"/>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16666666.480000002"/>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195461826.40000001"/>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5537135.39999999"/>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0"/>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1420813331.4099998"/>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57026124"/>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0.81"/>
  </r>
  <r>
    <s v="2022"/>
    <x v="0"/>
    <x v="1"/>
    <x v="2"/>
    <x v="13"/>
    <s v="2 - Poder Ejecutivo"/>
    <s v="0209 - MINISTERIO DE TRABAJO"/>
    <s v="0 - N/A"/>
    <s v="0.0 - N/A"/>
    <s v="0.0.00 - N/A"/>
    <s v="4.2 - Disminución de pasivos"/>
    <s v="4.2.1 - Disminución de pasivos corrientes"/>
    <s v="N"/>
    <s v="00 - N/A"/>
    <s v="90 - FONDOS DE TERCEROS"/>
    <s v="(en blanco)"/>
    <s v="99 - MULTIPROVINCIAL"/>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430360260.44999999"/>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1619124845.27"/>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39227481307.76001"/>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1005522430.1900001"/>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7.56000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5DA9CCC-D8B2-4976-BC83-37685F6128E2}" name="TablaDinámica3" cacheId="17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B39" firstHeaderRow="1" firstDataRow="1" firstDataCol="1"/>
  <pivotFields count="19">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numFmtId="177" showAll="0"/>
    <pivotField dataField="1" numFmtId="177"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Items count="1">
    <i/>
  </colItems>
  <dataFields count="1">
    <dataField name="Suma de PRESUPUESTO DEVENGADO" fld="18"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M35"/>
  <sheetViews>
    <sheetView showGridLines="0" tabSelected="1" zoomScaleNormal="100" workbookViewId="0">
      <selection activeCell="J14" sqref="J14"/>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24" t="s">
        <v>0</v>
      </c>
      <c r="B1" s="124"/>
      <c r="C1" s="124"/>
      <c r="D1" s="124"/>
      <c r="E1" s="124"/>
      <c r="F1" s="124"/>
      <c r="G1" s="3"/>
      <c r="H1" s="3"/>
      <c r="I1" s="3"/>
      <c r="J1" s="3"/>
      <c r="K1" s="58"/>
      <c r="L1" s="58"/>
    </row>
    <row r="2" spans="1:13" ht="21" customHeight="1">
      <c r="A2" s="125" t="s">
        <v>1</v>
      </c>
      <c r="B2" s="125"/>
      <c r="C2" s="125"/>
      <c r="D2" s="125"/>
      <c r="E2" s="125"/>
      <c r="F2" s="125"/>
      <c r="G2" s="2"/>
      <c r="H2" s="2"/>
      <c r="I2" s="2"/>
      <c r="K2" s="58"/>
      <c r="L2" s="58"/>
    </row>
    <row r="3" spans="1:13" s="61" customFormat="1" ht="28.5" customHeight="1">
      <c r="A3" s="126" t="s">
        <v>2</v>
      </c>
      <c r="B3" s="126"/>
      <c r="C3" s="126"/>
      <c r="D3" s="126"/>
      <c r="E3" s="126"/>
      <c r="F3" s="126"/>
      <c r="G3" s="59"/>
      <c r="H3" s="59"/>
      <c r="I3" s="59"/>
      <c r="J3" s="60"/>
      <c r="K3" s="60"/>
      <c r="L3" s="60"/>
      <c r="M3" s="60"/>
    </row>
    <row r="4" spans="1:13" ht="18.75" customHeight="1">
      <c r="A4" s="127" t="s">
        <v>3</v>
      </c>
      <c r="B4" s="127"/>
      <c r="C4" s="127"/>
      <c r="D4" s="127"/>
      <c r="E4" s="127"/>
      <c r="F4" s="127"/>
      <c r="G4" s="62"/>
      <c r="H4" s="4"/>
      <c r="I4" s="4"/>
      <c r="J4" s="63"/>
      <c r="K4" s="63"/>
      <c r="L4" s="63"/>
      <c r="M4" s="63"/>
    </row>
    <row r="5" spans="1:13" ht="18.75" customHeight="1">
      <c r="A5" s="127" t="s">
        <v>4</v>
      </c>
      <c r="B5" s="127"/>
      <c r="C5" s="127"/>
      <c r="D5" s="127"/>
      <c r="E5" s="127"/>
      <c r="F5" s="127"/>
      <c r="G5" s="95"/>
      <c r="H5" s="4"/>
      <c r="I5" s="4"/>
      <c r="J5" s="63"/>
      <c r="K5" s="63"/>
      <c r="L5" s="63"/>
      <c r="M5" s="63"/>
    </row>
    <row r="6" spans="1:13" ht="18.75">
      <c r="A6" s="128" t="s">
        <v>961</v>
      </c>
      <c r="B6" s="128"/>
      <c r="C6" s="128"/>
      <c r="D6" s="128"/>
      <c r="E6" s="128"/>
      <c r="F6" s="128"/>
      <c r="G6" s="45"/>
      <c r="H6" s="64"/>
      <c r="I6" s="5"/>
      <c r="J6" s="65"/>
      <c r="K6" s="65"/>
      <c r="L6" s="65"/>
      <c r="M6" s="65"/>
    </row>
    <row r="7" spans="1:13" ht="15.75">
      <c r="A7" s="129" t="s">
        <v>5</v>
      </c>
      <c r="B7" s="129"/>
      <c r="C7" s="129"/>
      <c r="D7" s="129"/>
      <c r="E7" s="129"/>
      <c r="F7" s="129"/>
      <c r="G7" s="66"/>
      <c r="H7" s="92"/>
      <c r="I7" s="6"/>
      <c r="K7" s="58"/>
      <c r="L7" s="58"/>
    </row>
    <row r="8" spans="1:13" ht="15.75">
      <c r="A8" s="57"/>
      <c r="B8" s="57"/>
      <c r="C8" s="57"/>
      <c r="D8" s="57"/>
      <c r="E8" s="57"/>
      <c r="F8" s="57"/>
      <c r="G8" s="57"/>
      <c r="H8" s="6"/>
      <c r="I8" s="6"/>
      <c r="K8" s="58"/>
      <c r="L8" s="58"/>
    </row>
    <row r="9" spans="1:13" ht="15" customHeight="1">
      <c r="C9" s="130" t="s">
        <v>6</v>
      </c>
      <c r="D9" s="78" t="s">
        <v>7</v>
      </c>
      <c r="E9" s="131" t="s">
        <v>8</v>
      </c>
      <c r="G9" s="12"/>
      <c r="I9" s="12"/>
    </row>
    <row r="10" spans="1:13">
      <c r="C10" s="130"/>
      <c r="D10" s="78" t="s">
        <v>9</v>
      </c>
      <c r="E10" s="131"/>
    </row>
    <row r="12" spans="1:13">
      <c r="C12" s="67" t="s">
        <v>10</v>
      </c>
      <c r="D12" s="79">
        <f>SUM(D13:D16)</f>
        <v>871485.91733099998</v>
      </c>
      <c r="E12" s="80">
        <f>SUM(E13:E16)</f>
        <v>621348.72018203919</v>
      </c>
      <c r="J12" s="12"/>
    </row>
    <row r="13" spans="1:13">
      <c r="C13" s="81" t="s">
        <v>11</v>
      </c>
      <c r="D13" s="82">
        <v>823322.61765799997</v>
      </c>
      <c r="E13" s="82">
        <v>619896.64281521912</v>
      </c>
      <c r="G13" s="68"/>
      <c r="H13" s="12"/>
      <c r="I13" s="69"/>
    </row>
    <row r="14" spans="1:13">
      <c r="C14" s="18" t="s">
        <v>266</v>
      </c>
      <c r="D14" s="82">
        <v>1586.667285</v>
      </c>
      <c r="E14" s="82">
        <v>405.97151038999999</v>
      </c>
      <c r="G14" s="68"/>
      <c r="I14" s="69"/>
    </row>
    <row r="15" spans="1:13">
      <c r="C15" s="81" t="s">
        <v>12</v>
      </c>
      <c r="D15" s="82">
        <v>46173.737954999997</v>
      </c>
      <c r="E15" s="82">
        <v>847.50000000000011</v>
      </c>
      <c r="G15" s="68"/>
      <c r="I15" s="70"/>
    </row>
    <row r="16" spans="1:13">
      <c r="C16" s="18" t="s">
        <v>267</v>
      </c>
      <c r="D16" s="82">
        <v>402.89443299999999</v>
      </c>
      <c r="E16" s="82">
        <v>198.60585642999999</v>
      </c>
      <c r="G16" s="68"/>
      <c r="I16" s="70"/>
    </row>
    <row r="17" spans="3:9">
      <c r="C17" s="67" t="s">
        <v>13</v>
      </c>
      <c r="D17" s="79">
        <f>D18+D20</f>
        <v>1046280.711338</v>
      </c>
      <c r="E17" s="79">
        <f>E18+E20</f>
        <v>648528.54161704145</v>
      </c>
      <c r="G17" s="12"/>
      <c r="H17" s="12"/>
    </row>
    <row r="18" spans="3:9">
      <c r="C18" s="81" t="s">
        <v>14</v>
      </c>
      <c r="D18" s="82">
        <v>905574.30114600004</v>
      </c>
      <c r="E18" s="82">
        <v>586308.95227885153</v>
      </c>
      <c r="I18" s="11"/>
    </row>
    <row r="19" spans="3:9">
      <c r="C19" s="18" t="s">
        <v>15</v>
      </c>
      <c r="D19" s="82">
        <v>193105.783455</v>
      </c>
      <c r="E19" s="82">
        <v>133957.26096350997</v>
      </c>
      <c r="I19" s="11"/>
    </row>
    <row r="20" spans="3:9">
      <c r="C20" s="81" t="s">
        <v>16</v>
      </c>
      <c r="D20" s="82">
        <v>140706.41019200001</v>
      </c>
      <c r="E20" s="30">
        <v>62219.589338189951</v>
      </c>
      <c r="G20" s="93"/>
    </row>
    <row r="21" spans="3:9">
      <c r="C21" s="83" t="s">
        <v>17</v>
      </c>
      <c r="D21" s="83"/>
      <c r="E21" s="84"/>
    </row>
    <row r="22" spans="3:9">
      <c r="C22" s="85" t="s">
        <v>18</v>
      </c>
      <c r="D22" s="86">
        <f>D13-D18</f>
        <v>-82251.683488000068</v>
      </c>
      <c r="E22" s="86">
        <f>E13-E18</f>
        <v>33587.690536367591</v>
      </c>
      <c r="I22" s="12"/>
    </row>
    <row r="23" spans="3:9">
      <c r="C23" s="85" t="s">
        <v>19</v>
      </c>
      <c r="D23" s="86">
        <f>D15-D20</f>
        <v>-94532.672237000021</v>
      </c>
      <c r="E23" s="86">
        <f>E15-E20</f>
        <v>-61372.089338189951</v>
      </c>
      <c r="G23" s="12"/>
      <c r="I23" s="12"/>
    </row>
    <row r="24" spans="3:9">
      <c r="C24" s="85" t="s">
        <v>21</v>
      </c>
      <c r="D24" s="86">
        <f>(D12-(D17-D19))</f>
        <v>18310.989447999978</v>
      </c>
      <c r="E24" s="86">
        <f>(E12-(E17-E19))</f>
        <v>106777.4395285077</v>
      </c>
      <c r="H24" s="12"/>
    </row>
    <row r="25" spans="3:9">
      <c r="C25" s="85" t="s">
        <v>20</v>
      </c>
      <c r="D25" s="86">
        <f>D12-D17</f>
        <v>-174794.79400700005</v>
      </c>
      <c r="E25" s="86">
        <f>E12-E17</f>
        <v>-27179.821435002261</v>
      </c>
    </row>
    <row r="26" spans="3:9">
      <c r="C26" s="83" t="s">
        <v>22</v>
      </c>
      <c r="D26" s="87">
        <f>D28-D30</f>
        <v>174794.79400700002</v>
      </c>
      <c r="E26" s="88">
        <f>E28-E30</f>
        <v>187949.2506578</v>
      </c>
      <c r="F26" s="12"/>
      <c r="G26" s="12"/>
      <c r="H26" s="12"/>
      <c r="I26" s="12"/>
    </row>
    <row r="27" spans="3:9">
      <c r="C27" s="89"/>
      <c r="D27" s="89"/>
      <c r="E27" s="90"/>
      <c r="H27" s="12"/>
    </row>
    <row r="28" spans="3:9" ht="17.25" customHeight="1">
      <c r="C28" s="67" t="s">
        <v>23</v>
      </c>
      <c r="D28" s="79">
        <v>284079.39331900002</v>
      </c>
      <c r="E28" s="79">
        <v>240513.91537815001</v>
      </c>
      <c r="I28" s="12"/>
    </row>
    <row r="29" spans="3:9">
      <c r="C29" s="91"/>
      <c r="D29" s="71"/>
      <c r="E29" s="72"/>
      <c r="F29" s="12"/>
      <c r="H29" s="12"/>
    </row>
    <row r="30" spans="3:9">
      <c r="C30" s="67" t="s">
        <v>24</v>
      </c>
      <c r="D30" s="79">
        <v>109284.59931200001</v>
      </c>
      <c r="E30" s="80">
        <v>52564.664720350003</v>
      </c>
    </row>
    <row r="31" spans="3:9">
      <c r="C31" s="73" t="s">
        <v>25</v>
      </c>
      <c r="D31" s="74"/>
      <c r="E31" s="74"/>
      <c r="F31" s="7"/>
      <c r="G31" s="75"/>
    </row>
    <row r="32" spans="3:9" ht="31.5" customHeight="1">
      <c r="C32" s="132" t="s">
        <v>1057</v>
      </c>
      <c r="D32" s="132"/>
      <c r="E32" s="132"/>
      <c r="F32" s="7"/>
    </row>
    <row r="33" spans="3:6">
      <c r="C33" s="132" t="s">
        <v>26</v>
      </c>
      <c r="D33" s="132"/>
      <c r="E33" s="132"/>
      <c r="F33" s="7"/>
    </row>
    <row r="34" spans="3:6">
      <c r="C34" s="123" t="s">
        <v>27</v>
      </c>
      <c r="D34" s="123"/>
      <c r="E34" s="123"/>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8"/>
  <sheetViews>
    <sheetView showGridLines="0" zoomScaleNormal="100" workbookViewId="0">
      <selection activeCell="I28" sqref="I28"/>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7" ht="28.5" customHeight="1">
      <c r="A1" s="124" t="s">
        <v>0</v>
      </c>
      <c r="B1" s="124"/>
      <c r="C1" s="124"/>
      <c r="D1" s="124"/>
      <c r="E1" s="124"/>
      <c r="F1" s="3"/>
      <c r="G1" s="3"/>
    </row>
    <row r="2" spans="1:7" ht="21" customHeight="1">
      <c r="A2" s="125" t="s">
        <v>1</v>
      </c>
      <c r="B2" s="125"/>
      <c r="C2" s="125"/>
      <c r="D2" s="125"/>
      <c r="E2" s="125"/>
      <c r="F2" s="2"/>
      <c r="G2" s="2"/>
    </row>
    <row r="3" spans="1:7" ht="15" customHeight="1">
      <c r="A3" s="135" t="s">
        <v>2</v>
      </c>
      <c r="B3" s="135"/>
      <c r="C3" s="135"/>
      <c r="D3" s="135"/>
      <c r="E3" s="135"/>
      <c r="F3" s="1"/>
      <c r="G3" s="1"/>
    </row>
    <row r="5" spans="1:7" ht="18.75">
      <c r="A5" s="136" t="s">
        <v>28</v>
      </c>
      <c r="B5" s="136"/>
      <c r="C5" s="136"/>
      <c r="D5" s="136"/>
      <c r="E5" s="136"/>
      <c r="F5" s="4"/>
      <c r="G5" s="96"/>
    </row>
    <row r="6" spans="1:7" ht="18.75" customHeight="1">
      <c r="A6" s="137" t="s">
        <v>29</v>
      </c>
      <c r="B6" s="137"/>
      <c r="C6" s="137"/>
      <c r="D6" s="137"/>
      <c r="E6" s="137"/>
      <c r="F6" s="4"/>
      <c r="G6" s="4"/>
    </row>
    <row r="7" spans="1:7" ht="18.75">
      <c r="A7" s="128" t="s">
        <v>962</v>
      </c>
      <c r="B7" s="128"/>
      <c r="C7" s="128"/>
      <c r="D7" s="128"/>
      <c r="E7" s="128"/>
      <c r="F7" s="12"/>
      <c r="G7" s="97"/>
    </row>
    <row r="8" spans="1:7" ht="15.75">
      <c r="A8" s="134" t="s">
        <v>5</v>
      </c>
      <c r="B8" s="134"/>
      <c r="C8" s="134"/>
      <c r="D8" s="134"/>
      <c r="E8" s="134"/>
      <c r="F8" s="92"/>
      <c r="G8" s="6"/>
    </row>
    <row r="9" spans="1:7">
      <c r="F9" s="12"/>
    </row>
    <row r="10" spans="1:7">
      <c r="F10" s="12"/>
      <c r="G10" s="12"/>
    </row>
    <row r="11" spans="1:7" ht="15" customHeight="1">
      <c r="B11" s="133" t="s">
        <v>6</v>
      </c>
      <c r="C11" s="54" t="s">
        <v>7</v>
      </c>
      <c r="D11" s="131" t="s">
        <v>8</v>
      </c>
    </row>
    <row r="12" spans="1:7" ht="15" customHeight="1">
      <c r="B12" s="133"/>
      <c r="C12" s="78" t="s">
        <v>9</v>
      </c>
      <c r="D12" s="131"/>
      <c r="F12" s="12"/>
    </row>
    <row r="13" spans="1:7">
      <c r="B13" s="23" t="s">
        <v>13</v>
      </c>
      <c r="C13" s="21">
        <f>+C14+C21</f>
        <v>1046280.711338</v>
      </c>
      <c r="D13" s="21">
        <f>D14+D21</f>
        <v>648528.54161704145</v>
      </c>
      <c r="F13" s="12"/>
    </row>
    <row r="14" spans="1:7">
      <c r="B14" s="24" t="s">
        <v>14</v>
      </c>
      <c r="C14" s="43">
        <f>SUM(C15:C20)</f>
        <v>905574.30114600004</v>
      </c>
      <c r="D14" s="43">
        <f>SUM(D15:D20)</f>
        <v>586308.95227885153</v>
      </c>
      <c r="E14" s="22"/>
      <c r="G14" s="12"/>
    </row>
    <row r="15" spans="1:7" ht="12.75" customHeight="1">
      <c r="B15" s="25" t="s">
        <v>30</v>
      </c>
      <c r="C15" s="22">
        <v>376517.56858199998</v>
      </c>
      <c r="D15" s="22">
        <v>223013.70752069153</v>
      </c>
      <c r="E15" s="22"/>
      <c r="G15" s="98"/>
    </row>
    <row r="16" spans="1:7">
      <c r="B16" s="25" t="s">
        <v>31</v>
      </c>
      <c r="C16" s="22">
        <v>56464.492901999998</v>
      </c>
      <c r="D16" s="22">
        <v>33974.110848380027</v>
      </c>
      <c r="E16" s="22"/>
      <c r="G16" s="49"/>
    </row>
    <row r="17" spans="2:9">
      <c r="B17" s="25" t="s">
        <v>15</v>
      </c>
      <c r="C17" s="22">
        <v>193105.783455</v>
      </c>
      <c r="D17" s="22">
        <v>133957.26096350997</v>
      </c>
      <c r="E17" s="22"/>
      <c r="G17" s="100"/>
    </row>
    <row r="18" spans="2:9">
      <c r="B18" s="25" t="s">
        <v>32</v>
      </c>
      <c r="C18" s="30">
        <v>0</v>
      </c>
      <c r="D18" s="22">
        <v>1069.8530672600002</v>
      </c>
      <c r="E18" s="22"/>
      <c r="G18" s="100"/>
    </row>
    <row r="19" spans="2:9">
      <c r="B19" s="25" t="s">
        <v>33</v>
      </c>
      <c r="C19" s="22">
        <v>279178.97637400002</v>
      </c>
      <c r="D19" s="22">
        <v>193711.43583355012</v>
      </c>
      <c r="E19" s="22"/>
      <c r="G19" s="49"/>
    </row>
    <row r="20" spans="2:9">
      <c r="B20" s="25" t="s">
        <v>34</v>
      </c>
      <c r="C20" s="22">
        <v>307.47983299999999</v>
      </c>
      <c r="D20" s="30">
        <v>582.58404545999997</v>
      </c>
      <c r="E20" s="22"/>
      <c r="G20" s="49"/>
      <c r="I20" s="12"/>
    </row>
    <row r="21" spans="2:9">
      <c r="B21" s="24" t="s">
        <v>16</v>
      </c>
      <c r="C21" s="43">
        <f>SUM(C22:C27)</f>
        <v>140706.41019200001</v>
      </c>
      <c r="D21" s="38">
        <f>SUM(D22:D27)</f>
        <v>62219.589338189951</v>
      </c>
      <c r="E21" s="22"/>
      <c r="G21" s="12"/>
      <c r="H21" s="12"/>
    </row>
    <row r="22" spans="2:9">
      <c r="B22" s="25" t="s">
        <v>35</v>
      </c>
      <c r="C22" s="22">
        <v>33202.933419000001</v>
      </c>
      <c r="D22" s="22">
        <v>14413.52700047</v>
      </c>
      <c r="E22" s="22"/>
      <c r="G22" s="99"/>
      <c r="H22" s="49"/>
    </row>
    <row r="23" spans="2:9">
      <c r="B23" s="25" t="s">
        <v>36</v>
      </c>
      <c r="C23" s="22">
        <v>61017.821670999998</v>
      </c>
      <c r="D23" s="22">
        <v>23347.278292719941</v>
      </c>
      <c r="E23" s="22"/>
      <c r="G23" s="99"/>
    </row>
    <row r="24" spans="2:9">
      <c r="B24" s="25" t="s">
        <v>37</v>
      </c>
      <c r="C24" s="22">
        <v>26.359067</v>
      </c>
      <c r="D24" s="30">
        <v>5.7068385200000007</v>
      </c>
      <c r="E24" s="22"/>
      <c r="G24" s="49"/>
    </row>
    <row r="25" spans="2:9">
      <c r="B25" s="25" t="s">
        <v>38</v>
      </c>
      <c r="C25" s="22">
        <v>2309.8661010000001</v>
      </c>
      <c r="D25" s="30">
        <v>1279.9726852300003</v>
      </c>
      <c r="E25" s="22"/>
      <c r="G25" s="50"/>
    </row>
    <row r="26" spans="2:9">
      <c r="B26" s="25" t="s">
        <v>39</v>
      </c>
      <c r="C26" s="22">
        <v>42703.145659000002</v>
      </c>
      <c r="D26" s="22">
        <v>23173.104521250014</v>
      </c>
      <c r="E26" s="22"/>
      <c r="G26" s="50"/>
    </row>
    <row r="27" spans="2:9">
      <c r="B27" s="25" t="s">
        <v>40</v>
      </c>
      <c r="C27" s="22">
        <v>1446.284275</v>
      </c>
      <c r="D27" s="30">
        <v>0</v>
      </c>
      <c r="E27" s="22"/>
      <c r="G27" s="76"/>
    </row>
    <row r="28" spans="2:9">
      <c r="B28" s="23" t="s">
        <v>41</v>
      </c>
      <c r="C28" s="21">
        <f>C29</f>
        <v>109284.59931199999</v>
      </c>
      <c r="D28" s="21">
        <f t="shared" ref="D28" si="0">D29</f>
        <v>52564.664720350003</v>
      </c>
      <c r="E28" s="22"/>
    </row>
    <row r="29" spans="2:9">
      <c r="B29" s="24" t="s">
        <v>24</v>
      </c>
      <c r="C29" s="43">
        <f>SUM(C30:C33)</f>
        <v>109284.59931199999</v>
      </c>
      <c r="D29" s="43">
        <f>SUM(D30:D33)</f>
        <v>52564.664720350003</v>
      </c>
      <c r="E29" s="22"/>
    </row>
    <row r="30" spans="2:9">
      <c r="B30" s="25" t="s">
        <v>42</v>
      </c>
      <c r="C30" s="22">
        <v>6051.954592</v>
      </c>
      <c r="D30" s="30">
        <v>4406.8899862200005</v>
      </c>
      <c r="E30" s="22"/>
      <c r="G30" s="76"/>
    </row>
    <row r="31" spans="2:9">
      <c r="B31" s="19" t="s">
        <v>43</v>
      </c>
      <c r="C31" s="22">
        <v>103232.64472</v>
      </c>
      <c r="D31" s="22">
        <v>42282.488843670006</v>
      </c>
      <c r="E31" s="22"/>
    </row>
    <row r="32" spans="2:9">
      <c r="B32" s="19" t="s">
        <v>44</v>
      </c>
      <c r="C32" s="30">
        <v>0</v>
      </c>
      <c r="D32" s="22">
        <v>802.23873289999995</v>
      </c>
      <c r="E32" s="22"/>
    </row>
    <row r="33" spans="2:19">
      <c r="B33" s="19" t="s">
        <v>45</v>
      </c>
      <c r="C33" s="30">
        <v>0</v>
      </c>
      <c r="D33" s="22">
        <v>5073.0471575600013</v>
      </c>
      <c r="E33" s="22"/>
    </row>
    <row r="34" spans="2:19" ht="15" customHeight="1">
      <c r="B34" s="35" t="s">
        <v>46</v>
      </c>
      <c r="C34" s="31">
        <f>C13+C28</f>
        <v>1155565.3106500001</v>
      </c>
      <c r="D34" s="31">
        <f>D13+D28</f>
        <v>701093.2063373914</v>
      </c>
      <c r="E34" s="22"/>
      <c r="G34" s="8"/>
      <c r="H34" s="8"/>
      <c r="I34" s="8"/>
      <c r="J34" s="8"/>
      <c r="K34" s="8"/>
      <c r="L34" s="8"/>
      <c r="M34" s="8"/>
      <c r="N34" s="8"/>
    </row>
    <row r="35" spans="2:19" ht="15" customHeight="1">
      <c r="B35" s="15" t="s">
        <v>25</v>
      </c>
      <c r="C35" s="15"/>
      <c r="D35" s="51"/>
      <c r="E35" s="77"/>
      <c r="G35" s="8"/>
      <c r="H35" s="8"/>
      <c r="I35" s="8"/>
      <c r="J35" s="8"/>
      <c r="K35" s="8"/>
      <c r="L35" s="8"/>
      <c r="M35" s="8"/>
      <c r="N35" s="8"/>
      <c r="O35" s="8"/>
      <c r="P35" s="8"/>
      <c r="Q35" s="8"/>
      <c r="R35" s="8"/>
    </row>
    <row r="36" spans="2:19" ht="28.5" customHeight="1">
      <c r="B36" s="132" t="s">
        <v>1057</v>
      </c>
      <c r="C36" s="132"/>
      <c r="D36" s="132"/>
      <c r="E36" s="8"/>
      <c r="G36" s="8"/>
      <c r="H36" s="8"/>
      <c r="I36" s="8"/>
      <c r="J36" s="8"/>
      <c r="K36" s="8"/>
      <c r="L36" s="8"/>
      <c r="M36" s="8"/>
      <c r="N36" s="8"/>
      <c r="O36" s="8"/>
      <c r="P36" s="8"/>
      <c r="Q36" s="8"/>
      <c r="R36" s="8"/>
      <c r="S36" s="8"/>
    </row>
    <row r="37" spans="2:19">
      <c r="B37" s="132" t="s">
        <v>47</v>
      </c>
      <c r="C37" s="132"/>
      <c r="D37" s="132"/>
      <c r="E37" s="8"/>
      <c r="G37" s="8"/>
      <c r="H37" s="8"/>
      <c r="I37" s="8"/>
      <c r="J37" s="8"/>
      <c r="K37" s="8"/>
      <c r="L37" s="8"/>
      <c r="M37" s="8"/>
      <c r="N37" s="8"/>
      <c r="O37" s="8"/>
      <c r="P37" s="8"/>
      <c r="Q37" s="8"/>
      <c r="R37" s="8"/>
      <c r="S37" s="8"/>
    </row>
    <row r="38" spans="2:19">
      <c r="B38" s="15"/>
      <c r="C38" s="15"/>
      <c r="D38" s="51"/>
      <c r="E38" s="8"/>
      <c r="F38" s="8"/>
      <c r="G38" s="8"/>
      <c r="H38" s="8"/>
      <c r="I38" s="8"/>
      <c r="J38" s="8"/>
      <c r="K38" s="8"/>
      <c r="L38" s="8"/>
      <c r="M38" s="8"/>
      <c r="N38" s="8"/>
      <c r="O38" s="8"/>
      <c r="P38" s="8"/>
      <c r="Q38" s="8"/>
      <c r="R38" s="8"/>
      <c r="S38" s="8"/>
    </row>
    <row r="39" spans="2:19">
      <c r="C39" s="15"/>
      <c r="D39" s="51"/>
      <c r="E39" s="8"/>
    </row>
    <row r="40" spans="2:19">
      <c r="E40" s="8"/>
    </row>
    <row r="42" spans="2:19">
      <c r="D42" s="12"/>
    </row>
    <row r="48" spans="2:19">
      <c r="B48" s="12"/>
    </row>
  </sheetData>
  <mergeCells count="11">
    <mergeCell ref="A7:E7"/>
    <mergeCell ref="A1:E1"/>
    <mergeCell ref="A2:E2"/>
    <mergeCell ref="A3:E3"/>
    <mergeCell ref="A5:E5"/>
    <mergeCell ref="A6:E6"/>
    <mergeCell ref="B37:D37"/>
    <mergeCell ref="B11:B12"/>
    <mergeCell ref="B36:D36"/>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3"/>
  <sheetViews>
    <sheetView showGridLines="0" zoomScaleNormal="100" workbookViewId="0">
      <selection activeCell="J56" sqref="J56"/>
    </sheetView>
  </sheetViews>
  <sheetFormatPr baseColWidth="10" defaultColWidth="11.42578125" defaultRowHeight="15"/>
  <cols>
    <col min="1" max="1" width="29.42578125" customWidth="1"/>
    <col min="2" max="2" width="59.140625" customWidth="1"/>
    <col min="3" max="3" width="19" customWidth="1"/>
    <col min="4" max="4" width="20.85546875" customWidth="1"/>
    <col min="6" max="6" width="14.140625" bestFit="1" customWidth="1"/>
    <col min="8" max="8" width="14.140625" bestFit="1" customWidth="1"/>
  </cols>
  <sheetData>
    <row r="1" spans="1:9" ht="28.5" customHeight="1">
      <c r="A1" s="124" t="s">
        <v>0</v>
      </c>
      <c r="B1" s="124"/>
      <c r="C1" s="124"/>
      <c r="D1" s="124"/>
      <c r="E1" s="124"/>
      <c r="F1" s="124"/>
    </row>
    <row r="2" spans="1:9" ht="21" customHeight="1">
      <c r="A2" s="125" t="s">
        <v>1</v>
      </c>
      <c r="B2" s="125"/>
      <c r="C2" s="125"/>
      <c r="D2" s="125"/>
      <c r="E2" s="125"/>
      <c r="F2" s="125"/>
    </row>
    <row r="3" spans="1:9" ht="15" customHeight="1">
      <c r="A3" s="135" t="s">
        <v>2</v>
      </c>
      <c r="B3" s="135"/>
      <c r="C3" s="135"/>
      <c r="D3" s="135"/>
      <c r="E3" s="135"/>
      <c r="F3" s="135"/>
    </row>
    <row r="5" spans="1:9" ht="18.75" customHeight="1">
      <c r="A5" s="137" t="s">
        <v>28</v>
      </c>
      <c r="B5" s="137"/>
      <c r="C5" s="137"/>
      <c r="D5" s="137"/>
      <c r="E5" s="137"/>
      <c r="F5" s="137"/>
    </row>
    <row r="6" spans="1:9" ht="18.75" customHeight="1">
      <c r="A6" s="137" t="s">
        <v>48</v>
      </c>
      <c r="B6" s="137"/>
      <c r="C6" s="137"/>
      <c r="D6" s="137"/>
      <c r="E6" s="137"/>
      <c r="F6" s="137"/>
    </row>
    <row r="7" spans="1:9" ht="18.75">
      <c r="A7" s="139" t="s">
        <v>961</v>
      </c>
      <c r="B7" s="139"/>
      <c r="C7" s="139"/>
      <c r="D7" s="139"/>
      <c r="E7" s="139"/>
      <c r="F7" s="139"/>
    </row>
    <row r="8" spans="1:9" ht="15.75">
      <c r="A8" s="134" t="s">
        <v>5</v>
      </c>
      <c r="B8" s="134"/>
      <c r="C8" s="134"/>
      <c r="D8" s="134"/>
      <c r="E8" s="134"/>
      <c r="F8" s="134"/>
    </row>
    <row r="10" spans="1:9">
      <c r="H10" s="49"/>
    </row>
    <row r="11" spans="1:9" ht="15" customHeight="1">
      <c r="B11" s="133" t="s">
        <v>6</v>
      </c>
      <c r="C11" s="55" t="s">
        <v>7</v>
      </c>
      <c r="D11" s="138" t="s">
        <v>8</v>
      </c>
    </row>
    <row r="12" spans="1:9">
      <c r="B12" s="133"/>
      <c r="C12" s="94" t="s">
        <v>9</v>
      </c>
      <c r="D12" s="138"/>
    </row>
    <row r="13" spans="1:9">
      <c r="B13" s="26" t="s">
        <v>13</v>
      </c>
      <c r="C13" s="27">
        <f>C14+C17+C43+C45+C47+C49+C51+C53</f>
        <v>1046280.7113379999</v>
      </c>
      <c r="D13" s="27">
        <f>D14+D17+D43+D45+D47+D49+D51+D53</f>
        <v>648528.54161703982</v>
      </c>
      <c r="H13" s="12"/>
      <c r="I13" s="53"/>
    </row>
    <row r="14" spans="1:9">
      <c r="B14" s="32" t="s">
        <v>49</v>
      </c>
      <c r="C14" s="29">
        <f>SUM(C15:C16)</f>
        <v>7818.7198360000002</v>
      </c>
      <c r="D14" s="29">
        <f>SUM(D15:D16)</f>
        <v>5212.479616630003</v>
      </c>
      <c r="H14" s="12"/>
    </row>
    <row r="15" spans="1:9">
      <c r="B15" s="33" t="s">
        <v>50</v>
      </c>
      <c r="C15" s="30">
        <v>2635.7791240000001</v>
      </c>
      <c r="D15" s="30">
        <v>1757.1859296000002</v>
      </c>
      <c r="E15" s="30"/>
      <c r="F15" s="30"/>
      <c r="H15" s="12"/>
    </row>
    <row r="16" spans="1:9">
      <c r="B16" s="33" t="s">
        <v>51</v>
      </c>
      <c r="C16" s="30">
        <v>5182.9407119999996</v>
      </c>
      <c r="D16" s="30">
        <v>3455.2936870300027</v>
      </c>
      <c r="E16" s="30"/>
      <c r="F16" s="30"/>
      <c r="H16" s="12"/>
    </row>
    <row r="17" spans="2:8">
      <c r="B17" s="32" t="s">
        <v>52</v>
      </c>
      <c r="C17" s="29">
        <f>SUM(C18:C42)</f>
        <v>1019664.2063399999</v>
      </c>
      <c r="D17" s="29">
        <f>SUM(D18:D42)</f>
        <v>630781.14608456974</v>
      </c>
      <c r="E17" s="30"/>
      <c r="F17" s="30"/>
      <c r="H17" s="12"/>
    </row>
    <row r="18" spans="2:8">
      <c r="B18" s="33" t="s">
        <v>53</v>
      </c>
      <c r="C18" s="30">
        <v>86044.434137999997</v>
      </c>
      <c r="D18" s="30">
        <v>51406.022861479913</v>
      </c>
      <c r="E18" s="30"/>
      <c r="F18" s="30"/>
    </row>
    <row r="19" spans="2:8">
      <c r="B19" s="33" t="s">
        <v>54</v>
      </c>
      <c r="C19" s="30">
        <v>50918.592846</v>
      </c>
      <c r="D19" s="30">
        <v>29877.432996010066</v>
      </c>
      <c r="E19" s="30"/>
      <c r="F19" s="30"/>
    </row>
    <row r="20" spans="2:8">
      <c r="B20" s="33" t="s">
        <v>55</v>
      </c>
      <c r="C20" s="30">
        <v>41821.269281000001</v>
      </c>
      <c r="D20" s="30">
        <v>24869.039792829932</v>
      </c>
      <c r="E20" s="30"/>
      <c r="F20" s="30"/>
    </row>
    <row r="21" spans="2:8">
      <c r="B21" s="33" t="s">
        <v>56</v>
      </c>
      <c r="C21" s="30">
        <v>9748.0501609999992</v>
      </c>
      <c r="D21" s="30">
        <v>5740.1418323300013</v>
      </c>
      <c r="E21" s="30"/>
      <c r="F21" s="30"/>
    </row>
    <row r="22" spans="2:8">
      <c r="B22" s="33" t="s">
        <v>57</v>
      </c>
      <c r="C22" s="30">
        <v>21541.931</v>
      </c>
      <c r="D22" s="30">
        <v>11628.299178379981</v>
      </c>
      <c r="E22" s="30"/>
      <c r="F22" s="30"/>
    </row>
    <row r="23" spans="2:8">
      <c r="B23" s="33" t="s">
        <v>58</v>
      </c>
      <c r="C23" s="30">
        <v>231147.7</v>
      </c>
      <c r="D23" s="30">
        <v>133005.87550006996</v>
      </c>
      <c r="E23" s="30"/>
      <c r="F23" s="30"/>
    </row>
    <row r="24" spans="2:8">
      <c r="B24" s="33" t="s">
        <v>59</v>
      </c>
      <c r="C24" s="30">
        <v>123452.761388</v>
      </c>
      <c r="D24" s="30">
        <v>79565.895837259945</v>
      </c>
      <c r="E24" s="30"/>
      <c r="F24" s="30"/>
    </row>
    <row r="25" spans="2:8">
      <c r="B25" s="34" t="s">
        <v>60</v>
      </c>
      <c r="C25" s="30">
        <v>2890.5808969999998</v>
      </c>
      <c r="D25" s="30">
        <v>1745.375038800001</v>
      </c>
      <c r="E25" s="30"/>
      <c r="F25" s="30"/>
    </row>
    <row r="26" spans="2:8">
      <c r="B26" s="34" t="s">
        <v>61</v>
      </c>
      <c r="C26" s="30">
        <v>3321.7643469999998</v>
      </c>
      <c r="D26" s="30">
        <v>1251.7638889100003</v>
      </c>
      <c r="E26" s="30"/>
      <c r="F26" s="30"/>
    </row>
    <row r="27" spans="2:8">
      <c r="B27" s="34" t="s">
        <v>62</v>
      </c>
      <c r="C27" s="30">
        <v>15702.169538</v>
      </c>
      <c r="D27" s="30">
        <v>10598.980017080008</v>
      </c>
      <c r="E27" s="30"/>
      <c r="F27" s="30"/>
    </row>
    <row r="28" spans="2:8">
      <c r="B28" s="34" t="s">
        <v>63</v>
      </c>
      <c r="C28" s="30">
        <v>48295.382533000004</v>
      </c>
      <c r="D28" s="30">
        <v>21571.051161419986</v>
      </c>
      <c r="E28" s="30"/>
      <c r="F28" s="30"/>
    </row>
    <row r="29" spans="2:8">
      <c r="B29" s="34" t="s">
        <v>64</v>
      </c>
      <c r="C29" s="30">
        <v>6771.0099650000002</v>
      </c>
      <c r="D29" s="30">
        <v>4500.614070190004</v>
      </c>
      <c r="E29" s="30"/>
      <c r="F29" s="30"/>
    </row>
    <row r="30" spans="2:8">
      <c r="B30" s="34" t="s">
        <v>65</v>
      </c>
      <c r="C30" s="30">
        <v>6472.352809</v>
      </c>
      <c r="D30" s="30">
        <v>2094.0704303600014</v>
      </c>
      <c r="E30" s="30"/>
      <c r="F30" s="30"/>
    </row>
    <row r="31" spans="2:8">
      <c r="B31" s="34" t="s">
        <v>66</v>
      </c>
      <c r="C31" s="30">
        <v>8399.3107770000006</v>
      </c>
      <c r="D31" s="30">
        <v>5687.8814744999991</v>
      </c>
      <c r="E31" s="30"/>
      <c r="F31" s="30"/>
    </row>
    <row r="32" spans="2:8">
      <c r="B32" s="34" t="s">
        <v>67</v>
      </c>
      <c r="C32" s="30">
        <v>1206.9171220000001</v>
      </c>
      <c r="D32" s="30">
        <v>692.15837955999916</v>
      </c>
      <c r="E32" s="30"/>
      <c r="F32" s="30"/>
    </row>
    <row r="33" spans="2:6">
      <c r="B33" s="34" t="s">
        <v>68</v>
      </c>
      <c r="C33" s="30">
        <v>3017.6992049999999</v>
      </c>
      <c r="D33" s="30">
        <v>1777.3553868200008</v>
      </c>
      <c r="E33" s="30"/>
      <c r="F33" s="30"/>
    </row>
    <row r="34" spans="2:6">
      <c r="B34" s="34" t="s">
        <v>69</v>
      </c>
      <c r="C34" s="30">
        <v>660.64678200000003</v>
      </c>
      <c r="D34" s="30">
        <v>350.02251747000008</v>
      </c>
      <c r="E34" s="30"/>
      <c r="F34" s="30"/>
    </row>
    <row r="35" spans="2:6">
      <c r="B35" s="34" t="s">
        <v>70</v>
      </c>
      <c r="C35" s="30">
        <v>12135.451604</v>
      </c>
      <c r="D35" s="30">
        <v>7612.9794427500083</v>
      </c>
      <c r="E35" s="30"/>
      <c r="F35" s="30"/>
    </row>
    <row r="36" spans="2:6">
      <c r="B36" s="34" t="s">
        <v>71</v>
      </c>
      <c r="C36" s="30">
        <v>15535.507826999999</v>
      </c>
      <c r="D36" s="30">
        <v>9121.0521621499993</v>
      </c>
      <c r="E36" s="30"/>
      <c r="F36" s="30"/>
    </row>
    <row r="37" spans="2:6">
      <c r="B37" s="34" t="s">
        <v>72</v>
      </c>
      <c r="C37" s="30">
        <v>5697.3129719999997</v>
      </c>
      <c r="D37" s="30">
        <v>2038.6028317699981</v>
      </c>
      <c r="E37" s="30"/>
      <c r="F37" s="30"/>
    </row>
    <row r="38" spans="2:6">
      <c r="B38" s="34" t="s">
        <v>73</v>
      </c>
      <c r="C38" s="30">
        <v>1857.951622</v>
      </c>
      <c r="D38" s="30">
        <v>874.12756745999866</v>
      </c>
      <c r="E38" s="30"/>
      <c r="F38" s="30"/>
    </row>
    <row r="39" spans="2:6">
      <c r="B39" s="34" t="s">
        <v>74</v>
      </c>
      <c r="C39" s="30">
        <v>3551.4794820000002</v>
      </c>
      <c r="D39" s="30">
        <v>1068.0409564100005</v>
      </c>
      <c r="E39" s="30"/>
      <c r="F39" s="30"/>
    </row>
    <row r="40" spans="2:6">
      <c r="B40" s="34" t="s">
        <v>75</v>
      </c>
      <c r="C40" s="30">
        <v>14115.198200000001</v>
      </c>
      <c r="D40" s="30">
        <v>9614.0181455100046</v>
      </c>
      <c r="E40" s="30"/>
      <c r="F40" s="30"/>
    </row>
    <row r="41" spans="2:6">
      <c r="B41" s="34" t="s">
        <v>76</v>
      </c>
      <c r="C41" s="30">
        <v>217039.05288500001</v>
      </c>
      <c r="D41" s="30">
        <v>149912.77391550998</v>
      </c>
      <c r="E41" s="30"/>
      <c r="F41" s="30"/>
    </row>
    <row r="42" spans="2:6">
      <c r="B42" s="34" t="s">
        <v>77</v>
      </c>
      <c r="C42" s="30">
        <v>88319.678958999997</v>
      </c>
      <c r="D42" s="30">
        <v>64177.570699539989</v>
      </c>
      <c r="E42" s="30"/>
      <c r="F42" s="30"/>
    </row>
    <row r="43" spans="2:6">
      <c r="B43" s="32" t="s">
        <v>78</v>
      </c>
      <c r="C43" s="29">
        <f>C44</f>
        <v>9087.2633459999997</v>
      </c>
      <c r="D43" s="29">
        <f t="shared" ref="D43" si="0">D44</f>
        <v>6058.1754226200001</v>
      </c>
      <c r="E43" s="30"/>
      <c r="F43" s="30"/>
    </row>
    <row r="44" spans="2:6">
      <c r="B44" s="33" t="s">
        <v>79</v>
      </c>
      <c r="C44" s="30">
        <v>9087.2633459999997</v>
      </c>
      <c r="D44" s="30">
        <v>6058.1754226200001</v>
      </c>
      <c r="E44" s="30"/>
      <c r="F44" s="30"/>
    </row>
    <row r="45" spans="2:6">
      <c r="B45" s="32" t="s">
        <v>80</v>
      </c>
      <c r="C45" s="29">
        <f>C46</f>
        <v>5511.2919570000004</v>
      </c>
      <c r="D45" s="29">
        <f>D46</f>
        <v>3674.1945356700003</v>
      </c>
      <c r="E45" s="30"/>
      <c r="F45" s="30"/>
    </row>
    <row r="46" spans="2:6">
      <c r="B46" s="33" t="s">
        <v>81</v>
      </c>
      <c r="C46" s="30">
        <v>5511.2919570000004</v>
      </c>
      <c r="D46" s="30">
        <v>3674.1945356700003</v>
      </c>
      <c r="E46" s="30"/>
      <c r="F46" s="30"/>
    </row>
    <row r="47" spans="2:6">
      <c r="B47" s="32" t="s">
        <v>82</v>
      </c>
      <c r="C47" s="29">
        <f>C48</f>
        <v>1474.2480869999999</v>
      </c>
      <c r="D47" s="29">
        <f>D48</f>
        <v>975.56565055999795</v>
      </c>
      <c r="E47" s="30"/>
      <c r="F47" s="30"/>
    </row>
    <row r="48" spans="2:6">
      <c r="B48" s="33" t="s">
        <v>83</v>
      </c>
      <c r="C48" s="30">
        <v>1474.2480869999999</v>
      </c>
      <c r="D48" s="30">
        <v>975.56565055999795</v>
      </c>
      <c r="E48" s="30"/>
      <c r="F48" s="30"/>
    </row>
    <row r="49" spans="2:9">
      <c r="B49" s="32" t="s">
        <v>84</v>
      </c>
      <c r="C49" s="29">
        <f>C50</f>
        <v>1575.371875</v>
      </c>
      <c r="D49" s="29">
        <f>D50</f>
        <v>1050.2477990299976</v>
      </c>
      <c r="E49" s="30"/>
      <c r="F49" s="30"/>
    </row>
    <row r="50" spans="2:9">
      <c r="B50" s="33" t="s">
        <v>85</v>
      </c>
      <c r="C50" s="30">
        <v>1575.371875</v>
      </c>
      <c r="D50" s="30">
        <v>1050.2477990299976</v>
      </c>
      <c r="E50" s="30"/>
      <c r="F50" s="30"/>
    </row>
    <row r="51" spans="2:9">
      <c r="B51" s="32" t="s">
        <v>86</v>
      </c>
      <c r="C51" s="29">
        <f>C52</f>
        <v>247.728228</v>
      </c>
      <c r="D51" s="29">
        <f>D52</f>
        <v>175.48649048999991</v>
      </c>
      <c r="E51" s="30"/>
      <c r="F51" s="30"/>
    </row>
    <row r="52" spans="2:9">
      <c r="B52" s="33" t="s">
        <v>87</v>
      </c>
      <c r="C52" s="30">
        <v>247.728228</v>
      </c>
      <c r="D52" s="30">
        <v>175.48649048999991</v>
      </c>
      <c r="E52" s="30"/>
      <c r="F52" s="30"/>
    </row>
    <row r="53" spans="2:9">
      <c r="B53" s="32" t="s">
        <v>88</v>
      </c>
      <c r="C53" s="29">
        <f>C54</f>
        <v>901.88166899999999</v>
      </c>
      <c r="D53" s="29">
        <f t="shared" ref="D53" si="1">D54</f>
        <v>601.24601747000054</v>
      </c>
      <c r="E53" s="30"/>
      <c r="F53" s="30"/>
    </row>
    <row r="54" spans="2:9">
      <c r="B54" s="33" t="s">
        <v>89</v>
      </c>
      <c r="C54" s="30">
        <v>901.88166899999999</v>
      </c>
      <c r="D54" s="30">
        <v>601.24601747000054</v>
      </c>
      <c r="F54" s="30"/>
    </row>
    <row r="55" spans="2:9">
      <c r="B55" s="26" t="s">
        <v>41</v>
      </c>
      <c r="C55" s="28">
        <f>C56</f>
        <v>109284.59931199999</v>
      </c>
      <c r="D55" s="28">
        <f>D56</f>
        <v>52564.664720350032</v>
      </c>
      <c r="F55" s="30"/>
    </row>
    <row r="56" spans="2:9">
      <c r="B56" s="32" t="s">
        <v>52</v>
      </c>
      <c r="C56" s="29">
        <f>SUM(C57:C60)</f>
        <v>109284.59931199999</v>
      </c>
      <c r="D56" s="29">
        <f>SUM(D57:D60)</f>
        <v>52564.664720350032</v>
      </c>
      <c r="F56" s="30"/>
    </row>
    <row r="57" spans="2:9">
      <c r="B57" s="33" t="s">
        <v>62</v>
      </c>
      <c r="C57" s="30">
        <v>2350</v>
      </c>
      <c r="D57" s="30">
        <v>1420.8133314099998</v>
      </c>
      <c r="F57" s="30"/>
    </row>
    <row r="58" spans="2:9">
      <c r="B58" s="33" t="s">
        <v>63</v>
      </c>
      <c r="C58" s="30">
        <v>1895.267687</v>
      </c>
      <c r="D58" s="30">
        <v>430.36026045</v>
      </c>
      <c r="F58" s="30"/>
      <c r="I58" s="52"/>
    </row>
    <row r="59" spans="2:9">
      <c r="B59" s="33" t="s">
        <v>76</v>
      </c>
      <c r="C59" s="30">
        <v>71515.639144999994</v>
      </c>
      <c r="D59" s="30">
        <v>49707.968698300028</v>
      </c>
      <c r="F59" s="30"/>
    </row>
    <row r="60" spans="2:9">
      <c r="B60" s="33" t="s">
        <v>77</v>
      </c>
      <c r="C60" s="30">
        <v>33523.692479999998</v>
      </c>
      <c r="D60" s="30">
        <v>1005.52243019</v>
      </c>
      <c r="F60" s="30"/>
    </row>
    <row r="61" spans="2:9">
      <c r="B61" s="35" t="s">
        <v>90</v>
      </c>
      <c r="C61" s="31">
        <f>C13+C55</f>
        <v>1155565.3106499999</v>
      </c>
      <c r="D61" s="31">
        <f>(D13+D55)</f>
        <v>701093.20633738989</v>
      </c>
      <c r="E61" s="30"/>
      <c r="F61" s="30"/>
    </row>
    <row r="62" spans="2:9">
      <c r="B62" s="15" t="s">
        <v>25</v>
      </c>
      <c r="C62" s="15"/>
      <c r="D62" s="16"/>
      <c r="F62" s="30"/>
    </row>
    <row r="63" spans="2:9" ht="23.25" customHeight="1">
      <c r="B63" s="132" t="s">
        <v>1056</v>
      </c>
      <c r="C63" s="132"/>
      <c r="D63" s="132"/>
      <c r="F63" s="30"/>
    </row>
    <row r="64" spans="2:9">
      <c r="B64" s="15" t="s">
        <v>47</v>
      </c>
      <c r="C64" s="51"/>
      <c r="D64" s="51"/>
      <c r="F64" s="30"/>
    </row>
    <row r="65" spans="2:4">
      <c r="B65" s="15"/>
      <c r="C65" s="15"/>
      <c r="D65" s="16"/>
    </row>
    <row r="66" spans="2:4">
      <c r="C66" s="15"/>
      <c r="D66" s="17"/>
    </row>
    <row r="67" spans="2:4">
      <c r="B67" s="44"/>
      <c r="C67" s="44"/>
      <c r="D67" s="44"/>
    </row>
    <row r="68" spans="2:4">
      <c r="B68" s="44"/>
      <c r="C68" s="44"/>
      <c r="D68" s="44"/>
    </row>
    <row r="69" spans="2:4">
      <c r="B69" s="44"/>
      <c r="C69" s="44"/>
      <c r="D69" s="44"/>
    </row>
    <row r="71" spans="2:4">
      <c r="C71" s="11"/>
      <c r="D71" s="11"/>
    </row>
    <row r="72" spans="2:4">
      <c r="C72" s="11"/>
      <c r="D72" s="11"/>
    </row>
    <row r="73" spans="2:4">
      <c r="C73" s="11"/>
      <c r="D73" s="11"/>
    </row>
  </sheetData>
  <mergeCells count="10">
    <mergeCell ref="A8:F8"/>
    <mergeCell ref="B63:D63"/>
    <mergeCell ref="B11:B12"/>
    <mergeCell ref="D11:D12"/>
    <mergeCell ref="A1:F1"/>
    <mergeCell ref="A2:F2"/>
    <mergeCell ref="A3:F3"/>
    <mergeCell ref="A5:F5"/>
    <mergeCell ref="A6:F6"/>
    <mergeCell ref="A7:F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I128"/>
  <sheetViews>
    <sheetView showGridLines="0" zoomScaleNormal="100" workbookViewId="0">
      <selection activeCell="I111" sqref="I111"/>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24" t="s">
        <v>0</v>
      </c>
      <c r="B1" s="124"/>
      <c r="C1" s="124"/>
      <c r="D1" s="124"/>
      <c r="E1" s="124"/>
      <c r="F1" s="3"/>
    </row>
    <row r="2" spans="1:6" ht="21" customHeight="1">
      <c r="A2" s="125" t="s">
        <v>1</v>
      </c>
      <c r="B2" s="125"/>
      <c r="C2" s="125"/>
      <c r="D2" s="125"/>
      <c r="E2" s="125"/>
      <c r="F2" s="2"/>
    </row>
    <row r="3" spans="1:6" ht="15" customHeight="1">
      <c r="A3" s="135" t="s">
        <v>2</v>
      </c>
      <c r="B3" s="135"/>
      <c r="C3" s="135"/>
      <c r="D3" s="135"/>
      <c r="E3" s="135"/>
      <c r="F3" s="1"/>
    </row>
    <row r="5" spans="1:6" ht="18.75" customHeight="1">
      <c r="A5" s="137" t="s">
        <v>28</v>
      </c>
      <c r="B5" s="137"/>
      <c r="C5" s="137"/>
      <c r="D5" s="137"/>
      <c r="E5" s="137"/>
      <c r="F5" s="4"/>
    </row>
    <row r="6" spans="1:6" ht="18.75" customHeight="1">
      <c r="A6" s="137" t="s">
        <v>91</v>
      </c>
      <c r="B6" s="137"/>
      <c r="C6" s="137"/>
      <c r="D6" s="137"/>
      <c r="E6" s="137"/>
      <c r="F6" s="5"/>
    </row>
    <row r="7" spans="1:6" ht="18.75">
      <c r="A7" s="140" t="s">
        <v>963</v>
      </c>
      <c r="B7" s="140"/>
      <c r="C7" s="140"/>
      <c r="D7" s="140"/>
      <c r="E7" s="140"/>
      <c r="F7" s="5"/>
    </row>
    <row r="8" spans="1:6" ht="15.75">
      <c r="A8" s="134" t="s">
        <v>5</v>
      </c>
      <c r="B8" s="134"/>
      <c r="C8" s="134"/>
      <c r="D8" s="134"/>
      <c r="E8" s="134"/>
      <c r="F8" s="6"/>
    </row>
    <row r="11" spans="1:6" ht="15" customHeight="1">
      <c r="B11" s="133" t="s">
        <v>6</v>
      </c>
      <c r="C11" s="55" t="s">
        <v>7</v>
      </c>
      <c r="D11" s="138" t="s">
        <v>8</v>
      </c>
    </row>
    <row r="12" spans="1:6">
      <c r="B12" s="133"/>
      <c r="C12" s="94" t="s">
        <v>9</v>
      </c>
      <c r="D12" s="138"/>
    </row>
    <row r="13" spans="1:6">
      <c r="B13" s="23" t="s">
        <v>13</v>
      </c>
      <c r="C13" s="20">
        <f>C14+C35+C63+C71+C109</f>
        <v>1046280.711338</v>
      </c>
      <c r="D13" s="20">
        <f>D14+D35+D63+D71+D109</f>
        <v>648528.54161703994</v>
      </c>
    </row>
    <row r="14" spans="1:6" s="7" customFormat="1">
      <c r="B14" s="46" t="s">
        <v>92</v>
      </c>
      <c r="C14" s="36">
        <f>C15+C21+C24+C28</f>
        <v>188916.58410200002</v>
      </c>
      <c r="D14" s="36">
        <f>D15+D21+D24+D28</f>
        <v>102873.25541859986</v>
      </c>
    </row>
    <row r="15" spans="1:6" s="7" customFormat="1">
      <c r="B15" s="24" t="s">
        <v>93</v>
      </c>
      <c r="C15" s="38">
        <f>SUM(C16:C20)</f>
        <v>87353.342327000006</v>
      </c>
      <c r="D15" s="38">
        <f>SUM(D16:D20)</f>
        <v>48058.812086289938</v>
      </c>
    </row>
    <row r="16" spans="1:6" s="7" customFormat="1">
      <c r="B16" s="25" t="s">
        <v>94</v>
      </c>
      <c r="C16" s="30">
        <v>7149.0005890000002</v>
      </c>
      <c r="D16" s="30">
        <v>4743.5286984100021</v>
      </c>
    </row>
    <row r="17" spans="2:9" s="7" customFormat="1">
      <c r="B17" s="25" t="s">
        <v>95</v>
      </c>
      <c r="C17" s="30">
        <v>51260.473973</v>
      </c>
      <c r="D17" s="30">
        <v>23327.048449559934</v>
      </c>
    </row>
    <row r="18" spans="2:9" s="7" customFormat="1">
      <c r="B18" s="25" t="s">
        <v>96</v>
      </c>
      <c r="C18" s="30">
        <v>22526.127259000001</v>
      </c>
      <c r="D18" s="30">
        <v>15718.947346820001</v>
      </c>
    </row>
    <row r="19" spans="2:9" s="7" customFormat="1">
      <c r="B19" s="25" t="s">
        <v>97</v>
      </c>
      <c r="C19" s="30">
        <v>6408.7169059999997</v>
      </c>
      <c r="D19" s="30">
        <v>4269.2875915000022</v>
      </c>
    </row>
    <row r="20" spans="2:9" s="7" customFormat="1">
      <c r="B20" s="25" t="s">
        <v>98</v>
      </c>
      <c r="C20" s="30">
        <v>9.0236000000000001</v>
      </c>
      <c r="D20" s="30">
        <v>0</v>
      </c>
    </row>
    <row r="21" spans="2:9" s="7" customFormat="1">
      <c r="B21" s="24" t="s">
        <v>99</v>
      </c>
      <c r="C21" s="38">
        <f>SUM(C22:C23)</f>
        <v>9714.1068130000003</v>
      </c>
      <c r="D21" s="38">
        <f>SUM(D22:D23)</f>
        <v>5742.0502281300087</v>
      </c>
    </row>
    <row r="22" spans="2:9" s="7" customFormat="1">
      <c r="B22" s="25" t="s">
        <v>100</v>
      </c>
      <c r="C22" s="30">
        <v>2879.0667659999999</v>
      </c>
      <c r="D22" s="30">
        <v>1485.0656271300015</v>
      </c>
      <c r="I22" s="56"/>
    </row>
    <row r="23" spans="2:9" s="7" customFormat="1">
      <c r="B23" s="25" t="s">
        <v>101</v>
      </c>
      <c r="C23" s="30">
        <v>6835.0400470000004</v>
      </c>
      <c r="D23" s="30">
        <v>4256.9846010000074</v>
      </c>
    </row>
    <row r="24" spans="2:9" s="7" customFormat="1">
      <c r="B24" s="24" t="s">
        <v>102</v>
      </c>
      <c r="C24" s="38">
        <f>SUM(C25:C27)</f>
        <v>44340.533019999995</v>
      </c>
      <c r="D24" s="38">
        <f>SUM(D25:D27)</f>
        <v>20652.905740839957</v>
      </c>
    </row>
    <row r="25" spans="2:9" s="7" customFormat="1">
      <c r="B25" s="25" t="s">
        <v>103</v>
      </c>
      <c r="C25" s="30">
        <v>39871.193261</v>
      </c>
      <c r="D25" s="30">
        <v>19091.303067959954</v>
      </c>
    </row>
    <row r="26" spans="2:9" s="7" customFormat="1">
      <c r="B26" s="25" t="s">
        <v>104</v>
      </c>
      <c r="C26" s="30">
        <v>4399.0774499999998</v>
      </c>
      <c r="D26" s="30">
        <v>1516.8903150300016</v>
      </c>
    </row>
    <row r="27" spans="2:9" s="7" customFormat="1">
      <c r="B27" s="25" t="s">
        <v>105</v>
      </c>
      <c r="C27" s="30">
        <v>70.262309000000002</v>
      </c>
      <c r="D27" s="30">
        <v>44.712357849999989</v>
      </c>
    </row>
    <row r="28" spans="2:9" s="7" customFormat="1">
      <c r="B28" s="24" t="s">
        <v>106</v>
      </c>
      <c r="C28" s="38">
        <f>SUM(C29:C34)</f>
        <v>47508.601942000001</v>
      </c>
      <c r="D28" s="38">
        <f>SUM(D29:D34)</f>
        <v>28419.487363339951</v>
      </c>
    </row>
    <row r="29" spans="2:9" s="7" customFormat="1">
      <c r="B29" s="25" t="s">
        <v>107</v>
      </c>
      <c r="C29" s="30">
        <v>21980.466557</v>
      </c>
      <c r="D29" s="30">
        <v>11693.21411007998</v>
      </c>
    </row>
    <row r="30" spans="2:9" s="7" customFormat="1">
      <c r="B30" s="25" t="s">
        <v>108</v>
      </c>
      <c r="C30" s="30">
        <v>790.38165000000004</v>
      </c>
      <c r="D30" s="30">
        <v>463.9811849900006</v>
      </c>
    </row>
    <row r="31" spans="2:9" s="7" customFormat="1">
      <c r="B31" s="25" t="s">
        <v>109</v>
      </c>
      <c r="C31" s="30">
        <v>17111.642338000001</v>
      </c>
      <c r="D31" s="30">
        <v>11259.865480199993</v>
      </c>
    </row>
    <row r="32" spans="2:9" s="7" customFormat="1">
      <c r="B32" s="25" t="s">
        <v>110</v>
      </c>
      <c r="C32" s="30">
        <v>1030.544527</v>
      </c>
      <c r="D32" s="30">
        <v>687.02968464000014</v>
      </c>
    </row>
    <row r="33" spans="2:6" s="7" customFormat="1">
      <c r="B33" s="25" t="s">
        <v>111</v>
      </c>
      <c r="C33" s="30">
        <v>1978.776766</v>
      </c>
      <c r="D33" s="30">
        <v>1045.7728379199998</v>
      </c>
    </row>
    <row r="34" spans="2:6" s="7" customFormat="1">
      <c r="B34" s="25" t="s">
        <v>112</v>
      </c>
      <c r="C34" s="30">
        <v>4616.7901039999997</v>
      </c>
      <c r="D34" s="30">
        <v>3269.6240655099791</v>
      </c>
    </row>
    <row r="35" spans="2:6" s="7" customFormat="1">
      <c r="B35" s="46" t="s">
        <v>113</v>
      </c>
      <c r="C35" s="38">
        <f>C36+C39+C42+C44+C47+C50+C56+C58+C60</f>
        <v>144585.44502799996</v>
      </c>
      <c r="D35" s="38">
        <f>D36+D39+D42+D44+D47+D50+D56+D58+D60</f>
        <v>89860.756348519935</v>
      </c>
    </row>
    <row r="36" spans="2:6" s="7" customFormat="1">
      <c r="B36" s="47" t="s">
        <v>114</v>
      </c>
      <c r="C36" s="38">
        <f>SUM(C37:C38)</f>
        <v>8231.4996439999995</v>
      </c>
      <c r="D36" s="38">
        <f>SUM(D37:D38)</f>
        <v>5158.8833602700051</v>
      </c>
    </row>
    <row r="37" spans="2:6" s="7" customFormat="1">
      <c r="B37" s="19" t="s">
        <v>115</v>
      </c>
      <c r="C37" s="30">
        <v>6767.4506460000002</v>
      </c>
      <c r="D37" s="30">
        <v>4515.2965198400052</v>
      </c>
    </row>
    <row r="38" spans="2:6">
      <c r="B38" s="19" t="s">
        <v>116</v>
      </c>
      <c r="C38" s="30">
        <v>1464.048998</v>
      </c>
      <c r="D38" s="30">
        <v>643.58684043000028</v>
      </c>
      <c r="F38" s="7"/>
    </row>
    <row r="39" spans="2:6">
      <c r="B39" s="47" t="s">
        <v>117</v>
      </c>
      <c r="C39" s="38">
        <f>SUM(C40:C41)</f>
        <v>15254.708692999999</v>
      </c>
      <c r="D39" s="38">
        <f>SUM(D40:D41)</f>
        <v>10682.056840710002</v>
      </c>
      <c r="F39" s="7"/>
    </row>
    <row r="40" spans="2:6">
      <c r="B40" s="19" t="s">
        <v>118</v>
      </c>
      <c r="C40" s="30">
        <v>15135.783692999999</v>
      </c>
      <c r="D40" s="30">
        <v>10608.872225760002</v>
      </c>
      <c r="F40" s="7"/>
    </row>
    <row r="41" spans="2:6">
      <c r="B41" s="19" t="s">
        <v>119</v>
      </c>
      <c r="C41" s="30">
        <v>118.925</v>
      </c>
      <c r="D41" s="30">
        <v>73.184614949999997</v>
      </c>
      <c r="F41" s="7"/>
    </row>
    <row r="42" spans="2:6">
      <c r="B42" s="47" t="s">
        <v>120</v>
      </c>
      <c r="C42" s="38">
        <f>C43</f>
        <v>6356.9723809999996</v>
      </c>
      <c r="D42" s="38">
        <f>D43</f>
        <v>4312.4329952799999</v>
      </c>
      <c r="F42" s="7"/>
    </row>
    <row r="43" spans="2:6">
      <c r="B43" s="19" t="s">
        <v>121</v>
      </c>
      <c r="C43" s="30">
        <v>6356.9723809999996</v>
      </c>
      <c r="D43" s="30">
        <v>4312.4329952799999</v>
      </c>
      <c r="F43" s="7"/>
    </row>
    <row r="44" spans="2:6">
      <c r="B44" s="47" t="s">
        <v>122</v>
      </c>
      <c r="C44" s="38">
        <f>C45+C46</f>
        <v>56531.139603999996</v>
      </c>
      <c r="D44" s="38">
        <f>D45+D46</f>
        <v>42879.097613859951</v>
      </c>
      <c r="F44" s="7"/>
    </row>
    <row r="45" spans="2:6">
      <c r="B45" s="19" t="s">
        <v>123</v>
      </c>
      <c r="C45" s="30">
        <v>56162.629481999997</v>
      </c>
      <c r="D45" s="30">
        <v>42872.983322499953</v>
      </c>
      <c r="F45" s="7"/>
    </row>
    <row r="46" spans="2:6">
      <c r="B46" s="19" t="s">
        <v>124</v>
      </c>
      <c r="C46" s="30">
        <v>368.51012200000002</v>
      </c>
      <c r="D46" s="30">
        <v>6.1142913600000002</v>
      </c>
      <c r="F46" s="7"/>
    </row>
    <row r="47" spans="2:6">
      <c r="B47" s="47" t="s">
        <v>125</v>
      </c>
      <c r="C47" s="38">
        <f>SUM(C48:C49)</f>
        <v>414.77044000000001</v>
      </c>
      <c r="D47" s="38">
        <f>SUM(D48:D49)</f>
        <v>178.89093370000001</v>
      </c>
      <c r="F47" s="7"/>
    </row>
    <row r="48" spans="2:6">
      <c r="B48" s="19" t="s">
        <v>126</v>
      </c>
      <c r="C48" s="30">
        <v>414.77044000000001</v>
      </c>
      <c r="D48" s="30">
        <v>176.39538383000001</v>
      </c>
      <c r="F48" s="7"/>
    </row>
    <row r="49" spans="2:6">
      <c r="B49" s="19" t="s">
        <v>260</v>
      </c>
      <c r="C49" s="30">
        <v>0</v>
      </c>
      <c r="D49" s="30">
        <v>2.4955498700000005</v>
      </c>
      <c r="F49" s="7"/>
    </row>
    <row r="50" spans="2:6">
      <c r="B50" s="47" t="s">
        <v>127</v>
      </c>
      <c r="C50" s="38">
        <f>SUM(C51:C55)</f>
        <v>46645.017339999999</v>
      </c>
      <c r="D50" s="38">
        <f>SUM(D51:D55)</f>
        <v>23235.689344319973</v>
      </c>
      <c r="F50" s="7"/>
    </row>
    <row r="51" spans="2:6">
      <c r="B51" s="19" t="s">
        <v>128</v>
      </c>
      <c r="C51" s="30">
        <v>31641.071610999999</v>
      </c>
      <c r="D51" s="30">
        <v>15124.46438835998</v>
      </c>
      <c r="F51" s="7"/>
    </row>
    <row r="52" spans="2:6">
      <c r="B52" s="19" t="s">
        <v>129</v>
      </c>
      <c r="C52" s="30">
        <v>55.864887000000003</v>
      </c>
      <c r="D52" s="30">
        <v>26.966210140000001</v>
      </c>
      <c r="F52" s="7"/>
    </row>
    <row r="53" spans="2:6">
      <c r="B53" s="19" t="s">
        <v>130</v>
      </c>
      <c r="C53" s="30">
        <v>8679.6674540000004</v>
      </c>
      <c r="D53" s="30">
        <v>4768.5092538799963</v>
      </c>
      <c r="F53" s="7"/>
    </row>
    <row r="54" spans="2:6">
      <c r="B54" s="19" t="s">
        <v>131</v>
      </c>
      <c r="C54" s="30">
        <v>2586.7199999999998</v>
      </c>
      <c r="D54" s="30">
        <v>1926.4381475</v>
      </c>
      <c r="F54" s="7"/>
    </row>
    <row r="55" spans="2:6">
      <c r="B55" s="19" t="s">
        <v>132</v>
      </c>
      <c r="C55" s="30">
        <v>3681.6933880000001</v>
      </c>
      <c r="D55" s="30">
        <v>1389.3113444399987</v>
      </c>
      <c r="F55" s="7"/>
    </row>
    <row r="56" spans="2:6">
      <c r="B56" s="47" t="s">
        <v>133</v>
      </c>
      <c r="C56" s="38">
        <f>C57</f>
        <v>4526.0949650000002</v>
      </c>
      <c r="D56" s="38">
        <f>D57</f>
        <v>1219.4182324699989</v>
      </c>
      <c r="F56" s="7"/>
    </row>
    <row r="57" spans="2:6">
      <c r="B57" s="19" t="s">
        <v>134</v>
      </c>
      <c r="C57" s="30">
        <v>4526.0949650000002</v>
      </c>
      <c r="D57" s="30">
        <v>1219.4182324699989</v>
      </c>
      <c r="F57" s="7"/>
    </row>
    <row r="58" spans="2:6">
      <c r="B58" s="47" t="s">
        <v>135</v>
      </c>
      <c r="C58" s="38">
        <f>C59</f>
        <v>149.70302000000001</v>
      </c>
      <c r="D58" s="38">
        <f>D59</f>
        <v>99.802012669999996</v>
      </c>
      <c r="F58" s="7"/>
    </row>
    <row r="59" spans="2:6">
      <c r="B59" s="19" t="s">
        <v>136</v>
      </c>
      <c r="C59" s="30">
        <v>149.70302000000001</v>
      </c>
      <c r="D59" s="30">
        <v>99.802012669999996</v>
      </c>
      <c r="F59" s="7"/>
    </row>
    <row r="60" spans="2:6">
      <c r="B60" s="47" t="s">
        <v>137</v>
      </c>
      <c r="C60" s="38">
        <f>SUM(C61:C62)</f>
        <v>6475.5389409999998</v>
      </c>
      <c r="D60" s="38">
        <f>SUM(D61:D62)</f>
        <v>2094.4850152400013</v>
      </c>
      <c r="F60" s="7"/>
    </row>
    <row r="61" spans="2:6">
      <c r="B61" s="19" t="s">
        <v>138</v>
      </c>
      <c r="C61" s="30">
        <v>3.1861320000000002</v>
      </c>
      <c r="D61" s="30">
        <v>0.41458487999999999</v>
      </c>
      <c r="F61" s="7"/>
    </row>
    <row r="62" spans="2:6">
      <c r="B62" s="19" t="s">
        <v>139</v>
      </c>
      <c r="C62" s="30">
        <v>6472.352809</v>
      </c>
      <c r="D62" s="30">
        <v>2094.0704303600014</v>
      </c>
      <c r="F62" s="7"/>
    </row>
    <row r="63" spans="2:6">
      <c r="B63" s="46" t="s">
        <v>140</v>
      </c>
      <c r="C63" s="38">
        <f>C64+C67</f>
        <v>8574.2416110000013</v>
      </c>
      <c r="D63" s="38">
        <f>D64+D67</f>
        <v>3774.6118885199976</v>
      </c>
      <c r="F63" s="7"/>
    </row>
    <row r="64" spans="2:6">
      <c r="B64" s="47" t="s">
        <v>141</v>
      </c>
      <c r="C64" s="38">
        <f>SUM(C65:C66)</f>
        <v>2974.5477810000002</v>
      </c>
      <c r="D64" s="38">
        <f>SUM(D65:D66)</f>
        <v>1468.9757619799991</v>
      </c>
      <c r="F64" s="7"/>
    </row>
    <row r="65" spans="2:6">
      <c r="B65" s="19" t="s">
        <v>142</v>
      </c>
      <c r="C65" s="30">
        <v>1473.071631</v>
      </c>
      <c r="D65" s="30">
        <v>817.8941838099995</v>
      </c>
      <c r="F65" s="7"/>
    </row>
    <row r="66" spans="2:6">
      <c r="B66" s="19" t="s">
        <v>143</v>
      </c>
      <c r="C66" s="30">
        <v>1501.47615</v>
      </c>
      <c r="D66" s="30">
        <v>651.0815781699996</v>
      </c>
      <c r="F66" s="7"/>
    </row>
    <row r="67" spans="2:6">
      <c r="B67" s="47" t="s">
        <v>144</v>
      </c>
      <c r="C67" s="38">
        <f>SUM(C68:C70)</f>
        <v>5599.6938300000002</v>
      </c>
      <c r="D67" s="38">
        <f>SUM(D68:D70)</f>
        <v>2305.6361265399983</v>
      </c>
      <c r="E67" s="38"/>
      <c r="F67" s="7"/>
    </row>
    <row r="68" spans="2:6">
      <c r="B68" s="19" t="s">
        <v>145</v>
      </c>
      <c r="C68" s="30">
        <v>3760.5573829999998</v>
      </c>
      <c r="D68" s="30">
        <v>1853.903218719998</v>
      </c>
      <c r="F68" s="7"/>
    </row>
    <row r="69" spans="2:6">
      <c r="B69" s="19" t="s">
        <v>146</v>
      </c>
      <c r="C69" s="30">
        <v>1315.2848980000001</v>
      </c>
      <c r="D69" s="30">
        <v>176.60426077000002</v>
      </c>
      <c r="F69" s="7"/>
    </row>
    <row r="70" spans="2:6">
      <c r="B70" s="19" t="s">
        <v>147</v>
      </c>
      <c r="C70" s="30">
        <v>523.85154899999998</v>
      </c>
      <c r="D70" s="30">
        <v>275.12864705000021</v>
      </c>
      <c r="F70" s="7"/>
    </row>
    <row r="71" spans="2:6">
      <c r="B71" s="46" t="s">
        <v>148</v>
      </c>
      <c r="C71" s="38">
        <f>C72+C76+C81+C87+C99</f>
        <v>487165.387712</v>
      </c>
      <c r="D71" s="38">
        <f>D72+D76+D81+D87+D99</f>
        <v>302107.14404589013</v>
      </c>
      <c r="F71" s="7"/>
    </row>
    <row r="72" spans="2:6">
      <c r="B72" s="47" t="s">
        <v>149</v>
      </c>
      <c r="C72" s="38">
        <f>SUM(C73:C75)</f>
        <v>27273.500172</v>
      </c>
      <c r="D72" s="38">
        <f>SUM(D73:D75)</f>
        <v>20394.244128900002</v>
      </c>
      <c r="F72" s="7"/>
    </row>
    <row r="73" spans="2:6">
      <c r="B73" s="19" t="s">
        <v>150</v>
      </c>
      <c r="C73" s="30">
        <v>7072.3823839999995</v>
      </c>
      <c r="D73" s="30">
        <v>6548.4283404699963</v>
      </c>
      <c r="F73" s="7"/>
    </row>
    <row r="74" spans="2:6">
      <c r="B74" s="19" t="s">
        <v>151</v>
      </c>
      <c r="C74" s="30">
        <v>693.58747300000005</v>
      </c>
      <c r="D74" s="30">
        <v>89.567317830000007</v>
      </c>
      <c r="F74" s="7"/>
    </row>
    <row r="75" spans="2:6">
      <c r="B75" s="19" t="s">
        <v>152</v>
      </c>
      <c r="C75" s="30">
        <v>19507.530315</v>
      </c>
      <c r="D75" s="30">
        <v>13756.248470600005</v>
      </c>
      <c r="F75" s="7"/>
    </row>
    <row r="76" spans="2:6">
      <c r="B76" s="47" t="s">
        <v>153</v>
      </c>
      <c r="C76" s="38">
        <f>SUM(C77:C80)</f>
        <v>108748.061445</v>
      </c>
      <c r="D76" s="38">
        <f>SUM(D77:D80)</f>
        <v>69961.284656560034</v>
      </c>
    </row>
    <row r="77" spans="2:6">
      <c r="B77" s="19" t="s">
        <v>154</v>
      </c>
      <c r="C77" s="30">
        <v>7503.9981449999996</v>
      </c>
      <c r="D77" s="30">
        <v>5493.5809549200003</v>
      </c>
    </row>
    <row r="78" spans="2:6">
      <c r="B78" s="19" t="s">
        <v>155</v>
      </c>
      <c r="C78" s="30">
        <v>5198.7089059999998</v>
      </c>
      <c r="D78" s="30">
        <v>2562.7235034400001</v>
      </c>
    </row>
    <row r="79" spans="2:6">
      <c r="B79" s="19" t="s">
        <v>156</v>
      </c>
      <c r="C79" s="30">
        <v>14.966450999999999</v>
      </c>
      <c r="D79" s="30">
        <v>4.9778761300000012</v>
      </c>
    </row>
    <row r="80" spans="2:6">
      <c r="B80" s="19" t="s">
        <v>157</v>
      </c>
      <c r="C80" s="30">
        <v>96030.387942999994</v>
      </c>
      <c r="D80" s="30">
        <v>61900.002322070031</v>
      </c>
    </row>
    <row r="81" spans="2:4">
      <c r="B81" s="47" t="s">
        <v>158</v>
      </c>
      <c r="C81" s="38">
        <f>SUM(C82:C86)</f>
        <v>6944.9247599999999</v>
      </c>
      <c r="D81" s="38">
        <f>SUM(D82:D86)</f>
        <v>4565.9225748500012</v>
      </c>
    </row>
    <row r="82" spans="2:4">
      <c r="B82" s="19" t="s">
        <v>159</v>
      </c>
      <c r="C82" s="30">
        <v>885.88282300000003</v>
      </c>
      <c r="D82" s="30">
        <v>673.99088651999989</v>
      </c>
    </row>
    <row r="83" spans="2:4">
      <c r="B83" s="19" t="s">
        <v>160</v>
      </c>
      <c r="C83" s="30">
        <v>784.92586400000005</v>
      </c>
      <c r="D83" s="30">
        <v>459.60639717000021</v>
      </c>
    </row>
    <row r="84" spans="2:4">
      <c r="B84" s="19" t="s">
        <v>161</v>
      </c>
      <c r="C84" s="30">
        <v>3230.201118</v>
      </c>
      <c r="D84" s="30">
        <v>1869.1973142000018</v>
      </c>
    </row>
    <row r="85" spans="2:4">
      <c r="B85" s="25" t="s">
        <v>162</v>
      </c>
      <c r="C85" s="30">
        <v>398.34939200000002</v>
      </c>
      <c r="D85" s="30">
        <v>598.90334722000023</v>
      </c>
    </row>
    <row r="86" spans="2:4">
      <c r="B86" s="19" t="s">
        <v>163</v>
      </c>
      <c r="C86" s="30">
        <v>1645.5655630000001</v>
      </c>
      <c r="D86" s="30">
        <v>964.22462973999961</v>
      </c>
    </row>
    <row r="87" spans="2:4">
      <c r="B87" s="47" t="s">
        <v>164</v>
      </c>
      <c r="C87" s="38">
        <f>SUM(C88:C98)</f>
        <v>234833.06798800002</v>
      </c>
      <c r="D87" s="38">
        <f>SUM(D88:D98)</f>
        <v>136038.95563184001</v>
      </c>
    </row>
    <row r="88" spans="2:4">
      <c r="B88" s="19" t="s">
        <v>165</v>
      </c>
      <c r="C88" s="30">
        <v>11656.995863</v>
      </c>
      <c r="D88" s="30">
        <v>5359.7119704499992</v>
      </c>
    </row>
    <row r="89" spans="2:4">
      <c r="B89" s="19" t="s">
        <v>166</v>
      </c>
      <c r="C89" s="30">
        <v>88582.901983000003</v>
      </c>
      <c r="D89" s="30">
        <v>58093.201243089956</v>
      </c>
    </row>
    <row r="90" spans="2:4">
      <c r="B90" s="19" t="s">
        <v>167</v>
      </c>
      <c r="C90" s="30">
        <v>28870.641616000001</v>
      </c>
      <c r="D90" s="30">
        <v>18930.628153330017</v>
      </c>
    </row>
    <row r="91" spans="2:4">
      <c r="B91" s="19" t="s">
        <v>168</v>
      </c>
      <c r="C91" s="30">
        <v>19658.955782000001</v>
      </c>
      <c r="D91" s="30">
        <v>11415.712582369963</v>
      </c>
    </row>
    <row r="92" spans="2:4">
      <c r="B92" s="19" t="s">
        <v>169</v>
      </c>
      <c r="C92" s="30">
        <v>6356.0970159999997</v>
      </c>
      <c r="D92" s="30">
        <v>3215.470710439999</v>
      </c>
    </row>
    <row r="93" spans="2:4">
      <c r="B93" s="19" t="s">
        <v>170</v>
      </c>
      <c r="C93" s="30">
        <v>10150.073273</v>
      </c>
      <c r="D93" s="30">
        <v>5205.1616635399987</v>
      </c>
    </row>
    <row r="94" spans="2:4">
      <c r="B94" s="19" t="s">
        <v>171</v>
      </c>
      <c r="C94" s="30">
        <v>1439.332525</v>
      </c>
      <c r="D94" s="30">
        <v>776.27425363000009</v>
      </c>
    </row>
    <row r="95" spans="2:4">
      <c r="B95" s="19" t="s">
        <v>172</v>
      </c>
      <c r="C95" s="30">
        <v>447.39010300000001</v>
      </c>
      <c r="D95" s="30">
        <v>294.88232266000051</v>
      </c>
    </row>
    <row r="96" spans="2:4">
      <c r="B96" s="19" t="s">
        <v>173</v>
      </c>
      <c r="C96" s="30">
        <v>186.18848800000001</v>
      </c>
      <c r="D96" s="30">
        <v>106.98650040000001</v>
      </c>
    </row>
    <row r="97" spans="2:7">
      <c r="B97" s="19" t="s">
        <v>174</v>
      </c>
      <c r="C97" s="30">
        <v>245.54543699999999</v>
      </c>
      <c r="D97" s="30">
        <v>155.74473026999985</v>
      </c>
    </row>
    <row r="98" spans="2:7">
      <c r="B98" s="19" t="s">
        <v>175</v>
      </c>
      <c r="C98" s="30">
        <v>67238.945902000007</v>
      </c>
      <c r="D98" s="30">
        <v>32485.181501660063</v>
      </c>
    </row>
    <row r="99" spans="2:7">
      <c r="B99" s="47" t="s">
        <v>176</v>
      </c>
      <c r="C99" s="38">
        <f>SUM(C100:C108)</f>
        <v>109365.83334700001</v>
      </c>
      <c r="D99" s="38">
        <f>SUM(D100:D108)</f>
        <v>71146.737053740057</v>
      </c>
    </row>
    <row r="100" spans="2:7" ht="15.75" customHeight="1">
      <c r="B100" s="19" t="s">
        <v>177</v>
      </c>
      <c r="C100" s="30">
        <v>50099.635559000002</v>
      </c>
      <c r="D100" s="30">
        <v>34149.186517710055</v>
      </c>
      <c r="G100" s="95"/>
    </row>
    <row r="101" spans="2:7">
      <c r="B101" s="19" t="s">
        <v>178</v>
      </c>
      <c r="C101" s="30">
        <v>22.642714999999999</v>
      </c>
      <c r="D101" s="30">
        <v>0</v>
      </c>
    </row>
    <row r="102" spans="2:7">
      <c r="B102" s="19" t="s">
        <v>179</v>
      </c>
      <c r="C102" s="30">
        <v>2458.875438</v>
      </c>
      <c r="D102" s="30">
        <v>713.71868732999997</v>
      </c>
    </row>
    <row r="103" spans="2:7">
      <c r="B103" s="19" t="s">
        <v>180</v>
      </c>
      <c r="C103" s="30">
        <v>2423.5843580000001</v>
      </c>
      <c r="D103" s="30">
        <v>1402.9942123099993</v>
      </c>
    </row>
    <row r="104" spans="2:7">
      <c r="B104" s="19" t="s">
        <v>181</v>
      </c>
      <c r="C104" s="30">
        <v>499.61615499999999</v>
      </c>
      <c r="D104" s="30">
        <v>253.63164098000041</v>
      </c>
    </row>
    <row r="105" spans="2:7">
      <c r="B105" s="19" t="s">
        <v>182</v>
      </c>
      <c r="C105" s="30">
        <v>2037.466923</v>
      </c>
      <c r="D105" s="30">
        <v>489.33695059000001</v>
      </c>
    </row>
    <row r="106" spans="2:7">
      <c r="B106" s="19" t="s">
        <v>183</v>
      </c>
      <c r="C106" s="30">
        <v>50104.827108999998</v>
      </c>
      <c r="D106" s="30">
        <v>32467.567604750006</v>
      </c>
    </row>
    <row r="107" spans="2:7">
      <c r="B107" s="19" t="s">
        <v>184</v>
      </c>
      <c r="C107" s="30">
        <v>80.791075000000006</v>
      </c>
      <c r="D107" s="30">
        <v>19.682088480000001</v>
      </c>
    </row>
    <row r="108" spans="2:7">
      <c r="B108" s="19" t="s">
        <v>185</v>
      </c>
      <c r="C108" s="30">
        <v>1638.3940150000001</v>
      </c>
      <c r="D108" s="30">
        <v>1650.619351590004</v>
      </c>
    </row>
    <row r="109" spans="2:7" ht="15" customHeight="1">
      <c r="B109" s="46" t="s">
        <v>186</v>
      </c>
      <c r="C109" s="38">
        <f>C110</f>
        <v>217039.05288500001</v>
      </c>
      <c r="D109" s="38">
        <f>D110</f>
        <v>149912.77391550998</v>
      </c>
    </row>
    <row r="110" spans="2:7">
      <c r="B110" s="18" t="s">
        <v>187</v>
      </c>
      <c r="C110" s="30">
        <f>C111</f>
        <v>217039.05288500001</v>
      </c>
      <c r="D110" s="30">
        <f>(D111)</f>
        <v>149912.77391550998</v>
      </c>
    </row>
    <row r="111" spans="2:7">
      <c r="B111" s="19" t="s">
        <v>188</v>
      </c>
      <c r="C111" s="30">
        <v>217039.05288500001</v>
      </c>
      <c r="D111" s="30">
        <v>149912.77391550998</v>
      </c>
    </row>
    <row r="112" spans="2:7">
      <c r="B112" s="23" t="s">
        <v>41</v>
      </c>
      <c r="C112" s="20">
        <f t="shared" ref="C112:D113" si="0">C113</f>
        <v>109284.59931200001</v>
      </c>
      <c r="D112" s="20">
        <f t="shared" si="0"/>
        <v>52564.664720350011</v>
      </c>
    </row>
    <row r="113" spans="2:6">
      <c r="B113" s="48" t="s">
        <v>189</v>
      </c>
      <c r="C113" s="36">
        <f t="shared" si="0"/>
        <v>109284.59931200001</v>
      </c>
      <c r="D113" s="36">
        <f t="shared" si="0"/>
        <v>52564.664720350011</v>
      </c>
    </row>
    <row r="114" spans="2:6">
      <c r="B114" s="18" t="s">
        <v>190</v>
      </c>
      <c r="C114" s="37">
        <f>C115</f>
        <v>109284.59931200001</v>
      </c>
      <c r="D114" s="37">
        <f>D115</f>
        <v>52564.664720350011</v>
      </c>
    </row>
    <row r="115" spans="2:6">
      <c r="B115" s="19" t="s">
        <v>191</v>
      </c>
      <c r="C115" s="37">
        <v>109284.59931200001</v>
      </c>
      <c r="D115" s="37">
        <v>52564.664720350011</v>
      </c>
    </row>
    <row r="116" spans="2:6">
      <c r="B116" s="35" t="s">
        <v>46</v>
      </c>
      <c r="C116" s="31">
        <f>C13+C112</f>
        <v>1155565.3106500001</v>
      </c>
      <c r="D116" s="31">
        <f>D13+D112</f>
        <v>701093.20633739</v>
      </c>
    </row>
    <row r="117" spans="2:6">
      <c r="B117" s="15" t="s">
        <v>25</v>
      </c>
      <c r="C117" s="16"/>
      <c r="D117" s="16"/>
      <c r="F117" s="11"/>
    </row>
    <row r="118" spans="2:6" ht="26.25" customHeight="1">
      <c r="B118" s="132" t="s">
        <v>1056</v>
      </c>
      <c r="C118" s="132"/>
      <c r="D118" s="132"/>
    </row>
    <row r="119" spans="2:6" ht="12.75" customHeight="1">
      <c r="B119" s="15" t="s">
        <v>47</v>
      </c>
      <c r="C119" s="16"/>
      <c r="D119" s="16"/>
    </row>
    <row r="120" spans="2:6">
      <c r="C120" s="41"/>
      <c r="D120" s="41"/>
    </row>
    <row r="121" spans="2:6">
      <c r="B121" s="42"/>
      <c r="C121" s="41"/>
      <c r="D121" s="41"/>
    </row>
    <row r="122" spans="2:6">
      <c r="B122" s="9"/>
      <c r="C122" s="10"/>
      <c r="D122" s="10"/>
    </row>
    <row r="123" spans="2:6">
      <c r="B123" s="9"/>
      <c r="C123" s="10"/>
      <c r="D123" s="10"/>
    </row>
    <row r="124" spans="2:6">
      <c r="B124" s="9"/>
      <c r="C124" s="10"/>
      <c r="D124" s="10"/>
    </row>
    <row r="125" spans="2:6">
      <c r="B125" s="9"/>
      <c r="C125" s="10"/>
      <c r="D125" s="10"/>
    </row>
    <row r="126" spans="2:6">
      <c r="B126" s="9"/>
      <c r="C126" s="10"/>
      <c r="D126" s="10"/>
    </row>
    <row r="127" spans="2:6">
      <c r="B127" s="9"/>
      <c r="C127" s="10"/>
      <c r="D127" s="10"/>
    </row>
    <row r="128" spans="2:6">
      <c r="B128" s="9"/>
      <c r="C128" s="10"/>
      <c r="D128" s="10"/>
    </row>
  </sheetData>
  <mergeCells count="10">
    <mergeCell ref="A2:E2"/>
    <mergeCell ref="A1:E1"/>
    <mergeCell ref="B118:D118"/>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6"/>
  <sheetViews>
    <sheetView showGridLines="0" zoomScaleNormal="100" workbookViewId="0">
      <selection activeCell="J103" sqref="J103"/>
    </sheetView>
  </sheetViews>
  <sheetFormatPr baseColWidth="10" defaultColWidth="11.42578125" defaultRowHeight="15"/>
  <cols>
    <col min="1" max="1" width="17.140625" customWidth="1"/>
    <col min="2" max="2" width="91.42578125" customWidth="1"/>
    <col min="3" max="3" width="17.85546875" customWidth="1"/>
    <col min="4" max="4" width="16.5703125" customWidth="1"/>
    <col min="6" max="6" width="11.85546875" bestFit="1" customWidth="1"/>
    <col min="8" max="8" width="13.140625" bestFit="1" customWidth="1"/>
  </cols>
  <sheetData>
    <row r="1" spans="1:8" ht="28.5" customHeight="1">
      <c r="A1" s="124" t="s">
        <v>0</v>
      </c>
      <c r="B1" s="124"/>
      <c r="C1" s="124"/>
      <c r="D1" s="124"/>
      <c r="E1" s="124"/>
    </row>
    <row r="2" spans="1:8" ht="21" customHeight="1">
      <c r="A2" s="125" t="s">
        <v>1</v>
      </c>
      <c r="B2" s="125"/>
      <c r="C2" s="125"/>
      <c r="D2" s="125"/>
      <c r="E2" s="125"/>
    </row>
    <row r="3" spans="1:8" ht="15" customHeight="1">
      <c r="A3" s="135" t="s">
        <v>2</v>
      </c>
      <c r="B3" s="135"/>
      <c r="C3" s="135"/>
      <c r="D3" s="135"/>
      <c r="E3" s="135"/>
    </row>
    <row r="5" spans="1:8" ht="18.75" customHeight="1">
      <c r="A5" s="137" t="s">
        <v>28</v>
      </c>
      <c r="B5" s="137"/>
      <c r="C5" s="137"/>
      <c r="D5" s="137"/>
      <c r="E5" s="137"/>
      <c r="F5" s="137"/>
    </row>
    <row r="6" spans="1:8" ht="18.75">
      <c r="A6" s="136" t="s">
        <v>192</v>
      </c>
      <c r="B6" s="136"/>
      <c r="C6" s="136"/>
      <c r="D6" s="136"/>
      <c r="E6" s="136"/>
    </row>
    <row r="7" spans="1:8" ht="18.75">
      <c r="A7" s="140" t="s">
        <v>963</v>
      </c>
      <c r="B7" s="140"/>
      <c r="C7" s="140"/>
      <c r="D7" s="140"/>
      <c r="E7" s="140"/>
      <c r="H7" s="12"/>
    </row>
    <row r="8" spans="1:8" ht="15.75">
      <c r="A8" s="134" t="s">
        <v>5</v>
      </c>
      <c r="B8" s="134"/>
      <c r="C8" s="134"/>
      <c r="D8" s="134"/>
      <c r="E8" s="134"/>
    </row>
    <row r="11" spans="1:8" ht="15" customHeight="1">
      <c r="B11" s="133" t="s">
        <v>6</v>
      </c>
      <c r="C11" s="55" t="s">
        <v>7</v>
      </c>
      <c r="D11" s="138" t="s">
        <v>8</v>
      </c>
    </row>
    <row r="12" spans="1:8" ht="15.75" customHeight="1">
      <c r="B12" s="133"/>
      <c r="C12" s="78" t="s">
        <v>9</v>
      </c>
      <c r="D12" s="138"/>
    </row>
    <row r="13" spans="1:8">
      <c r="B13" s="23" t="s">
        <v>13</v>
      </c>
      <c r="C13" s="20">
        <f>C14+C20+C30+C40+C49+C55+C65+C69</f>
        <v>1046280.7113380001</v>
      </c>
      <c r="D13" s="20">
        <f>D14+D20+D30+D40+D49+D55+D65+D69</f>
        <v>648528.54161704041</v>
      </c>
    </row>
    <row r="14" spans="1:8">
      <c r="B14" s="39" t="s">
        <v>193</v>
      </c>
      <c r="C14" s="36">
        <f>SUM(C15:C19)</f>
        <v>259305.990647</v>
      </c>
      <c r="D14" s="36">
        <f>SUM(D15:D19)</f>
        <v>165156.18177214038</v>
      </c>
    </row>
    <row r="15" spans="1:8">
      <c r="B15" s="40" t="s">
        <v>194</v>
      </c>
      <c r="C15" s="37">
        <v>217177.360323</v>
      </c>
      <c r="D15" s="37">
        <v>136992.17098531031</v>
      </c>
    </row>
    <row r="16" spans="1:8">
      <c r="B16" s="40" t="s">
        <v>195</v>
      </c>
      <c r="C16" s="37">
        <v>13420.052756999999</v>
      </c>
      <c r="D16" s="37">
        <v>8028.8829162499933</v>
      </c>
    </row>
    <row r="17" spans="2:4">
      <c r="B17" s="40" t="s">
        <v>196</v>
      </c>
      <c r="C17" s="37">
        <v>1339.325456</v>
      </c>
      <c r="D17" s="30">
        <v>618.58797471999947</v>
      </c>
    </row>
    <row r="18" spans="2:4">
      <c r="B18" s="40" t="s">
        <v>197</v>
      </c>
      <c r="C18" s="37">
        <v>540.84837200000004</v>
      </c>
      <c r="D18" s="30">
        <v>242.36763490999996</v>
      </c>
    </row>
    <row r="19" spans="2:4">
      <c r="B19" s="40" t="s">
        <v>198</v>
      </c>
      <c r="C19" s="37">
        <v>26828.403739000001</v>
      </c>
      <c r="D19" s="37">
        <v>19274.172260950047</v>
      </c>
    </row>
    <row r="20" spans="2:4">
      <c r="B20" s="39" t="s">
        <v>199</v>
      </c>
      <c r="C20" s="36">
        <f>SUM(C21:C29)</f>
        <v>82473.344318999996</v>
      </c>
      <c r="D20" s="36">
        <f t="shared" ref="D20" si="0">SUM(D21:D29)</f>
        <v>39106.202452870013</v>
      </c>
    </row>
    <row r="21" spans="2:4">
      <c r="B21" s="40" t="s">
        <v>200</v>
      </c>
      <c r="C21" s="37">
        <v>9021.250978</v>
      </c>
      <c r="D21" s="37">
        <v>4628.7572216999924</v>
      </c>
    </row>
    <row r="22" spans="2:4">
      <c r="B22" s="40" t="s">
        <v>201</v>
      </c>
      <c r="C22" s="37">
        <v>6513.2894470000001</v>
      </c>
      <c r="D22" s="30">
        <v>2473.6920333599965</v>
      </c>
    </row>
    <row r="23" spans="2:4">
      <c r="B23" s="40" t="s">
        <v>202</v>
      </c>
      <c r="C23" s="37">
        <v>4621.2867649999998</v>
      </c>
      <c r="D23" s="30">
        <v>1706.2991124599971</v>
      </c>
    </row>
    <row r="24" spans="2:4">
      <c r="B24" s="40" t="s">
        <v>203</v>
      </c>
      <c r="C24" s="37">
        <v>1563.755152</v>
      </c>
      <c r="D24" s="30">
        <v>313.59927476999991</v>
      </c>
    </row>
    <row r="25" spans="2:4">
      <c r="B25" s="40" t="s">
        <v>204</v>
      </c>
      <c r="C25" s="37">
        <v>6788.6894350000002</v>
      </c>
      <c r="D25" s="30">
        <v>3643.5493154400015</v>
      </c>
    </row>
    <row r="26" spans="2:4">
      <c r="B26" s="40" t="s">
        <v>205</v>
      </c>
      <c r="C26" s="37">
        <v>4821.0745829999996</v>
      </c>
      <c r="D26" s="30">
        <v>2964.7442620200022</v>
      </c>
    </row>
    <row r="27" spans="2:4">
      <c r="B27" s="40" t="s">
        <v>206</v>
      </c>
      <c r="C27" s="37">
        <v>4686.5330860000004</v>
      </c>
      <c r="D27" s="30">
        <v>1611.0491173500004</v>
      </c>
    </row>
    <row r="28" spans="2:4">
      <c r="B28" s="40" t="s">
        <v>207</v>
      </c>
      <c r="C28" s="37">
        <v>16547.949347999998</v>
      </c>
      <c r="D28" s="30">
        <v>4780.9648749600183</v>
      </c>
    </row>
    <row r="29" spans="2:4">
      <c r="B29" s="40" t="s">
        <v>208</v>
      </c>
      <c r="C29" s="37">
        <v>27909.515524999999</v>
      </c>
      <c r="D29" s="37">
        <v>16983.547240809999</v>
      </c>
    </row>
    <row r="30" spans="2:4">
      <c r="B30" s="39" t="s">
        <v>209</v>
      </c>
      <c r="C30" s="36">
        <f>SUM(C31:C39)</f>
        <v>42667.774623999998</v>
      </c>
      <c r="D30" s="36">
        <f t="shared" ref="D30" si="1">SUM(D31:D39)</f>
        <v>21226.690409959992</v>
      </c>
    </row>
    <row r="31" spans="2:4">
      <c r="B31" s="40" t="s">
        <v>210</v>
      </c>
      <c r="C31" s="37">
        <v>7536.5605400000004</v>
      </c>
      <c r="D31" s="37">
        <v>3458.7931320500011</v>
      </c>
    </row>
    <row r="32" spans="2:4">
      <c r="B32" s="40" t="s">
        <v>211</v>
      </c>
      <c r="C32" s="37">
        <v>2214.2146980000002</v>
      </c>
      <c r="D32" s="30">
        <v>544.96857638000006</v>
      </c>
    </row>
    <row r="33" spans="2:4">
      <c r="B33" s="40" t="s">
        <v>212</v>
      </c>
      <c r="C33" s="37">
        <v>5253.9667229999995</v>
      </c>
      <c r="D33" s="30">
        <v>3422.0308263599986</v>
      </c>
    </row>
    <row r="34" spans="2:4">
      <c r="B34" s="40" t="s">
        <v>213</v>
      </c>
      <c r="C34" s="37">
        <v>7546.5879809999997</v>
      </c>
      <c r="D34" s="30">
        <v>5046.5152800699971</v>
      </c>
    </row>
    <row r="35" spans="2:4">
      <c r="B35" s="40" t="s">
        <v>214</v>
      </c>
      <c r="C35" s="37">
        <v>922.16444000000001</v>
      </c>
      <c r="D35" s="30">
        <v>320.80161425999967</v>
      </c>
    </row>
    <row r="36" spans="2:4">
      <c r="B36" s="40" t="s">
        <v>215</v>
      </c>
      <c r="C36" s="37">
        <v>604.58904099999995</v>
      </c>
      <c r="D36" s="30">
        <v>296.69069927999993</v>
      </c>
    </row>
    <row r="37" spans="2:4">
      <c r="B37" s="40" t="s">
        <v>216</v>
      </c>
      <c r="C37" s="37">
        <v>7163.9579830000002</v>
      </c>
      <c r="D37" s="37">
        <v>4819.3027120799961</v>
      </c>
    </row>
    <row r="38" spans="2:4">
      <c r="B38" s="40" t="s">
        <v>217</v>
      </c>
      <c r="C38" s="37">
        <v>3796.497018</v>
      </c>
      <c r="D38" s="38">
        <v>0</v>
      </c>
    </row>
    <row r="39" spans="2:4">
      <c r="B39" s="40" t="s">
        <v>218</v>
      </c>
      <c r="C39" s="37">
        <v>7629.2362000000003</v>
      </c>
      <c r="D39" s="30">
        <v>3317.5875694800034</v>
      </c>
    </row>
    <row r="40" spans="2:4">
      <c r="B40" s="39" t="s">
        <v>219</v>
      </c>
      <c r="C40" s="36">
        <f>SUM(C41:C48)</f>
        <v>335643.46927599999</v>
      </c>
      <c r="D40" s="36">
        <f>SUM(D41:D48)</f>
        <v>228755.39974918994</v>
      </c>
    </row>
    <row r="41" spans="2:4">
      <c r="B41" s="40" t="s">
        <v>220</v>
      </c>
      <c r="C41" s="37">
        <v>109097.14767200001</v>
      </c>
      <c r="D41" s="30">
        <v>65660.133550409984</v>
      </c>
    </row>
    <row r="42" spans="2:4">
      <c r="B42" s="40" t="s">
        <v>221</v>
      </c>
      <c r="C42" s="37">
        <v>118033.40033600001</v>
      </c>
      <c r="D42" s="30">
        <v>75569.830979829945</v>
      </c>
    </row>
    <row r="43" spans="2:4">
      <c r="B43" s="40" t="s">
        <v>222</v>
      </c>
      <c r="C43" s="37">
        <v>14314.026909</v>
      </c>
      <c r="D43" s="30">
        <v>9143.1850595999986</v>
      </c>
    </row>
    <row r="44" spans="2:4">
      <c r="B44" s="40" t="s">
        <v>223</v>
      </c>
      <c r="C44" s="37">
        <v>53770.024184000002</v>
      </c>
      <c r="D44" s="30">
        <v>48708.924924110004</v>
      </c>
    </row>
    <row r="45" spans="2:4">
      <c r="B45" s="40" t="s">
        <v>224</v>
      </c>
      <c r="C45" s="37">
        <v>25211.809301000001</v>
      </c>
      <c r="D45" s="30">
        <v>16654.618143430002</v>
      </c>
    </row>
    <row r="46" spans="2:4">
      <c r="B46" s="40" t="s">
        <v>225</v>
      </c>
      <c r="C46" s="38">
        <v>0</v>
      </c>
      <c r="D46" s="30">
        <v>1069.8530672600002</v>
      </c>
    </row>
    <row r="47" spans="2:4">
      <c r="B47" s="40" t="s">
        <v>226</v>
      </c>
      <c r="C47" s="30">
        <v>777.41101400000002</v>
      </c>
      <c r="D47" s="30">
        <v>450.19130243000006</v>
      </c>
    </row>
    <row r="48" spans="2:4">
      <c r="B48" s="40" t="s">
        <v>227</v>
      </c>
      <c r="C48" s="37">
        <v>14439.64986</v>
      </c>
      <c r="D48" s="30">
        <v>11498.662722119994</v>
      </c>
    </row>
    <row r="49" spans="2:4">
      <c r="B49" s="39" t="s">
        <v>228</v>
      </c>
      <c r="C49" s="36">
        <f>SUM(C50:C54)</f>
        <v>42703.145658999994</v>
      </c>
      <c r="D49" s="38">
        <f>SUM(D50:D54)</f>
        <v>23173.104521249996</v>
      </c>
    </row>
    <row r="50" spans="2:4">
      <c r="B50" s="40" t="s">
        <v>229</v>
      </c>
      <c r="C50" s="37">
        <v>539.88325999999995</v>
      </c>
      <c r="D50" s="30">
        <v>702.33122674000003</v>
      </c>
    </row>
    <row r="51" spans="2:4">
      <c r="B51" s="40" t="s">
        <v>230</v>
      </c>
      <c r="C51" s="37">
        <v>10554.328154999999</v>
      </c>
      <c r="D51" s="30">
        <v>4467.8458519500027</v>
      </c>
    </row>
    <row r="52" spans="2:4">
      <c r="B52" s="40" t="s">
        <v>231</v>
      </c>
      <c r="C52" s="37">
        <v>8576.1003500000006</v>
      </c>
      <c r="D52" s="30">
        <v>6780.8545922799976</v>
      </c>
    </row>
    <row r="53" spans="2:4">
      <c r="B53" s="40" t="s">
        <v>232</v>
      </c>
      <c r="C53" s="37">
        <v>23009.383893999999</v>
      </c>
      <c r="D53" s="30">
        <v>11079.371012749996</v>
      </c>
    </row>
    <row r="54" spans="2:4">
      <c r="B54" s="40" t="s">
        <v>233</v>
      </c>
      <c r="C54" s="37">
        <v>23.45</v>
      </c>
      <c r="D54" s="30">
        <v>142.70183753000001</v>
      </c>
    </row>
    <row r="55" spans="2:4">
      <c r="B55" s="39" t="s">
        <v>234</v>
      </c>
      <c r="C55" s="36">
        <f>SUM(C56:C64)</f>
        <v>28001.130613000001</v>
      </c>
      <c r="D55" s="36">
        <f>SUM(D56:D64)</f>
        <v>11528.680647369998</v>
      </c>
    </row>
    <row r="56" spans="2:4">
      <c r="B56" s="40" t="s">
        <v>235</v>
      </c>
      <c r="C56" s="37">
        <v>14846.633959000001</v>
      </c>
      <c r="D56" s="30">
        <v>6719.3426019199978</v>
      </c>
    </row>
    <row r="57" spans="2:4">
      <c r="B57" s="40" t="s">
        <v>236</v>
      </c>
      <c r="C57" s="37">
        <v>1313.3212719999999</v>
      </c>
      <c r="D57" s="30">
        <v>159.07473247999991</v>
      </c>
    </row>
    <row r="58" spans="2:4">
      <c r="B58" s="40" t="s">
        <v>237</v>
      </c>
      <c r="C58" s="37">
        <v>640.36814200000003</v>
      </c>
      <c r="D58" s="30">
        <v>751.69067749999954</v>
      </c>
    </row>
    <row r="59" spans="2:4">
      <c r="B59" s="40" t="s">
        <v>238</v>
      </c>
      <c r="C59" s="37">
        <v>4444.9931930000002</v>
      </c>
      <c r="D59" s="30">
        <v>1095.4034260500011</v>
      </c>
    </row>
    <row r="60" spans="2:4">
      <c r="B60" s="40" t="s">
        <v>239</v>
      </c>
      <c r="C60" s="37">
        <v>2266.8475440000002</v>
      </c>
      <c r="D60" s="30">
        <v>584.39173398999947</v>
      </c>
    </row>
    <row r="61" spans="2:4">
      <c r="B61" s="40" t="s">
        <v>240</v>
      </c>
      <c r="C61" s="37">
        <v>341.15006799999998</v>
      </c>
      <c r="D61" s="30">
        <v>125.60728234000001</v>
      </c>
    </row>
    <row r="62" spans="2:4">
      <c r="B62" s="40" t="s">
        <v>241</v>
      </c>
      <c r="C62" s="37">
        <v>243.72336999999999</v>
      </c>
      <c r="D62" s="30">
        <v>573.22184701000015</v>
      </c>
    </row>
    <row r="63" spans="2:4">
      <c r="B63" s="40" t="s">
        <v>242</v>
      </c>
      <c r="C63" s="37">
        <v>1335.0959889999999</v>
      </c>
      <c r="D63" s="30">
        <v>127.58672740000002</v>
      </c>
    </row>
    <row r="64" spans="2:4">
      <c r="B64" s="40" t="s">
        <v>243</v>
      </c>
      <c r="C64" s="37">
        <v>2568.9970760000001</v>
      </c>
      <c r="D64" s="30">
        <v>1392.3616186800011</v>
      </c>
    </row>
    <row r="65" spans="2:4">
      <c r="B65" s="39" t="s">
        <v>244</v>
      </c>
      <c r="C65" s="36">
        <f>SUM(C66:C68)</f>
        <v>62380.072744999998</v>
      </c>
      <c r="D65" s="38">
        <f>SUM(D66:D68)</f>
        <v>25625.021100749989</v>
      </c>
    </row>
    <row r="66" spans="2:4">
      <c r="B66" s="40" t="s">
        <v>245</v>
      </c>
      <c r="C66" s="37">
        <v>35352.916226000001</v>
      </c>
      <c r="D66" s="30">
        <v>13104.277169099996</v>
      </c>
    </row>
    <row r="67" spans="2:4">
      <c r="B67" s="40" t="s">
        <v>246</v>
      </c>
      <c r="C67" s="37">
        <v>25580.872243999998</v>
      </c>
      <c r="D67" s="30">
        <v>12520.743931649991</v>
      </c>
    </row>
    <row r="68" spans="2:4">
      <c r="B68" s="40" t="s">
        <v>247</v>
      </c>
      <c r="C68" s="37">
        <v>1446.284275</v>
      </c>
      <c r="D68" s="30">
        <v>0</v>
      </c>
    </row>
    <row r="69" spans="2:4">
      <c r="B69" s="39" t="s">
        <v>248</v>
      </c>
      <c r="C69" s="36">
        <f>SUM(C70:C72)</f>
        <v>193105.78345500003</v>
      </c>
      <c r="D69" s="36">
        <f>SUM(D70:D72)</f>
        <v>133957.26096351002</v>
      </c>
    </row>
    <row r="70" spans="2:4">
      <c r="B70" s="40" t="s">
        <v>249</v>
      </c>
      <c r="C70" s="37">
        <v>79907.001109999997</v>
      </c>
      <c r="D70" s="37">
        <v>50038.050922800016</v>
      </c>
    </row>
    <row r="71" spans="2:4">
      <c r="B71" s="40" t="s">
        <v>250</v>
      </c>
      <c r="C71" s="37">
        <v>111940.449884</v>
      </c>
      <c r="D71" s="37">
        <v>82987.314565199995</v>
      </c>
    </row>
    <row r="72" spans="2:4">
      <c r="B72" s="40" t="s">
        <v>251</v>
      </c>
      <c r="C72" s="37">
        <v>1258.332461</v>
      </c>
      <c r="D72" s="37">
        <v>931.89547550999987</v>
      </c>
    </row>
    <row r="73" spans="2:4">
      <c r="B73" s="23" t="s">
        <v>41</v>
      </c>
      <c r="C73" s="20">
        <f>C74+C76+C78+C80</f>
        <v>109284.59931199999</v>
      </c>
      <c r="D73" s="20">
        <f>D74+D76+D78+D80</f>
        <v>52564.664720350003</v>
      </c>
    </row>
    <row r="74" spans="2:4">
      <c r="B74" s="39" t="s">
        <v>252</v>
      </c>
      <c r="C74" s="36">
        <f>C75</f>
        <v>6051.954592</v>
      </c>
      <c r="D74" s="38">
        <f>D75</f>
        <v>4406.8899862200005</v>
      </c>
    </row>
    <row r="75" spans="2:4">
      <c r="B75" s="40" t="s">
        <v>253</v>
      </c>
      <c r="C75" s="37">
        <v>6051.954592</v>
      </c>
      <c r="D75" s="30">
        <v>4406.8899862200005</v>
      </c>
    </row>
    <row r="76" spans="2:4">
      <c r="B76" s="39" t="s">
        <v>254</v>
      </c>
      <c r="C76" s="36">
        <f>C77</f>
        <v>103232.64472</v>
      </c>
      <c r="D76" s="36">
        <f>D77</f>
        <v>42282.488843670006</v>
      </c>
    </row>
    <row r="77" spans="2:4">
      <c r="B77" s="40" t="s">
        <v>255</v>
      </c>
      <c r="C77" s="37">
        <v>103232.64472</v>
      </c>
      <c r="D77" s="37">
        <v>42282.488843670006</v>
      </c>
    </row>
    <row r="78" spans="2:4">
      <c r="B78" s="39" t="s">
        <v>256</v>
      </c>
      <c r="C78" s="30">
        <f>C79</f>
        <v>0</v>
      </c>
      <c r="D78" s="36">
        <f>D79</f>
        <v>802.23873289999995</v>
      </c>
    </row>
    <row r="79" spans="2:4">
      <c r="B79" s="40" t="s">
        <v>257</v>
      </c>
      <c r="C79" s="38">
        <v>0</v>
      </c>
      <c r="D79" s="37">
        <v>802.23873289999995</v>
      </c>
    </row>
    <row r="80" spans="2:4">
      <c r="B80" s="39" t="s">
        <v>258</v>
      </c>
      <c r="C80" s="30">
        <f>C81</f>
        <v>0</v>
      </c>
      <c r="D80" s="36">
        <f>D81</f>
        <v>5073.0471575600013</v>
      </c>
    </row>
    <row r="81" spans="2:4">
      <c r="B81" s="40" t="s">
        <v>259</v>
      </c>
      <c r="C81" s="38">
        <v>0</v>
      </c>
      <c r="D81" s="37">
        <v>5073.0471575600013</v>
      </c>
    </row>
    <row r="82" spans="2:4">
      <c r="B82" s="35" t="s">
        <v>46</v>
      </c>
      <c r="C82" s="31">
        <f>C13+C73</f>
        <v>1155565.3106500001</v>
      </c>
      <c r="D82" s="31">
        <f>D13+D73</f>
        <v>701093.20633739047</v>
      </c>
    </row>
    <row r="83" spans="2:4">
      <c r="B83" s="15" t="s">
        <v>25</v>
      </c>
      <c r="C83" s="15"/>
      <c r="D83" s="15"/>
    </row>
    <row r="84" spans="2:4" ht="21.75" customHeight="1">
      <c r="B84" s="132" t="s">
        <v>1056</v>
      </c>
      <c r="C84" s="132"/>
      <c r="D84" s="132"/>
    </row>
    <row r="85" spans="2:4" ht="15" customHeight="1">
      <c r="B85" s="15" t="s">
        <v>47</v>
      </c>
      <c r="C85" s="15"/>
      <c r="D85" s="15"/>
    </row>
    <row r="86" spans="2:4" ht="12.75" customHeight="1">
      <c r="C86" s="10"/>
      <c r="D86" s="10"/>
    </row>
    <row r="87" spans="2:4" ht="23.25" customHeight="1">
      <c r="B87" s="9"/>
      <c r="C87" s="10"/>
      <c r="D87" s="10"/>
    </row>
    <row r="88" spans="2:4">
      <c r="B88" s="9"/>
      <c r="C88" s="10"/>
      <c r="D88" s="10"/>
    </row>
    <row r="89" spans="2:4">
      <c r="B89" s="9"/>
      <c r="C89" s="10"/>
      <c r="D89" s="10"/>
    </row>
    <row r="90" spans="2:4">
      <c r="B90" s="9"/>
      <c r="C90" s="10"/>
      <c r="D90" s="10"/>
    </row>
    <row r="91" spans="2:4">
      <c r="B91" s="9"/>
      <c r="C91" s="10"/>
      <c r="D91" s="10"/>
    </row>
    <row r="92" spans="2:4">
      <c r="B92" s="9"/>
      <c r="C92" s="10"/>
      <c r="D92" s="10"/>
    </row>
    <row r="93" spans="2:4">
      <c r="B93" s="9"/>
      <c r="C93" s="10"/>
      <c r="D93" s="10"/>
    </row>
    <row r="94" spans="2:4">
      <c r="B94" s="9"/>
      <c r="C94" s="10"/>
      <c r="D94" s="10"/>
    </row>
    <row r="95" spans="2:4">
      <c r="B95" s="9"/>
      <c r="C95" s="10"/>
      <c r="D95" s="10"/>
    </row>
    <row r="96" spans="2:4">
      <c r="C96" s="10"/>
      <c r="D96" s="10"/>
    </row>
    <row r="97" spans="2:4">
      <c r="B97" s="13"/>
      <c r="C97" s="10"/>
      <c r="D97" s="10"/>
    </row>
    <row r="98" spans="2:4">
      <c r="B98" s="14"/>
      <c r="C98" s="10"/>
      <c r="D98" s="10"/>
    </row>
    <row r="99" spans="2:4">
      <c r="C99" s="10"/>
      <c r="D99" s="10"/>
    </row>
    <row r="100" spans="2:4">
      <c r="B100" s="9"/>
      <c r="C100" s="10"/>
      <c r="D100" s="10"/>
    </row>
    <row r="101" spans="2:4">
      <c r="B101" s="9"/>
      <c r="C101" s="10"/>
      <c r="D101" s="10"/>
    </row>
    <row r="102" spans="2:4">
      <c r="B102" s="9"/>
      <c r="C102" s="10"/>
      <c r="D102" s="10"/>
    </row>
    <row r="103" spans="2:4">
      <c r="B103" s="9"/>
      <c r="C103" s="10"/>
      <c r="D103" s="10"/>
    </row>
    <row r="104" spans="2:4">
      <c r="B104" s="9"/>
      <c r="C104" s="44"/>
      <c r="D104" s="44"/>
    </row>
    <row r="105" spans="2:4">
      <c r="B105" s="44"/>
      <c r="C105" s="44"/>
      <c r="D105" s="44"/>
    </row>
    <row r="106" spans="2:4">
      <c r="B106" s="44"/>
    </row>
  </sheetData>
  <mergeCells count="10">
    <mergeCell ref="A1:E1"/>
    <mergeCell ref="A2:E2"/>
    <mergeCell ref="A3:E3"/>
    <mergeCell ref="B11:B12"/>
    <mergeCell ref="B84:D84"/>
    <mergeCell ref="D11:D12"/>
    <mergeCell ref="A5:F5"/>
    <mergeCell ref="A6:E6"/>
    <mergeCell ref="A7:E7"/>
    <mergeCell ref="A8:E8"/>
  </mergeCells>
  <pageMargins left="0.7" right="0.7" top="0.75" bottom="0.75" header="0.3" footer="0.3"/>
  <pageSetup orientation="portrait" r:id="rId1"/>
  <ignoredErrors>
    <ignoredError sqref="C20 D30 D20 D76 C69 C65 C55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K1612"/>
  <sheetViews>
    <sheetView showGridLines="0" zoomScaleNormal="100" workbookViewId="0">
      <selection activeCell="I24" sqref="I24"/>
    </sheetView>
  </sheetViews>
  <sheetFormatPr baseColWidth="10" defaultColWidth="11.42578125" defaultRowHeight="15"/>
  <cols>
    <col min="1" max="1" width="17.140625" customWidth="1"/>
    <col min="2" max="2" width="125.85546875" customWidth="1"/>
    <col min="3" max="3" width="23.5703125" customWidth="1"/>
    <col min="4" max="4" width="22.42578125" customWidth="1"/>
    <col min="6" max="6" width="11.85546875" bestFit="1" customWidth="1"/>
    <col min="8" max="8" width="13.140625" bestFit="1" customWidth="1"/>
  </cols>
  <sheetData>
    <row r="1" spans="1:8" ht="28.5" customHeight="1">
      <c r="A1" s="124" t="s">
        <v>0</v>
      </c>
      <c r="B1" s="124"/>
      <c r="C1" s="124"/>
      <c r="D1" s="124"/>
      <c r="E1" s="124"/>
    </row>
    <row r="2" spans="1:8" ht="21" customHeight="1">
      <c r="A2" s="125" t="s">
        <v>1</v>
      </c>
      <c r="B2" s="125"/>
      <c r="C2" s="125"/>
      <c r="D2" s="125"/>
      <c r="E2" s="125"/>
    </row>
    <row r="3" spans="1:8" ht="15" customHeight="1">
      <c r="A3" s="135" t="s">
        <v>2</v>
      </c>
      <c r="B3" s="135"/>
      <c r="C3" s="135"/>
      <c r="D3" s="135"/>
      <c r="E3" s="135"/>
    </row>
    <row r="5" spans="1:8" ht="18.75" customHeight="1">
      <c r="A5" s="137" t="s">
        <v>28</v>
      </c>
      <c r="B5" s="137"/>
      <c r="C5" s="137"/>
      <c r="D5" s="137"/>
      <c r="E5" s="137"/>
      <c r="F5" s="137"/>
    </row>
    <row r="6" spans="1:8" ht="18.75">
      <c r="A6" s="136" t="s">
        <v>271</v>
      </c>
      <c r="B6" s="136"/>
      <c r="C6" s="136"/>
      <c r="D6" s="136"/>
      <c r="E6" s="136"/>
    </row>
    <row r="7" spans="1:8" ht="18.75">
      <c r="A7" s="140" t="s">
        <v>963</v>
      </c>
      <c r="B7" s="140"/>
      <c r="C7" s="140"/>
      <c r="D7" s="140"/>
      <c r="E7" s="140"/>
      <c r="H7" s="12"/>
    </row>
    <row r="8" spans="1:8" ht="15.75">
      <c r="A8" s="134" t="s">
        <v>5</v>
      </c>
      <c r="B8" s="134"/>
      <c r="C8" s="134"/>
      <c r="D8" s="134"/>
      <c r="E8" s="134"/>
    </row>
    <row r="11" spans="1:8" ht="15" customHeight="1">
      <c r="B11" s="133" t="s">
        <v>6</v>
      </c>
      <c r="C11" s="102" t="s">
        <v>7</v>
      </c>
      <c r="D11" s="138" t="s">
        <v>8</v>
      </c>
    </row>
    <row r="12" spans="1:8" ht="15.75" customHeight="1">
      <c r="B12" s="133"/>
      <c r="C12" s="101" t="s">
        <v>9</v>
      </c>
      <c r="D12" s="138"/>
    </row>
    <row r="13" spans="1:8">
      <c r="B13" s="144" t="s">
        <v>13</v>
      </c>
      <c r="C13" s="145">
        <v>1046280.711338</v>
      </c>
      <c r="D13" s="145">
        <v>648528.54161704134</v>
      </c>
    </row>
    <row r="14" spans="1:8">
      <c r="B14" s="111" t="s">
        <v>916</v>
      </c>
      <c r="C14" s="143">
        <v>992551.27882999997</v>
      </c>
      <c r="D14" s="143">
        <v>620483.66367845901</v>
      </c>
    </row>
    <row r="15" spans="1:8">
      <c r="B15" s="105" t="s">
        <v>272</v>
      </c>
      <c r="C15" s="52">
        <v>29859.085477000001</v>
      </c>
      <c r="D15" s="52">
        <v>12887.718142949998</v>
      </c>
    </row>
    <row r="16" spans="1:8">
      <c r="B16" s="108" t="s">
        <v>273</v>
      </c>
      <c r="C16" s="142">
        <v>22676.040590000001</v>
      </c>
      <c r="D16" s="142">
        <v>12571.73667732998</v>
      </c>
    </row>
    <row r="17" spans="2:4">
      <c r="B17" s="110" t="s">
        <v>274</v>
      </c>
      <c r="C17" s="52">
        <v>22676.040590000001</v>
      </c>
      <c r="D17" s="52">
        <v>12571.73667732998</v>
      </c>
    </row>
    <row r="18" spans="2:4">
      <c r="B18" s="108" t="s">
        <v>275</v>
      </c>
      <c r="C18" s="142">
        <v>403.335759</v>
      </c>
      <c r="D18" s="142">
        <v>77.570830479999998</v>
      </c>
    </row>
    <row r="19" spans="2:4">
      <c r="B19" s="110" t="s">
        <v>274</v>
      </c>
      <c r="C19" s="52">
        <v>403.335759</v>
      </c>
      <c r="D19" s="52">
        <v>77.570830479999998</v>
      </c>
    </row>
    <row r="20" spans="2:4">
      <c r="B20" s="108" t="s">
        <v>276</v>
      </c>
      <c r="C20" s="142">
        <v>6574.266208</v>
      </c>
      <c r="D20" s="142">
        <v>221.39548890999998</v>
      </c>
    </row>
    <row r="21" spans="2:4">
      <c r="B21" s="110" t="s">
        <v>274</v>
      </c>
      <c r="C21" s="52">
        <v>6574.266208</v>
      </c>
      <c r="D21" s="52">
        <v>221.39548890999998</v>
      </c>
    </row>
    <row r="22" spans="2:4">
      <c r="B22" s="108" t="s">
        <v>277</v>
      </c>
      <c r="C22" s="142">
        <v>205.44291999999999</v>
      </c>
      <c r="D22" s="142">
        <v>17.015146229999996</v>
      </c>
    </row>
    <row r="23" spans="2:4">
      <c r="B23" s="110" t="s">
        <v>274</v>
      </c>
      <c r="C23" s="52">
        <v>205.44291999999999</v>
      </c>
      <c r="D23" s="52">
        <v>17.015146229999996</v>
      </c>
    </row>
    <row r="24" spans="2:4">
      <c r="B24" s="105" t="s">
        <v>278</v>
      </c>
      <c r="C24" s="52">
        <v>23.720514999999999</v>
      </c>
      <c r="D24" s="52">
        <v>0</v>
      </c>
    </row>
    <row r="25" spans="2:4">
      <c r="B25" s="108" t="s">
        <v>273</v>
      </c>
      <c r="C25" s="142">
        <v>23.720514999999999</v>
      </c>
      <c r="D25" s="142">
        <v>0</v>
      </c>
    </row>
    <row r="26" spans="2:4">
      <c r="B26" s="110" t="s">
        <v>274</v>
      </c>
      <c r="C26" s="52">
        <v>23.720514999999999</v>
      </c>
      <c r="D26" s="52">
        <v>0</v>
      </c>
    </row>
    <row r="27" spans="2:4">
      <c r="B27" s="105" t="s">
        <v>279</v>
      </c>
      <c r="C27" s="52">
        <v>34.713437999999996</v>
      </c>
      <c r="D27" s="52">
        <v>5.446316340000001</v>
      </c>
    </row>
    <row r="28" spans="2:4">
      <c r="B28" s="108" t="s">
        <v>273</v>
      </c>
      <c r="C28" s="142">
        <v>34.713437999999996</v>
      </c>
      <c r="D28" s="142">
        <v>5.446316340000001</v>
      </c>
    </row>
    <row r="29" spans="2:4">
      <c r="B29" s="110" t="s">
        <v>274</v>
      </c>
      <c r="C29" s="52">
        <v>34.713437999999996</v>
      </c>
      <c r="D29" s="52">
        <v>5.446316340000001</v>
      </c>
    </row>
    <row r="30" spans="2:4">
      <c r="B30" s="105" t="s">
        <v>280</v>
      </c>
      <c r="C30" s="52">
        <v>52.019531999999998</v>
      </c>
      <c r="D30" s="52">
        <v>5.3423887600000004</v>
      </c>
    </row>
    <row r="31" spans="2:4">
      <c r="B31" s="108" t="s">
        <v>273</v>
      </c>
      <c r="C31" s="142">
        <v>52.019531999999998</v>
      </c>
      <c r="D31" s="142">
        <v>5.3423887600000004</v>
      </c>
    </row>
    <row r="32" spans="2:4">
      <c r="B32" s="110" t="s">
        <v>274</v>
      </c>
      <c r="C32" s="52">
        <v>52.019531999999998</v>
      </c>
      <c r="D32" s="52">
        <v>5.3423887600000004</v>
      </c>
    </row>
    <row r="33" spans="2:4">
      <c r="B33" s="105" t="s">
        <v>281</v>
      </c>
      <c r="C33" s="52">
        <v>15.910102</v>
      </c>
      <c r="D33" s="52">
        <v>5.6338233000000004</v>
      </c>
    </row>
    <row r="34" spans="2:4">
      <c r="B34" s="108" t="s">
        <v>273</v>
      </c>
      <c r="C34" s="142">
        <v>15.910102</v>
      </c>
      <c r="D34" s="142">
        <v>5.6338233000000004</v>
      </c>
    </row>
    <row r="35" spans="2:4">
      <c r="B35" s="110" t="s">
        <v>274</v>
      </c>
      <c r="C35" s="52">
        <v>15.910102</v>
      </c>
      <c r="D35" s="52">
        <v>5.6338233000000004</v>
      </c>
    </row>
    <row r="36" spans="2:4">
      <c r="B36" s="105" t="s">
        <v>282</v>
      </c>
      <c r="C36" s="52">
        <v>21.058274000000001</v>
      </c>
      <c r="D36" s="52">
        <v>0</v>
      </c>
    </row>
    <row r="37" spans="2:4">
      <c r="B37" s="108" t="s">
        <v>273</v>
      </c>
      <c r="C37" s="142">
        <v>21.058274000000001</v>
      </c>
      <c r="D37" s="142">
        <v>0</v>
      </c>
    </row>
    <row r="38" spans="2:4">
      <c r="B38" s="110" t="s">
        <v>274</v>
      </c>
      <c r="C38" s="52">
        <v>21.058274000000001</v>
      </c>
      <c r="D38" s="52">
        <v>0</v>
      </c>
    </row>
    <row r="39" spans="2:4">
      <c r="B39" s="105" t="s">
        <v>283</v>
      </c>
      <c r="C39" s="52">
        <v>37.721542999999997</v>
      </c>
      <c r="D39" s="52">
        <v>9.1958404400000013</v>
      </c>
    </row>
    <row r="40" spans="2:4">
      <c r="B40" s="108" t="s">
        <v>273</v>
      </c>
      <c r="C40" s="142">
        <v>37.721542999999997</v>
      </c>
      <c r="D40" s="142">
        <v>9.1958404400000013</v>
      </c>
    </row>
    <row r="41" spans="2:4">
      <c r="B41" s="110" t="s">
        <v>274</v>
      </c>
      <c r="C41" s="52">
        <v>37.721542999999997</v>
      </c>
      <c r="D41" s="52">
        <v>9.1958404400000013</v>
      </c>
    </row>
    <row r="42" spans="2:4">
      <c r="B42" s="105" t="s">
        <v>284</v>
      </c>
      <c r="C42" s="52">
        <v>74.293397999999996</v>
      </c>
      <c r="D42" s="52">
        <v>10.303441680000002</v>
      </c>
    </row>
    <row r="43" spans="2:4">
      <c r="B43" s="108" t="s">
        <v>273</v>
      </c>
      <c r="C43" s="142">
        <v>74.293397999999996</v>
      </c>
      <c r="D43" s="142">
        <v>10.303441680000002</v>
      </c>
    </row>
    <row r="44" spans="2:4">
      <c r="B44" s="110" t="s">
        <v>274</v>
      </c>
      <c r="C44" s="52">
        <v>74.293397999999996</v>
      </c>
      <c r="D44" s="52">
        <v>10.303441680000002</v>
      </c>
    </row>
    <row r="45" spans="2:4">
      <c r="B45" s="105" t="s">
        <v>285</v>
      </c>
      <c r="C45" s="52">
        <v>48.326056999999999</v>
      </c>
      <c r="D45" s="52">
        <v>0.68517499999999998</v>
      </c>
    </row>
    <row r="46" spans="2:4">
      <c r="B46" s="108" t="s">
        <v>273</v>
      </c>
      <c r="C46" s="142">
        <v>48.326056999999999</v>
      </c>
      <c r="D46" s="142">
        <v>0.68517499999999998</v>
      </c>
    </row>
    <row r="47" spans="2:4">
      <c r="B47" s="110" t="s">
        <v>274</v>
      </c>
      <c r="C47" s="52">
        <v>48.326056999999999</v>
      </c>
      <c r="D47" s="52">
        <v>0.68517499999999998</v>
      </c>
    </row>
    <row r="48" spans="2:4">
      <c r="B48" s="105" t="s">
        <v>286</v>
      </c>
      <c r="C48" s="52">
        <v>87.865701999999999</v>
      </c>
      <c r="D48" s="52">
        <v>28.146445070000009</v>
      </c>
    </row>
    <row r="49" spans="2:4">
      <c r="B49" s="108" t="s">
        <v>273</v>
      </c>
      <c r="C49" s="142">
        <v>87.865701999999999</v>
      </c>
      <c r="D49" s="142">
        <v>28.146445070000009</v>
      </c>
    </row>
    <row r="50" spans="2:4">
      <c r="B50" s="110" t="s">
        <v>274</v>
      </c>
      <c r="C50" s="52">
        <v>87.865701999999999</v>
      </c>
      <c r="D50" s="52">
        <v>28.146445070000009</v>
      </c>
    </row>
    <row r="51" spans="2:4">
      <c r="B51" s="105" t="s">
        <v>287</v>
      </c>
      <c r="C51" s="52">
        <v>28.204999999999998</v>
      </c>
      <c r="D51" s="52">
        <v>0</v>
      </c>
    </row>
    <row r="52" spans="2:4">
      <c r="B52" s="108" t="s">
        <v>273</v>
      </c>
      <c r="C52" s="142">
        <v>28.204999999999998</v>
      </c>
      <c r="D52" s="142">
        <v>0</v>
      </c>
    </row>
    <row r="53" spans="2:4">
      <c r="B53" s="110" t="s">
        <v>274</v>
      </c>
      <c r="C53" s="52">
        <v>28.204999999999998</v>
      </c>
      <c r="D53" s="52">
        <v>0</v>
      </c>
    </row>
    <row r="54" spans="2:4">
      <c r="B54" s="105" t="s">
        <v>288</v>
      </c>
      <c r="C54" s="52">
        <v>37.447139999999997</v>
      </c>
      <c r="D54" s="52">
        <v>40.321635000000001</v>
      </c>
    </row>
    <row r="55" spans="2:4">
      <c r="B55" s="108" t="s">
        <v>273</v>
      </c>
      <c r="C55" s="142">
        <v>37.447139999999997</v>
      </c>
      <c r="D55" s="142">
        <v>40.321635000000001</v>
      </c>
    </row>
    <row r="56" spans="2:4">
      <c r="B56" s="110" t="s">
        <v>274</v>
      </c>
      <c r="C56" s="52">
        <v>37.447139999999997</v>
      </c>
      <c r="D56" s="52">
        <v>40.321635000000001</v>
      </c>
    </row>
    <row r="57" spans="2:4">
      <c r="B57" s="105" t="s">
        <v>289</v>
      </c>
      <c r="C57" s="52">
        <v>30.843246000000001</v>
      </c>
      <c r="D57" s="52">
        <v>0</v>
      </c>
    </row>
    <row r="58" spans="2:4">
      <c r="B58" s="108" t="s">
        <v>273</v>
      </c>
      <c r="C58" s="142">
        <v>30.843246000000001</v>
      </c>
      <c r="D58" s="142">
        <v>0</v>
      </c>
    </row>
    <row r="59" spans="2:4">
      <c r="B59" s="110" t="s">
        <v>274</v>
      </c>
      <c r="C59" s="52">
        <v>30.843246000000001</v>
      </c>
      <c r="D59" s="52">
        <v>0</v>
      </c>
    </row>
    <row r="60" spans="2:4">
      <c r="B60" s="105" t="s">
        <v>290</v>
      </c>
      <c r="C60" s="52">
        <v>53.354787999999999</v>
      </c>
      <c r="D60" s="52">
        <v>5.1351116900000005</v>
      </c>
    </row>
    <row r="61" spans="2:4">
      <c r="B61" s="108" t="s">
        <v>273</v>
      </c>
      <c r="C61" s="142">
        <v>53.354787999999999</v>
      </c>
      <c r="D61" s="142">
        <v>5.1351116900000005</v>
      </c>
    </row>
    <row r="62" spans="2:4">
      <c r="B62" s="110" t="s">
        <v>274</v>
      </c>
      <c r="C62" s="52">
        <v>53.354787999999999</v>
      </c>
      <c r="D62" s="52">
        <v>5.1351116900000005</v>
      </c>
    </row>
    <row r="63" spans="2:4">
      <c r="B63" s="105" t="s">
        <v>291</v>
      </c>
      <c r="C63" s="52">
        <v>40.123913999999999</v>
      </c>
      <c r="D63" s="52">
        <v>10.703260869999999</v>
      </c>
    </row>
    <row r="64" spans="2:4">
      <c r="B64" s="108" t="s">
        <v>273</v>
      </c>
      <c r="C64" s="142">
        <v>40.123913999999999</v>
      </c>
      <c r="D64" s="142">
        <v>10.703260869999999</v>
      </c>
    </row>
    <row r="65" spans="2:11">
      <c r="B65" s="110" t="s">
        <v>274</v>
      </c>
      <c r="C65" s="52">
        <v>40.123913999999999</v>
      </c>
      <c r="D65" s="52">
        <v>10.703260869999999</v>
      </c>
    </row>
    <row r="66" spans="2:11">
      <c r="B66" s="105" t="s">
        <v>292</v>
      </c>
      <c r="C66" s="52">
        <v>36.559139999999999</v>
      </c>
      <c r="D66" s="52">
        <v>0</v>
      </c>
    </row>
    <row r="67" spans="2:11">
      <c r="B67" s="108" t="s">
        <v>273</v>
      </c>
      <c r="C67" s="142">
        <v>36.559139999999999</v>
      </c>
      <c r="D67" s="142">
        <v>0</v>
      </c>
    </row>
    <row r="68" spans="2:11">
      <c r="B68" s="110" t="s">
        <v>274</v>
      </c>
      <c r="C68" s="52">
        <v>36.559139999999999</v>
      </c>
      <c r="D68" s="52">
        <v>0</v>
      </c>
    </row>
    <row r="69" spans="2:11">
      <c r="B69" s="105" t="s">
        <v>293</v>
      </c>
      <c r="C69" s="52">
        <v>53.140546000000001</v>
      </c>
      <c r="D69" s="52">
        <v>5.4609712599999991</v>
      </c>
    </row>
    <row r="70" spans="2:11">
      <c r="B70" s="108" t="s">
        <v>273</v>
      </c>
      <c r="C70" s="142">
        <v>53.140546000000001</v>
      </c>
      <c r="D70" s="142">
        <v>5.4609712599999991</v>
      </c>
      <c r="I70" s="39"/>
      <c r="J70" s="30"/>
      <c r="K70" s="36"/>
    </row>
    <row r="71" spans="2:11">
      <c r="B71" s="110" t="s">
        <v>274</v>
      </c>
      <c r="C71" s="52">
        <v>53.140546000000001</v>
      </c>
      <c r="D71" s="52">
        <v>5.4609712599999991</v>
      </c>
    </row>
    <row r="72" spans="2:11">
      <c r="B72" s="105" t="s">
        <v>294</v>
      </c>
      <c r="C72" s="52">
        <v>41.740864999999999</v>
      </c>
      <c r="D72" s="52">
        <v>15.657977040000002</v>
      </c>
    </row>
    <row r="73" spans="2:11" ht="21.75" customHeight="1">
      <c r="B73" s="108" t="s">
        <v>273</v>
      </c>
      <c r="C73" s="142">
        <v>41.740864999999999</v>
      </c>
      <c r="D73" s="142">
        <v>15.657977040000002</v>
      </c>
    </row>
    <row r="74" spans="2:11" ht="12.75" customHeight="1">
      <c r="B74" s="110" t="s">
        <v>274</v>
      </c>
      <c r="C74" s="52">
        <v>41.740864999999999</v>
      </c>
      <c r="D74" s="52">
        <v>15.657977040000002</v>
      </c>
      <c r="J74" s="10"/>
      <c r="K74" s="10"/>
    </row>
    <row r="75" spans="2:11" ht="23.25" customHeight="1">
      <c r="B75" s="105" t="s">
        <v>295</v>
      </c>
      <c r="C75" s="52">
        <v>365.97077000000002</v>
      </c>
      <c r="D75" s="52">
        <v>132.25942897999997</v>
      </c>
      <c r="I75" s="9"/>
      <c r="J75" s="10"/>
      <c r="K75" s="10"/>
    </row>
    <row r="76" spans="2:11">
      <c r="B76" s="108" t="s">
        <v>273</v>
      </c>
      <c r="C76" s="142">
        <v>365.97077000000002</v>
      </c>
      <c r="D76" s="142">
        <v>132.25942897999997</v>
      </c>
      <c r="I76" s="9"/>
      <c r="J76" s="10"/>
      <c r="K76" s="10"/>
    </row>
    <row r="77" spans="2:11">
      <c r="B77" s="110" t="s">
        <v>274</v>
      </c>
      <c r="C77" s="52">
        <v>365.97077000000002</v>
      </c>
      <c r="D77" s="52">
        <v>132.25942897999997</v>
      </c>
      <c r="I77" s="9"/>
      <c r="J77" s="10"/>
      <c r="K77" s="10"/>
    </row>
    <row r="78" spans="2:11">
      <c r="B78" s="105" t="s">
        <v>296</v>
      </c>
      <c r="C78" s="52">
        <v>961609.17938300001</v>
      </c>
      <c r="D78" s="52">
        <v>607321.65372008074</v>
      </c>
      <c r="I78" s="9"/>
      <c r="J78" s="10"/>
      <c r="K78" s="10"/>
    </row>
    <row r="79" spans="2:11">
      <c r="B79" s="108" t="s">
        <v>273</v>
      </c>
      <c r="C79" s="142">
        <v>693500.66154899995</v>
      </c>
      <c r="D79" s="142">
        <v>415929.83578904223</v>
      </c>
    </row>
    <row r="80" spans="2:11">
      <c r="B80" s="110" t="s">
        <v>297</v>
      </c>
      <c r="C80" s="52">
        <v>97.674678</v>
      </c>
      <c r="D80" s="52">
        <v>56.879751040000016</v>
      </c>
    </row>
    <row r="81" spans="2:4">
      <c r="B81" s="110" t="s">
        <v>274</v>
      </c>
      <c r="C81" s="52">
        <v>693402.98687100003</v>
      </c>
      <c r="D81" s="52">
        <v>415872.95603800227</v>
      </c>
    </row>
    <row r="82" spans="2:4">
      <c r="B82" s="108" t="s">
        <v>275</v>
      </c>
      <c r="C82" s="142">
        <v>89385.916966000004</v>
      </c>
      <c r="D82" s="142">
        <v>68666.930962970204</v>
      </c>
    </row>
    <row r="83" spans="2:4">
      <c r="B83" s="110" t="s">
        <v>274</v>
      </c>
      <c r="C83" s="52">
        <v>89385.916966000004</v>
      </c>
      <c r="D83" s="52">
        <v>68666.930962970204</v>
      </c>
    </row>
    <row r="84" spans="2:4">
      <c r="B84" s="108" t="s">
        <v>298</v>
      </c>
      <c r="C84" s="142">
        <v>66456.635102</v>
      </c>
      <c r="D84" s="142">
        <v>53713.146377580015</v>
      </c>
    </row>
    <row r="85" spans="2:4">
      <c r="B85" s="110" t="s">
        <v>274</v>
      </c>
      <c r="C85" s="52">
        <v>66456.635102</v>
      </c>
      <c r="D85" s="52">
        <v>53713.146377580015</v>
      </c>
    </row>
    <row r="86" spans="2:4">
      <c r="B86" s="108" t="s">
        <v>276</v>
      </c>
      <c r="C86" s="142">
        <v>110935.488254</v>
      </c>
      <c r="D86" s="142">
        <v>68889.326848080003</v>
      </c>
    </row>
    <row r="87" spans="2:4">
      <c r="B87" s="110" t="s">
        <v>274</v>
      </c>
      <c r="C87" s="52">
        <v>110935.488254</v>
      </c>
      <c r="D87" s="52">
        <v>68889.326848080003</v>
      </c>
    </row>
    <row r="88" spans="2:4">
      <c r="B88" s="108" t="s">
        <v>277</v>
      </c>
      <c r="C88" s="142">
        <v>1330.4775119999999</v>
      </c>
      <c r="D88" s="142">
        <v>122.41374240999994</v>
      </c>
    </row>
    <row r="89" spans="2:4">
      <c r="B89" s="110" t="s">
        <v>274</v>
      </c>
      <c r="C89" s="52">
        <v>1330.4775119999999</v>
      </c>
      <c r="D89" s="52">
        <v>122.41374240999994</v>
      </c>
    </row>
    <row r="90" spans="2:4">
      <c r="B90" s="111" t="s">
        <v>1052</v>
      </c>
      <c r="C90" s="143">
        <v>53729.432507999998</v>
      </c>
      <c r="D90" s="143">
        <v>28044.877938579993</v>
      </c>
    </row>
    <row r="91" spans="2:4">
      <c r="B91" s="105" t="s">
        <v>272</v>
      </c>
      <c r="C91" s="52">
        <v>3954.8934810000001</v>
      </c>
      <c r="D91" s="52">
        <v>1948.9091662199994</v>
      </c>
    </row>
    <row r="92" spans="2:4">
      <c r="B92" s="108" t="s">
        <v>273</v>
      </c>
      <c r="C92" s="142">
        <v>1822.0397680000001</v>
      </c>
      <c r="D92" s="142">
        <v>1117.1864695099998</v>
      </c>
    </row>
    <row r="93" spans="2:4">
      <c r="B93" s="109">
        <v>12526</v>
      </c>
      <c r="C93" s="52">
        <v>56.373148999999998</v>
      </c>
      <c r="D93" s="52">
        <v>29.25760056</v>
      </c>
    </row>
    <row r="94" spans="2:4">
      <c r="B94" s="110" t="s">
        <v>299</v>
      </c>
      <c r="C94" s="52">
        <v>56.373148999999998</v>
      </c>
      <c r="D94" s="52">
        <v>29.25760056</v>
      </c>
    </row>
    <row r="95" spans="2:4">
      <c r="B95" s="109">
        <v>12567</v>
      </c>
      <c r="C95" s="52">
        <v>1.7786869999999999</v>
      </c>
      <c r="D95" s="52">
        <v>8.7923823500000005</v>
      </c>
    </row>
    <row r="96" spans="2:4">
      <c r="B96" s="110" t="s">
        <v>300</v>
      </c>
      <c r="C96" s="52">
        <v>1.7786869999999999</v>
      </c>
      <c r="D96" s="52">
        <v>8.7923823500000005</v>
      </c>
    </row>
    <row r="97" spans="2:4">
      <c r="B97" s="109">
        <v>13046</v>
      </c>
      <c r="C97" s="52">
        <v>50.118684000000002</v>
      </c>
      <c r="D97" s="52">
        <v>8.4839252999999992</v>
      </c>
    </row>
    <row r="98" spans="2:4">
      <c r="B98" s="110" t="s">
        <v>301</v>
      </c>
      <c r="C98" s="52">
        <v>50.118684000000002</v>
      </c>
      <c r="D98" s="52">
        <v>8.4839252999999992</v>
      </c>
    </row>
    <row r="99" spans="2:4">
      <c r="B99" s="109">
        <v>13382</v>
      </c>
      <c r="C99" s="52">
        <v>35.402723000000002</v>
      </c>
      <c r="D99" s="52">
        <v>17.841350810000002</v>
      </c>
    </row>
    <row r="100" spans="2:4">
      <c r="B100" s="110" t="s">
        <v>302</v>
      </c>
      <c r="C100" s="52">
        <v>35.402723000000002</v>
      </c>
      <c r="D100" s="52">
        <v>17.841350810000002</v>
      </c>
    </row>
    <row r="101" spans="2:4">
      <c r="B101" s="109">
        <v>13423</v>
      </c>
      <c r="C101" s="52">
        <v>42.236327000000003</v>
      </c>
      <c r="D101" s="52">
        <v>0</v>
      </c>
    </row>
    <row r="102" spans="2:4">
      <c r="B102" s="110" t="s">
        <v>303</v>
      </c>
      <c r="C102" s="52">
        <v>42.236327000000003</v>
      </c>
      <c r="D102" s="52">
        <v>0</v>
      </c>
    </row>
    <row r="103" spans="2:4">
      <c r="B103" s="109">
        <v>13491</v>
      </c>
      <c r="C103" s="52">
        <v>95.146553999999995</v>
      </c>
      <c r="D103" s="52">
        <v>69.551929200000004</v>
      </c>
    </row>
    <row r="104" spans="2:4">
      <c r="B104" s="110" t="s">
        <v>304</v>
      </c>
      <c r="C104" s="52">
        <v>95.146553999999995</v>
      </c>
      <c r="D104" s="52">
        <v>69.551929200000004</v>
      </c>
    </row>
    <row r="105" spans="2:4">
      <c r="B105" s="109">
        <v>13547</v>
      </c>
      <c r="C105" s="52">
        <v>68.631315999999998</v>
      </c>
      <c r="D105" s="52">
        <v>28.486542670000002</v>
      </c>
    </row>
    <row r="106" spans="2:4">
      <c r="B106" s="110" t="s">
        <v>934</v>
      </c>
      <c r="C106" s="52">
        <v>68.631315999999998</v>
      </c>
      <c r="D106" s="52">
        <v>28.486542670000002</v>
      </c>
    </row>
    <row r="107" spans="2:4">
      <c r="B107" s="109">
        <v>13548</v>
      </c>
      <c r="C107" s="52">
        <v>16.655859</v>
      </c>
      <c r="D107" s="52">
        <v>10.95918236</v>
      </c>
    </row>
    <row r="108" spans="2:4">
      <c r="B108" s="110" t="s">
        <v>935</v>
      </c>
      <c r="C108" s="52">
        <v>16.655859</v>
      </c>
      <c r="D108" s="52">
        <v>10.95918236</v>
      </c>
    </row>
    <row r="109" spans="2:4">
      <c r="B109" s="109">
        <v>13610</v>
      </c>
      <c r="C109" s="52">
        <v>54.403613999999997</v>
      </c>
      <c r="D109" s="52">
        <v>3.1740156399999999</v>
      </c>
    </row>
    <row r="110" spans="2:4">
      <c r="B110" s="110" t="s">
        <v>305</v>
      </c>
      <c r="C110" s="52">
        <v>54.403613999999997</v>
      </c>
      <c r="D110" s="52">
        <v>3.1740156399999999</v>
      </c>
    </row>
    <row r="111" spans="2:4">
      <c r="B111" s="109">
        <v>13824</v>
      </c>
      <c r="C111" s="52">
        <v>150</v>
      </c>
      <c r="D111" s="52">
        <v>311.74185874000005</v>
      </c>
    </row>
    <row r="112" spans="2:4">
      <c r="B112" s="110" t="s">
        <v>306</v>
      </c>
      <c r="C112" s="52">
        <v>150</v>
      </c>
      <c r="D112" s="52">
        <v>311.74185874000005</v>
      </c>
    </row>
    <row r="113" spans="2:4">
      <c r="B113" s="109">
        <v>14209</v>
      </c>
      <c r="C113" s="52">
        <v>0</v>
      </c>
      <c r="D113" s="52">
        <v>7.4353465599999993</v>
      </c>
    </row>
    <row r="114" spans="2:4">
      <c r="B114" s="110" t="s">
        <v>307</v>
      </c>
      <c r="C114" s="52">
        <v>0</v>
      </c>
      <c r="D114" s="52">
        <v>7.4353465599999993</v>
      </c>
    </row>
    <row r="115" spans="2:4">
      <c r="B115" s="109">
        <v>14234</v>
      </c>
      <c r="C115" s="52">
        <v>613.31977099999995</v>
      </c>
      <c r="D115" s="52">
        <v>403.91164279000003</v>
      </c>
    </row>
    <row r="116" spans="2:4">
      <c r="B116" s="110" t="s">
        <v>308</v>
      </c>
      <c r="C116" s="52">
        <v>613.31977099999995</v>
      </c>
      <c r="D116" s="52">
        <v>403.91164279000003</v>
      </c>
    </row>
    <row r="117" spans="2:4">
      <c r="B117" s="109">
        <v>14279</v>
      </c>
      <c r="C117" s="52">
        <v>300</v>
      </c>
      <c r="D117" s="52">
        <v>97.255818599999998</v>
      </c>
    </row>
    <row r="118" spans="2:4">
      <c r="B118" s="110" t="s">
        <v>309</v>
      </c>
      <c r="C118" s="52">
        <v>300</v>
      </c>
      <c r="D118" s="52">
        <v>97.255818599999998</v>
      </c>
    </row>
    <row r="119" spans="2:4">
      <c r="B119" s="109">
        <v>14541</v>
      </c>
      <c r="C119" s="52">
        <v>187.973084</v>
      </c>
      <c r="D119" s="52">
        <v>30.877500559999994</v>
      </c>
    </row>
    <row r="120" spans="2:4">
      <c r="B120" s="110" t="s">
        <v>310</v>
      </c>
      <c r="C120" s="52">
        <v>187.973084</v>
      </c>
      <c r="D120" s="52">
        <v>30.877500559999994</v>
      </c>
    </row>
    <row r="121" spans="2:4">
      <c r="B121" s="109">
        <v>14693</v>
      </c>
      <c r="C121" s="52">
        <v>0</v>
      </c>
      <c r="D121" s="52">
        <v>0</v>
      </c>
    </row>
    <row r="122" spans="2:4">
      <c r="B122" s="110" t="s">
        <v>311</v>
      </c>
      <c r="C122" s="52">
        <v>0</v>
      </c>
      <c r="D122" s="52">
        <v>0</v>
      </c>
    </row>
    <row r="123" spans="2:4">
      <c r="B123" s="109">
        <v>14704</v>
      </c>
      <c r="C123" s="52">
        <v>0</v>
      </c>
      <c r="D123" s="52">
        <v>0</v>
      </c>
    </row>
    <row r="124" spans="2:4">
      <c r="B124" s="110" t="s">
        <v>312</v>
      </c>
      <c r="C124" s="52">
        <v>0</v>
      </c>
      <c r="D124" s="52">
        <v>0</v>
      </c>
    </row>
    <row r="125" spans="2:4">
      <c r="B125" s="109">
        <v>14705</v>
      </c>
      <c r="C125" s="52">
        <v>0</v>
      </c>
      <c r="D125" s="52">
        <v>2.5587616400000002</v>
      </c>
    </row>
    <row r="126" spans="2:4">
      <c r="B126" s="110" t="s">
        <v>313</v>
      </c>
      <c r="C126" s="52">
        <v>0</v>
      </c>
      <c r="D126" s="52">
        <v>2.5587616400000002</v>
      </c>
    </row>
    <row r="127" spans="2:4">
      <c r="B127" s="109">
        <v>14706</v>
      </c>
      <c r="C127" s="52">
        <v>0</v>
      </c>
      <c r="D127" s="52">
        <v>23.042085520000001</v>
      </c>
    </row>
    <row r="128" spans="2:4">
      <c r="B128" s="110" t="s">
        <v>314</v>
      </c>
      <c r="C128" s="52">
        <v>0</v>
      </c>
      <c r="D128" s="52">
        <v>23.042085520000001</v>
      </c>
    </row>
    <row r="129" spans="2:4">
      <c r="B129" s="109">
        <v>14723</v>
      </c>
      <c r="C129" s="52">
        <v>0</v>
      </c>
      <c r="D129" s="52">
        <v>0</v>
      </c>
    </row>
    <row r="130" spans="2:4">
      <c r="B130" s="110" t="s">
        <v>315</v>
      </c>
      <c r="C130" s="52">
        <v>0</v>
      </c>
      <c r="D130" s="52">
        <v>0</v>
      </c>
    </row>
    <row r="131" spans="2:4">
      <c r="B131" s="109">
        <v>14724</v>
      </c>
      <c r="C131" s="52">
        <v>0</v>
      </c>
      <c r="D131" s="52">
        <v>5.36516386</v>
      </c>
    </row>
    <row r="132" spans="2:4">
      <c r="B132" s="110" t="s">
        <v>316</v>
      </c>
      <c r="C132" s="52">
        <v>0</v>
      </c>
      <c r="D132" s="52">
        <v>5.36516386</v>
      </c>
    </row>
    <row r="133" spans="2:4">
      <c r="B133" s="109">
        <v>14741</v>
      </c>
      <c r="C133" s="52">
        <v>0</v>
      </c>
      <c r="D133" s="52">
        <v>17.945196790000001</v>
      </c>
    </row>
    <row r="134" spans="2:4">
      <c r="B134" s="110" t="s">
        <v>317</v>
      </c>
      <c r="C134" s="52">
        <v>0</v>
      </c>
      <c r="D134" s="52">
        <v>17.945196790000001</v>
      </c>
    </row>
    <row r="135" spans="2:4">
      <c r="B135" s="109">
        <v>14749</v>
      </c>
      <c r="C135" s="52">
        <v>0</v>
      </c>
      <c r="D135" s="52">
        <v>38.556048789999998</v>
      </c>
    </row>
    <row r="136" spans="2:4">
      <c r="B136" s="110" t="s">
        <v>318</v>
      </c>
      <c r="C136" s="52">
        <v>0</v>
      </c>
      <c r="D136" s="52">
        <v>38.556048789999998</v>
      </c>
    </row>
    <row r="137" spans="2:4">
      <c r="B137" s="109">
        <v>14773</v>
      </c>
      <c r="C137" s="52">
        <v>0</v>
      </c>
      <c r="D137" s="52">
        <v>1.47011677</v>
      </c>
    </row>
    <row r="138" spans="2:4">
      <c r="B138" s="110" t="s">
        <v>319</v>
      </c>
      <c r="C138" s="52">
        <v>0</v>
      </c>
      <c r="D138" s="52">
        <v>1.47011677</v>
      </c>
    </row>
    <row r="139" spans="2:4">
      <c r="B139" s="109">
        <v>14936</v>
      </c>
      <c r="C139" s="52">
        <v>0</v>
      </c>
      <c r="D139" s="52">
        <v>0</v>
      </c>
    </row>
    <row r="140" spans="2:4">
      <c r="B140" s="110" t="s">
        <v>320</v>
      </c>
      <c r="C140" s="52">
        <v>0</v>
      </c>
      <c r="D140" s="52">
        <v>0</v>
      </c>
    </row>
    <row r="141" spans="2:4">
      <c r="B141" s="110" t="s">
        <v>274</v>
      </c>
      <c r="C141" s="52">
        <v>150</v>
      </c>
      <c r="D141" s="52">
        <v>0.48</v>
      </c>
    </row>
    <row r="142" spans="2:4">
      <c r="B142" s="109">
        <v>14881</v>
      </c>
      <c r="C142" s="52">
        <v>0</v>
      </c>
      <c r="D142" s="52">
        <v>0</v>
      </c>
    </row>
    <row r="143" spans="2:4">
      <c r="B143" s="110" t="s">
        <v>965</v>
      </c>
      <c r="C143" s="52">
        <v>0</v>
      </c>
      <c r="D143" s="52">
        <v>0</v>
      </c>
    </row>
    <row r="144" spans="2:4">
      <c r="B144" s="109">
        <v>14815</v>
      </c>
      <c r="C144" s="52">
        <v>0</v>
      </c>
      <c r="D144" s="52">
        <v>0</v>
      </c>
    </row>
    <row r="145" spans="2:4">
      <c r="B145" s="110" t="s">
        <v>966</v>
      </c>
      <c r="C145" s="52">
        <v>0</v>
      </c>
      <c r="D145" s="52">
        <v>0</v>
      </c>
    </row>
    <row r="146" spans="2:4">
      <c r="B146" s="109">
        <v>14838</v>
      </c>
      <c r="C146" s="52">
        <v>0</v>
      </c>
      <c r="D146" s="52">
        <v>0</v>
      </c>
    </row>
    <row r="147" spans="2:4">
      <c r="B147" s="110" t="s">
        <v>967</v>
      </c>
      <c r="C147" s="52">
        <v>0</v>
      </c>
      <c r="D147" s="52">
        <v>0</v>
      </c>
    </row>
    <row r="148" spans="2:4">
      <c r="B148" s="109">
        <v>14840</v>
      </c>
      <c r="C148" s="52">
        <v>0</v>
      </c>
      <c r="D148" s="52">
        <v>0</v>
      </c>
    </row>
    <row r="149" spans="2:4">
      <c r="B149" s="110" t="s">
        <v>968</v>
      </c>
      <c r="C149" s="52">
        <v>0</v>
      </c>
      <c r="D149" s="52">
        <v>0</v>
      </c>
    </row>
    <row r="150" spans="2:4">
      <c r="B150" s="109">
        <v>14920</v>
      </c>
      <c r="C150" s="52">
        <v>0</v>
      </c>
      <c r="D150" s="52">
        <v>0</v>
      </c>
    </row>
    <row r="151" spans="2:4">
      <c r="B151" s="110" t="s">
        <v>969</v>
      </c>
      <c r="C151" s="52">
        <v>0</v>
      </c>
      <c r="D151" s="52">
        <v>0</v>
      </c>
    </row>
    <row r="152" spans="2:4">
      <c r="B152" s="109">
        <v>14902</v>
      </c>
      <c r="C152" s="52">
        <v>0</v>
      </c>
      <c r="D152" s="52">
        <v>0</v>
      </c>
    </row>
    <row r="153" spans="2:4">
      <c r="B153" s="110" t="s">
        <v>970</v>
      </c>
      <c r="C153" s="52">
        <v>0</v>
      </c>
      <c r="D153" s="52">
        <v>0</v>
      </c>
    </row>
    <row r="154" spans="2:4">
      <c r="B154" s="108" t="s">
        <v>298</v>
      </c>
      <c r="C154" s="142">
        <v>1524.48</v>
      </c>
      <c r="D154" s="142">
        <v>713.71868732999997</v>
      </c>
    </row>
    <row r="155" spans="2:4">
      <c r="B155" s="109">
        <v>13924</v>
      </c>
      <c r="C155" s="52">
        <v>1524.48</v>
      </c>
      <c r="D155" s="52">
        <v>713.71868732999997</v>
      </c>
    </row>
    <row r="156" spans="2:4">
      <c r="B156" s="110" t="s">
        <v>321</v>
      </c>
      <c r="C156" s="52">
        <v>1524.48</v>
      </c>
      <c r="D156" s="52">
        <v>713.71868732999997</v>
      </c>
    </row>
    <row r="157" spans="2:4">
      <c r="B157" s="108" t="s">
        <v>276</v>
      </c>
      <c r="C157" s="142">
        <v>569.09114699999998</v>
      </c>
      <c r="D157" s="142">
        <v>118.00400938</v>
      </c>
    </row>
    <row r="158" spans="2:4">
      <c r="B158" s="109">
        <v>13475</v>
      </c>
      <c r="C158" s="52">
        <v>0</v>
      </c>
      <c r="D158" s="52">
        <v>0</v>
      </c>
    </row>
    <row r="159" spans="2:4">
      <c r="B159" s="110" t="s">
        <v>322</v>
      </c>
      <c r="C159" s="52">
        <v>0</v>
      </c>
      <c r="D159" s="52">
        <v>0</v>
      </c>
    </row>
    <row r="160" spans="2:4">
      <c r="B160" s="109">
        <v>13710</v>
      </c>
      <c r="C160" s="52">
        <v>0</v>
      </c>
      <c r="D160" s="52">
        <v>0</v>
      </c>
    </row>
    <row r="161" spans="2:4">
      <c r="B161" s="110" t="s">
        <v>323</v>
      </c>
      <c r="C161" s="52">
        <v>0</v>
      </c>
      <c r="D161" s="52">
        <v>0</v>
      </c>
    </row>
    <row r="162" spans="2:4">
      <c r="B162" s="109">
        <v>13824</v>
      </c>
      <c r="C162" s="52">
        <v>0</v>
      </c>
      <c r="D162" s="52">
        <v>110.73697940999999</v>
      </c>
    </row>
    <row r="163" spans="2:4">
      <c r="B163" s="110" t="s">
        <v>306</v>
      </c>
      <c r="C163" s="52">
        <v>0</v>
      </c>
      <c r="D163" s="52">
        <v>110.73697940999999</v>
      </c>
    </row>
    <row r="164" spans="2:4">
      <c r="B164" s="109">
        <v>13855</v>
      </c>
      <c r="C164" s="52">
        <v>453.22500000000002</v>
      </c>
      <c r="D164" s="52">
        <v>6.7270299700000002</v>
      </c>
    </row>
    <row r="165" spans="2:4">
      <c r="B165" s="110" t="s">
        <v>324</v>
      </c>
      <c r="C165" s="52">
        <v>453.22500000000002</v>
      </c>
      <c r="D165" s="52">
        <v>6.7270299700000002</v>
      </c>
    </row>
    <row r="166" spans="2:4">
      <c r="B166" s="109">
        <v>13967</v>
      </c>
      <c r="C166" s="52">
        <v>0</v>
      </c>
      <c r="D166" s="52">
        <v>0</v>
      </c>
    </row>
    <row r="167" spans="2:4">
      <c r="B167" s="110" t="s">
        <v>325</v>
      </c>
      <c r="C167" s="52">
        <v>0</v>
      </c>
      <c r="D167" s="52">
        <v>0</v>
      </c>
    </row>
    <row r="168" spans="2:4">
      <c r="B168" s="109">
        <v>13976</v>
      </c>
      <c r="C168" s="52">
        <v>0</v>
      </c>
      <c r="D168" s="52">
        <v>0</v>
      </c>
    </row>
    <row r="169" spans="2:4">
      <c r="B169" s="110" t="s">
        <v>326</v>
      </c>
      <c r="C169" s="52">
        <v>0</v>
      </c>
      <c r="D169" s="52">
        <v>0</v>
      </c>
    </row>
    <row r="170" spans="2:4">
      <c r="B170" s="109">
        <v>14663</v>
      </c>
      <c r="C170" s="52">
        <v>0</v>
      </c>
      <c r="D170" s="52">
        <v>0</v>
      </c>
    </row>
    <row r="171" spans="2:4">
      <c r="B171" s="110" t="s">
        <v>327</v>
      </c>
      <c r="C171" s="52">
        <v>0</v>
      </c>
      <c r="D171" s="52">
        <v>0</v>
      </c>
    </row>
    <row r="172" spans="2:4">
      <c r="B172" s="109">
        <v>14693</v>
      </c>
      <c r="C172" s="52">
        <v>0</v>
      </c>
      <c r="D172" s="52">
        <v>0</v>
      </c>
    </row>
    <row r="173" spans="2:4">
      <c r="B173" s="110" t="s">
        <v>311</v>
      </c>
      <c r="C173" s="52">
        <v>0</v>
      </c>
      <c r="D173" s="52">
        <v>0</v>
      </c>
    </row>
    <row r="174" spans="2:4">
      <c r="B174" s="110" t="s">
        <v>274</v>
      </c>
      <c r="C174" s="52">
        <v>115.866147</v>
      </c>
      <c r="D174" s="52">
        <v>0.54</v>
      </c>
    </row>
    <row r="175" spans="2:4">
      <c r="B175" s="108" t="s">
        <v>277</v>
      </c>
      <c r="C175" s="142">
        <v>39.282566000000003</v>
      </c>
      <c r="D175" s="142">
        <v>0</v>
      </c>
    </row>
    <row r="176" spans="2:4">
      <c r="B176" s="110" t="s">
        <v>274</v>
      </c>
      <c r="C176" s="52">
        <v>39.282566000000003</v>
      </c>
      <c r="D176" s="52">
        <v>0</v>
      </c>
    </row>
    <row r="177" spans="2:4">
      <c r="B177" s="105" t="s">
        <v>278</v>
      </c>
      <c r="C177" s="52">
        <v>2952.6481140000001</v>
      </c>
      <c r="D177" s="52">
        <v>601.5303062399995</v>
      </c>
    </row>
    <row r="178" spans="2:4">
      <c r="B178" s="108" t="s">
        <v>273</v>
      </c>
      <c r="C178" s="142">
        <v>846.75633200000004</v>
      </c>
      <c r="D178" s="142">
        <v>420.50374829000003</v>
      </c>
    </row>
    <row r="179" spans="2:4">
      <c r="B179" s="109">
        <v>12522</v>
      </c>
      <c r="C179" s="52">
        <v>45.981827000000003</v>
      </c>
      <c r="D179" s="52">
        <v>9.4660447199999993</v>
      </c>
    </row>
    <row r="180" spans="2:4">
      <c r="B180" s="110" t="s">
        <v>328</v>
      </c>
      <c r="C180" s="52">
        <v>45.981827000000003</v>
      </c>
      <c r="D180" s="52">
        <v>9.4660447199999993</v>
      </c>
    </row>
    <row r="181" spans="2:4">
      <c r="B181" s="109">
        <v>12602</v>
      </c>
      <c r="C181" s="52">
        <v>30.420183999999999</v>
      </c>
      <c r="D181" s="52">
        <v>6.4512832599999994</v>
      </c>
    </row>
    <row r="182" spans="2:4">
      <c r="B182" s="110" t="s">
        <v>329</v>
      </c>
      <c r="C182" s="52">
        <v>30.420183999999999</v>
      </c>
      <c r="D182" s="52">
        <v>6.4512832599999994</v>
      </c>
    </row>
    <row r="183" spans="2:4">
      <c r="B183" s="109">
        <v>12628</v>
      </c>
      <c r="C183" s="52">
        <v>103.604905</v>
      </c>
      <c r="D183" s="52">
        <v>89.455407620000003</v>
      </c>
    </row>
    <row r="184" spans="2:4">
      <c r="B184" s="110" t="s">
        <v>330</v>
      </c>
      <c r="C184" s="52">
        <v>103.604905</v>
      </c>
      <c r="D184" s="52">
        <v>89.455407620000003</v>
      </c>
    </row>
    <row r="185" spans="2:4">
      <c r="B185" s="109">
        <v>13067</v>
      </c>
      <c r="C185" s="52">
        <v>11.391855</v>
      </c>
      <c r="D185" s="52">
        <v>0</v>
      </c>
    </row>
    <row r="186" spans="2:4">
      <c r="B186" s="110" t="s">
        <v>331</v>
      </c>
      <c r="C186" s="52">
        <v>11.391855</v>
      </c>
      <c r="D186" s="52">
        <v>0</v>
      </c>
    </row>
    <row r="187" spans="2:4">
      <c r="B187" s="109">
        <v>13378</v>
      </c>
      <c r="C187" s="52">
        <v>41.005532000000002</v>
      </c>
      <c r="D187" s="52">
        <v>0.88155969999999995</v>
      </c>
    </row>
    <row r="188" spans="2:4">
      <c r="B188" s="110" t="s">
        <v>332</v>
      </c>
      <c r="C188" s="52">
        <v>41.005532000000002</v>
      </c>
      <c r="D188" s="52">
        <v>0.88155969999999995</v>
      </c>
    </row>
    <row r="189" spans="2:4">
      <c r="B189" s="109">
        <v>13445</v>
      </c>
      <c r="C189" s="52">
        <v>5.4007740000000002</v>
      </c>
      <c r="D189" s="52">
        <v>0</v>
      </c>
    </row>
    <row r="190" spans="2:4">
      <c r="B190" s="110" t="s">
        <v>333</v>
      </c>
      <c r="C190" s="52">
        <v>5.4007740000000002</v>
      </c>
      <c r="D190" s="52">
        <v>0</v>
      </c>
    </row>
    <row r="191" spans="2:4">
      <c r="B191" s="109">
        <v>13539</v>
      </c>
      <c r="C191" s="52">
        <v>96.772452000000001</v>
      </c>
      <c r="D191" s="52">
        <v>16.546192390000002</v>
      </c>
    </row>
    <row r="192" spans="2:4">
      <c r="B192" s="110" t="s">
        <v>334</v>
      </c>
      <c r="C192" s="52">
        <v>96.772452000000001</v>
      </c>
      <c r="D192" s="52">
        <v>16.546192390000002</v>
      </c>
    </row>
    <row r="193" spans="2:4">
      <c r="B193" s="109">
        <v>13562</v>
      </c>
      <c r="C193" s="52">
        <v>4.9170999999999999E-2</v>
      </c>
      <c r="D193" s="52">
        <v>0</v>
      </c>
    </row>
    <row r="194" spans="2:4">
      <c r="B194" s="110" t="s">
        <v>335</v>
      </c>
      <c r="C194" s="52">
        <v>4.9170999999999999E-2</v>
      </c>
      <c r="D194" s="52">
        <v>0</v>
      </c>
    </row>
    <row r="195" spans="2:4">
      <c r="B195" s="109">
        <v>13797</v>
      </c>
      <c r="C195" s="52">
        <v>130</v>
      </c>
      <c r="D195" s="52">
        <v>85.021483110000005</v>
      </c>
    </row>
    <row r="196" spans="2:4">
      <c r="B196" s="110" t="s">
        <v>336</v>
      </c>
      <c r="C196" s="52">
        <v>130</v>
      </c>
      <c r="D196" s="52">
        <v>85.021483110000005</v>
      </c>
    </row>
    <row r="197" spans="2:4">
      <c r="B197" s="109">
        <v>14097</v>
      </c>
      <c r="C197" s="52">
        <v>0</v>
      </c>
      <c r="D197" s="52">
        <v>0</v>
      </c>
    </row>
    <row r="198" spans="2:4">
      <c r="B198" s="110" t="s">
        <v>337</v>
      </c>
      <c r="C198" s="52">
        <v>0</v>
      </c>
      <c r="D198" s="52">
        <v>0</v>
      </c>
    </row>
    <row r="199" spans="2:4">
      <c r="B199" s="109">
        <v>14103</v>
      </c>
      <c r="C199" s="52">
        <v>0</v>
      </c>
      <c r="D199" s="52">
        <v>0</v>
      </c>
    </row>
    <row r="200" spans="2:4">
      <c r="B200" s="110" t="s">
        <v>338</v>
      </c>
      <c r="C200" s="52">
        <v>0</v>
      </c>
      <c r="D200" s="52">
        <v>0</v>
      </c>
    </row>
    <row r="201" spans="2:4">
      <c r="B201" s="109">
        <v>14207</v>
      </c>
      <c r="C201" s="52">
        <v>15.440588999999999</v>
      </c>
      <c r="D201" s="52">
        <v>0</v>
      </c>
    </row>
    <row r="202" spans="2:4">
      <c r="B202" s="110" t="s">
        <v>339</v>
      </c>
      <c r="C202" s="52">
        <v>15.440588999999999</v>
      </c>
      <c r="D202" s="52">
        <v>0</v>
      </c>
    </row>
    <row r="203" spans="2:4">
      <c r="B203" s="109">
        <v>14255</v>
      </c>
      <c r="C203" s="52">
        <v>14.907114999999999</v>
      </c>
      <c r="D203" s="52">
        <v>4.5719674000000001</v>
      </c>
    </row>
    <row r="204" spans="2:4">
      <c r="B204" s="110" t="s">
        <v>340</v>
      </c>
      <c r="C204" s="52">
        <v>14.907114999999999</v>
      </c>
      <c r="D204" s="52">
        <v>4.5719674000000001</v>
      </c>
    </row>
    <row r="205" spans="2:4">
      <c r="B205" s="109">
        <v>14557</v>
      </c>
      <c r="C205" s="52">
        <v>5.628082</v>
      </c>
      <c r="D205" s="52">
        <v>0</v>
      </c>
    </row>
    <row r="206" spans="2:4">
      <c r="B206" s="110" t="s">
        <v>341</v>
      </c>
      <c r="C206" s="52">
        <v>5.628082</v>
      </c>
      <c r="D206" s="52">
        <v>0</v>
      </c>
    </row>
    <row r="207" spans="2:4">
      <c r="B207" s="109">
        <v>14639</v>
      </c>
      <c r="C207" s="52">
        <v>346.15384599999999</v>
      </c>
      <c r="D207" s="52">
        <v>208.10981009</v>
      </c>
    </row>
    <row r="208" spans="2:4">
      <c r="B208" s="110" t="s">
        <v>342</v>
      </c>
      <c r="C208" s="52">
        <v>346.15384599999999</v>
      </c>
      <c r="D208" s="52">
        <v>208.10981009</v>
      </c>
    </row>
    <row r="209" spans="2:4">
      <c r="B209" s="109">
        <v>14898</v>
      </c>
      <c r="C209" s="52">
        <v>0</v>
      </c>
      <c r="D209" s="52">
        <v>0</v>
      </c>
    </row>
    <row r="210" spans="2:4">
      <c r="B210" s="110" t="s">
        <v>971</v>
      </c>
      <c r="C210" s="52">
        <v>0</v>
      </c>
      <c r="D210" s="52">
        <v>0</v>
      </c>
    </row>
    <row r="211" spans="2:4">
      <c r="B211" s="109">
        <v>14899</v>
      </c>
      <c r="C211" s="52">
        <v>0</v>
      </c>
      <c r="D211" s="52">
        <v>0</v>
      </c>
    </row>
    <row r="212" spans="2:4">
      <c r="B212" s="110" t="s">
        <v>972</v>
      </c>
      <c r="C212" s="52">
        <v>0</v>
      </c>
      <c r="D212" s="52">
        <v>0</v>
      </c>
    </row>
    <row r="213" spans="2:4">
      <c r="B213" s="109">
        <v>14896</v>
      </c>
      <c r="C213" s="52">
        <v>0</v>
      </c>
      <c r="D213" s="52">
        <v>0</v>
      </c>
    </row>
    <row r="214" spans="2:4">
      <c r="B214" s="110" t="s">
        <v>973</v>
      </c>
      <c r="C214" s="52">
        <v>0</v>
      </c>
      <c r="D214" s="52">
        <v>0</v>
      </c>
    </row>
    <row r="215" spans="2:4">
      <c r="B215" s="109">
        <v>14892</v>
      </c>
      <c r="C215" s="52">
        <v>0</v>
      </c>
      <c r="D215" s="52">
        <v>0</v>
      </c>
    </row>
    <row r="216" spans="2:4">
      <c r="B216" s="110" t="s">
        <v>974</v>
      </c>
      <c r="C216" s="52">
        <v>0</v>
      </c>
      <c r="D216" s="52">
        <v>0</v>
      </c>
    </row>
    <row r="217" spans="2:4">
      <c r="B217" s="109">
        <v>14893</v>
      </c>
      <c r="C217" s="52">
        <v>0</v>
      </c>
      <c r="D217" s="52">
        <v>0</v>
      </c>
    </row>
    <row r="218" spans="2:4">
      <c r="B218" s="110" t="s">
        <v>975</v>
      </c>
      <c r="C218" s="52">
        <v>0</v>
      </c>
      <c r="D218" s="52">
        <v>0</v>
      </c>
    </row>
    <row r="219" spans="2:4">
      <c r="B219" s="108" t="s">
        <v>298</v>
      </c>
      <c r="C219" s="142">
        <v>0</v>
      </c>
      <c r="D219" s="142">
        <v>0</v>
      </c>
    </row>
    <row r="220" spans="2:4">
      <c r="B220" s="109">
        <v>14713</v>
      </c>
      <c r="C220" s="52">
        <v>0</v>
      </c>
      <c r="D220" s="52">
        <v>0</v>
      </c>
    </row>
    <row r="221" spans="2:4">
      <c r="B221" s="110" t="s">
        <v>343</v>
      </c>
      <c r="C221" s="52">
        <v>0</v>
      </c>
      <c r="D221" s="52">
        <v>0</v>
      </c>
    </row>
    <row r="222" spans="2:4">
      <c r="B222" s="108" t="s">
        <v>276</v>
      </c>
      <c r="C222" s="142">
        <v>2105.8917820000001</v>
      </c>
      <c r="D222" s="142">
        <v>181.02655794999995</v>
      </c>
    </row>
    <row r="223" spans="2:4">
      <c r="B223" s="109">
        <v>13928</v>
      </c>
      <c r="C223" s="52">
        <v>2105.8917820000001</v>
      </c>
      <c r="D223" s="52">
        <v>179.21390465999997</v>
      </c>
    </row>
    <row r="224" spans="2:4">
      <c r="B224" s="110" t="s">
        <v>344</v>
      </c>
      <c r="C224" s="52">
        <v>1105.8917819999999</v>
      </c>
      <c r="D224" s="52">
        <v>5.7429035199999996</v>
      </c>
    </row>
    <row r="225" spans="2:4">
      <c r="B225" s="110" t="s">
        <v>345</v>
      </c>
      <c r="C225" s="52">
        <v>1000</v>
      </c>
      <c r="D225" s="52">
        <v>173.47100114</v>
      </c>
    </row>
    <row r="226" spans="2:4">
      <c r="B226" s="109">
        <v>13952</v>
      </c>
      <c r="C226" s="52">
        <v>0</v>
      </c>
      <c r="D226" s="52">
        <v>0</v>
      </c>
    </row>
    <row r="227" spans="2:4">
      <c r="B227" s="110" t="s">
        <v>346</v>
      </c>
      <c r="C227" s="52">
        <v>0</v>
      </c>
      <c r="D227" s="52">
        <v>0</v>
      </c>
    </row>
    <row r="228" spans="2:4">
      <c r="B228" s="109">
        <v>13960</v>
      </c>
      <c r="C228" s="52">
        <v>0</v>
      </c>
      <c r="D228" s="52">
        <v>0</v>
      </c>
    </row>
    <row r="229" spans="2:4">
      <c r="B229" s="110" t="s">
        <v>347</v>
      </c>
      <c r="C229" s="52">
        <v>0</v>
      </c>
      <c r="D229" s="52">
        <v>0</v>
      </c>
    </row>
    <row r="230" spans="2:4">
      <c r="B230" s="109">
        <v>14293</v>
      </c>
      <c r="C230" s="52">
        <v>0</v>
      </c>
      <c r="D230" s="52">
        <v>1.8126532900000001</v>
      </c>
    </row>
    <row r="231" spans="2:4">
      <c r="B231" s="110" t="s">
        <v>348</v>
      </c>
      <c r="C231" s="52">
        <v>0</v>
      </c>
      <c r="D231" s="52">
        <v>1.8126532900000001</v>
      </c>
    </row>
    <row r="232" spans="2:4">
      <c r="B232" s="105" t="s">
        <v>349</v>
      </c>
      <c r="C232" s="52">
        <v>1116.546664</v>
      </c>
      <c r="D232" s="52">
        <v>512.2251695299999</v>
      </c>
    </row>
    <row r="233" spans="2:4">
      <c r="B233" s="108" t="s">
        <v>273</v>
      </c>
      <c r="C233" s="142">
        <v>439.91715099999999</v>
      </c>
      <c r="D233" s="142">
        <v>267.53877259000001</v>
      </c>
    </row>
    <row r="234" spans="2:4">
      <c r="B234" s="109">
        <v>12523</v>
      </c>
      <c r="C234" s="52">
        <v>10.27655</v>
      </c>
      <c r="D234" s="52">
        <v>0</v>
      </c>
    </row>
    <row r="235" spans="2:4">
      <c r="B235" s="110" t="s">
        <v>350</v>
      </c>
      <c r="C235" s="52">
        <v>10.27655</v>
      </c>
      <c r="D235" s="52">
        <v>0</v>
      </c>
    </row>
    <row r="236" spans="2:4">
      <c r="B236" s="109">
        <v>12570</v>
      </c>
      <c r="C236" s="52">
        <v>2.7865310000000001</v>
      </c>
      <c r="D236" s="52">
        <v>0</v>
      </c>
    </row>
    <row r="237" spans="2:4">
      <c r="B237" s="110" t="s">
        <v>351</v>
      </c>
      <c r="C237" s="52">
        <v>2.7865310000000001</v>
      </c>
      <c r="D237" s="52">
        <v>0</v>
      </c>
    </row>
    <row r="238" spans="2:4">
      <c r="B238" s="109">
        <v>13044</v>
      </c>
      <c r="C238" s="52">
        <v>7.0139999999999994E-2</v>
      </c>
      <c r="D238" s="52">
        <v>0.42637798999999998</v>
      </c>
    </row>
    <row r="239" spans="2:4">
      <c r="B239" s="110" t="s">
        <v>352</v>
      </c>
      <c r="C239" s="52">
        <v>7.0139999999999994E-2</v>
      </c>
      <c r="D239" s="52">
        <v>0.42637798999999998</v>
      </c>
    </row>
    <row r="240" spans="2:4">
      <c r="B240" s="109">
        <v>13347</v>
      </c>
      <c r="C240" s="52">
        <v>4.3472999999999998E-2</v>
      </c>
      <c r="D240" s="52">
        <v>0</v>
      </c>
    </row>
    <row r="241" spans="2:4">
      <c r="B241" s="110" t="s">
        <v>353</v>
      </c>
      <c r="C241" s="52">
        <v>4.3472999999999998E-2</v>
      </c>
      <c r="D241" s="52">
        <v>0</v>
      </c>
    </row>
    <row r="242" spans="2:4">
      <c r="B242" s="109">
        <v>13379</v>
      </c>
      <c r="C242" s="52">
        <v>14.510408999999999</v>
      </c>
      <c r="D242" s="52">
        <v>0</v>
      </c>
    </row>
    <row r="243" spans="2:4">
      <c r="B243" s="110" t="s">
        <v>354</v>
      </c>
      <c r="C243" s="52">
        <v>14.510408999999999</v>
      </c>
      <c r="D243" s="52">
        <v>0</v>
      </c>
    </row>
    <row r="244" spans="2:4">
      <c r="B244" s="109">
        <v>13466</v>
      </c>
      <c r="C244" s="52">
        <v>14.911716</v>
      </c>
      <c r="D244" s="52">
        <v>0</v>
      </c>
    </row>
    <row r="245" spans="2:4">
      <c r="B245" s="110" t="s">
        <v>355</v>
      </c>
      <c r="C245" s="52">
        <v>14.911716</v>
      </c>
      <c r="D245" s="52">
        <v>0</v>
      </c>
    </row>
    <row r="246" spans="2:4">
      <c r="B246" s="109">
        <v>13542</v>
      </c>
      <c r="C246" s="52">
        <v>17.155654999999999</v>
      </c>
      <c r="D246" s="52">
        <v>12.670988019999999</v>
      </c>
    </row>
    <row r="247" spans="2:4">
      <c r="B247" s="110" t="s">
        <v>356</v>
      </c>
      <c r="C247" s="52">
        <v>17.155654999999999</v>
      </c>
      <c r="D247" s="52">
        <v>12.670988019999999</v>
      </c>
    </row>
    <row r="248" spans="2:4">
      <c r="B248" s="109">
        <v>13607</v>
      </c>
      <c r="C248" s="52">
        <v>1.4001399999999999</v>
      </c>
      <c r="D248" s="52">
        <v>7.5745201699999996</v>
      </c>
    </row>
    <row r="249" spans="2:4">
      <c r="B249" s="110" t="s">
        <v>357</v>
      </c>
      <c r="C249" s="52">
        <v>1.4001399999999999</v>
      </c>
      <c r="D249" s="52">
        <v>7.5745201699999996</v>
      </c>
    </row>
    <row r="250" spans="2:4">
      <c r="B250" s="109">
        <v>13818</v>
      </c>
      <c r="C250" s="52">
        <v>100</v>
      </c>
      <c r="D250" s="52">
        <v>54.180389049999995</v>
      </c>
    </row>
    <row r="251" spans="2:4">
      <c r="B251" s="110" t="s">
        <v>358</v>
      </c>
      <c r="C251" s="52">
        <v>100</v>
      </c>
      <c r="D251" s="52">
        <v>54.180389049999995</v>
      </c>
    </row>
    <row r="252" spans="2:4">
      <c r="B252" s="109">
        <v>14205</v>
      </c>
      <c r="C252" s="52">
        <v>3.623605</v>
      </c>
      <c r="D252" s="52">
        <v>1.63062942</v>
      </c>
    </row>
    <row r="253" spans="2:4">
      <c r="B253" s="110" t="s">
        <v>359</v>
      </c>
      <c r="C253" s="52">
        <v>3.623605</v>
      </c>
      <c r="D253" s="52">
        <v>1.63062942</v>
      </c>
    </row>
    <row r="254" spans="2:4">
      <c r="B254" s="109">
        <v>14239</v>
      </c>
      <c r="C254" s="52">
        <v>0</v>
      </c>
      <c r="D254" s="52">
        <v>0</v>
      </c>
    </row>
    <row r="255" spans="2:4">
      <c r="B255" s="110" t="s">
        <v>360</v>
      </c>
      <c r="C255" s="52">
        <v>0</v>
      </c>
      <c r="D255" s="52">
        <v>0</v>
      </c>
    </row>
    <row r="256" spans="2:4">
      <c r="B256" s="109">
        <v>14251</v>
      </c>
      <c r="C256" s="52">
        <v>0</v>
      </c>
      <c r="D256" s="52">
        <v>3.5598619300000003</v>
      </c>
    </row>
    <row r="257" spans="2:4">
      <c r="B257" s="110" t="s">
        <v>361</v>
      </c>
      <c r="C257" s="52">
        <v>0</v>
      </c>
      <c r="D257" s="52">
        <v>3.5598619300000003</v>
      </c>
    </row>
    <row r="258" spans="2:4">
      <c r="B258" s="109">
        <v>14392</v>
      </c>
      <c r="C258" s="52">
        <v>1.504759</v>
      </c>
      <c r="D258" s="52">
        <v>0</v>
      </c>
    </row>
    <row r="259" spans="2:4">
      <c r="B259" s="110" t="s">
        <v>362</v>
      </c>
      <c r="C259" s="52">
        <v>1.504759</v>
      </c>
      <c r="D259" s="52">
        <v>0</v>
      </c>
    </row>
    <row r="260" spans="2:4">
      <c r="B260" s="109">
        <v>14594</v>
      </c>
      <c r="C260" s="52">
        <v>42.864941000000002</v>
      </c>
      <c r="D260" s="52">
        <v>30.907460620000002</v>
      </c>
    </row>
    <row r="261" spans="2:4">
      <c r="B261" s="110" t="s">
        <v>363</v>
      </c>
      <c r="C261" s="52">
        <v>42.864941000000002</v>
      </c>
      <c r="D261" s="52">
        <v>30.907460620000002</v>
      </c>
    </row>
    <row r="262" spans="2:4">
      <c r="B262" s="109">
        <v>14636</v>
      </c>
      <c r="C262" s="52">
        <v>230.76923199999999</v>
      </c>
      <c r="D262" s="52">
        <v>156.58854538999998</v>
      </c>
    </row>
    <row r="263" spans="2:4">
      <c r="B263" s="110" t="s">
        <v>364</v>
      </c>
      <c r="C263" s="52">
        <v>230.76923199999999</v>
      </c>
      <c r="D263" s="52">
        <v>156.58854538999998</v>
      </c>
    </row>
    <row r="264" spans="2:4">
      <c r="B264" s="109">
        <v>14710</v>
      </c>
      <c r="C264" s="52">
        <v>0</v>
      </c>
      <c r="D264" s="52">
        <v>0</v>
      </c>
    </row>
    <row r="265" spans="2:4">
      <c r="B265" s="110" t="s">
        <v>365</v>
      </c>
      <c r="C265" s="52">
        <v>0</v>
      </c>
      <c r="D265" s="52">
        <v>0</v>
      </c>
    </row>
    <row r="266" spans="2:4">
      <c r="B266" s="109">
        <v>14888</v>
      </c>
      <c r="C266" s="52">
        <v>0</v>
      </c>
      <c r="D266" s="52">
        <v>0</v>
      </c>
    </row>
    <row r="267" spans="2:4">
      <c r="B267" s="110" t="s">
        <v>976</v>
      </c>
      <c r="C267" s="52">
        <v>0</v>
      </c>
      <c r="D267" s="52">
        <v>0</v>
      </c>
    </row>
    <row r="268" spans="2:4">
      <c r="B268" s="109">
        <v>395</v>
      </c>
      <c r="C268" s="52">
        <v>0</v>
      </c>
      <c r="D268" s="52">
        <v>0</v>
      </c>
    </row>
    <row r="269" spans="2:4">
      <c r="B269" s="110" t="s">
        <v>977</v>
      </c>
      <c r="C269" s="52">
        <v>0</v>
      </c>
      <c r="D269" s="52">
        <v>0</v>
      </c>
    </row>
    <row r="270" spans="2:4">
      <c r="B270" s="109">
        <v>14895</v>
      </c>
      <c r="C270" s="52">
        <v>0</v>
      </c>
      <c r="D270" s="52">
        <v>0</v>
      </c>
    </row>
    <row r="271" spans="2:4">
      <c r="B271" s="110" t="s">
        <v>978</v>
      </c>
      <c r="C271" s="52">
        <v>0</v>
      </c>
      <c r="D271" s="52">
        <v>0</v>
      </c>
    </row>
    <row r="272" spans="2:4">
      <c r="B272" s="109">
        <v>14897</v>
      </c>
      <c r="C272" s="52">
        <v>0</v>
      </c>
      <c r="D272" s="52">
        <v>0</v>
      </c>
    </row>
    <row r="273" spans="2:4">
      <c r="B273" s="110" t="s">
        <v>979</v>
      </c>
      <c r="C273" s="52">
        <v>0</v>
      </c>
      <c r="D273" s="52">
        <v>0</v>
      </c>
    </row>
    <row r="274" spans="2:4">
      <c r="B274" s="109">
        <v>14891</v>
      </c>
      <c r="C274" s="52">
        <v>0</v>
      </c>
      <c r="D274" s="52">
        <v>0</v>
      </c>
    </row>
    <row r="275" spans="2:4">
      <c r="B275" s="110" t="s">
        <v>980</v>
      </c>
      <c r="C275" s="52">
        <v>0</v>
      </c>
      <c r="D275" s="52">
        <v>0</v>
      </c>
    </row>
    <row r="276" spans="2:4">
      <c r="B276" s="108" t="s">
        <v>276</v>
      </c>
      <c r="C276" s="142">
        <v>676.62951299999997</v>
      </c>
      <c r="D276" s="142">
        <v>244.68639694000007</v>
      </c>
    </row>
    <row r="277" spans="2:4">
      <c r="B277" s="109">
        <v>13198</v>
      </c>
      <c r="C277" s="52">
        <v>0</v>
      </c>
      <c r="D277" s="52">
        <v>0</v>
      </c>
    </row>
    <row r="278" spans="2:4">
      <c r="B278" s="110" t="s">
        <v>366</v>
      </c>
      <c r="C278" s="52">
        <v>0</v>
      </c>
      <c r="D278" s="52">
        <v>0</v>
      </c>
    </row>
    <row r="279" spans="2:4">
      <c r="B279" s="109">
        <v>13928</v>
      </c>
      <c r="C279" s="52">
        <v>0</v>
      </c>
      <c r="D279" s="52">
        <v>134.59728435000002</v>
      </c>
    </row>
    <row r="280" spans="2:4">
      <c r="B280" s="110" t="s">
        <v>345</v>
      </c>
      <c r="C280" s="52">
        <v>0</v>
      </c>
      <c r="D280" s="52">
        <v>134.59728435000002</v>
      </c>
    </row>
    <row r="281" spans="2:4">
      <c r="B281" s="110" t="s">
        <v>274</v>
      </c>
      <c r="C281" s="52">
        <v>676.62951299999997</v>
      </c>
      <c r="D281" s="52">
        <v>110.08911259</v>
      </c>
    </row>
    <row r="282" spans="2:4">
      <c r="B282" s="105" t="s">
        <v>279</v>
      </c>
      <c r="C282" s="52">
        <v>499.50696599999998</v>
      </c>
      <c r="D282" s="52">
        <v>671.0335285799996</v>
      </c>
    </row>
    <row r="283" spans="2:4">
      <c r="B283" s="108" t="s">
        <v>273</v>
      </c>
      <c r="C283" s="142">
        <v>499.50696599999998</v>
      </c>
      <c r="D283" s="142">
        <v>529.48713931999998</v>
      </c>
    </row>
    <row r="284" spans="2:4">
      <c r="B284" s="109">
        <v>12524</v>
      </c>
      <c r="C284" s="52">
        <v>6.7863999999999994E-2</v>
      </c>
      <c r="D284" s="52">
        <v>0</v>
      </c>
    </row>
    <row r="285" spans="2:4">
      <c r="B285" s="110" t="s">
        <v>367</v>
      </c>
      <c r="C285" s="52">
        <v>6.7863999999999994E-2</v>
      </c>
      <c r="D285" s="52">
        <v>0</v>
      </c>
    </row>
    <row r="286" spans="2:4">
      <c r="B286" s="109">
        <v>12569</v>
      </c>
      <c r="C286" s="52">
        <v>4.8794620000000002</v>
      </c>
      <c r="D286" s="52">
        <v>11.622121869999999</v>
      </c>
    </row>
    <row r="287" spans="2:4">
      <c r="B287" s="110" t="s">
        <v>368</v>
      </c>
      <c r="C287" s="52">
        <v>4.8794620000000002</v>
      </c>
      <c r="D287" s="52">
        <v>11.622121869999999</v>
      </c>
    </row>
    <row r="288" spans="2:4">
      <c r="B288" s="109">
        <v>12635</v>
      </c>
      <c r="C288" s="52">
        <v>214</v>
      </c>
      <c r="D288" s="52">
        <v>220.4592988</v>
      </c>
    </row>
    <row r="289" spans="2:4">
      <c r="B289" s="110" t="s">
        <v>369</v>
      </c>
      <c r="C289" s="52">
        <v>214</v>
      </c>
      <c r="D289" s="52">
        <v>220.4592988</v>
      </c>
    </row>
    <row r="290" spans="2:4">
      <c r="B290" s="109">
        <v>13045</v>
      </c>
      <c r="C290" s="52">
        <v>1.4473370000000001</v>
      </c>
      <c r="D290" s="52">
        <v>2.3391151299999997</v>
      </c>
    </row>
    <row r="291" spans="2:4">
      <c r="B291" s="110" t="s">
        <v>370</v>
      </c>
      <c r="C291" s="52">
        <v>1.4473370000000001</v>
      </c>
      <c r="D291" s="52">
        <v>2.3391151299999997</v>
      </c>
    </row>
    <row r="292" spans="2:4">
      <c r="B292" s="109">
        <v>13380</v>
      </c>
      <c r="C292" s="52">
        <v>17.013874000000001</v>
      </c>
      <c r="D292" s="52">
        <v>15.70671398</v>
      </c>
    </row>
    <row r="293" spans="2:4">
      <c r="B293" s="110" t="s">
        <v>371</v>
      </c>
      <c r="C293" s="52">
        <v>17.013874000000001</v>
      </c>
      <c r="D293" s="52">
        <v>15.70671398</v>
      </c>
    </row>
    <row r="294" spans="2:4">
      <c r="B294" s="109">
        <v>13444</v>
      </c>
      <c r="C294" s="52">
        <v>0.68118299999999998</v>
      </c>
      <c r="D294" s="52">
        <v>6.9761863100000001</v>
      </c>
    </row>
    <row r="295" spans="2:4">
      <c r="B295" s="110" t="s">
        <v>372</v>
      </c>
      <c r="C295" s="52">
        <v>0.68118299999999998</v>
      </c>
      <c r="D295" s="52">
        <v>6.9761863100000001</v>
      </c>
    </row>
    <row r="296" spans="2:4">
      <c r="B296" s="109">
        <v>13544</v>
      </c>
      <c r="C296" s="52">
        <v>53.605469999999997</v>
      </c>
      <c r="D296" s="52">
        <v>12.12014638</v>
      </c>
    </row>
    <row r="297" spans="2:4">
      <c r="B297" s="110" t="s">
        <v>373</v>
      </c>
      <c r="C297" s="52">
        <v>53.605469999999997</v>
      </c>
      <c r="D297" s="52">
        <v>12.12014638</v>
      </c>
    </row>
    <row r="298" spans="2:4">
      <c r="B298" s="109">
        <v>13796</v>
      </c>
      <c r="C298" s="52">
        <v>130</v>
      </c>
      <c r="D298" s="52">
        <v>126.06358204999999</v>
      </c>
    </row>
    <row r="299" spans="2:4">
      <c r="B299" s="110" t="s">
        <v>374</v>
      </c>
      <c r="C299" s="52">
        <v>130</v>
      </c>
      <c r="D299" s="52">
        <v>126.06358204999999</v>
      </c>
    </row>
    <row r="300" spans="2:4">
      <c r="B300" s="109">
        <v>14087</v>
      </c>
      <c r="C300" s="52">
        <v>0</v>
      </c>
      <c r="D300" s="52">
        <v>0</v>
      </c>
    </row>
    <row r="301" spans="2:4">
      <c r="B301" s="110" t="s">
        <v>375</v>
      </c>
      <c r="C301" s="52">
        <v>0</v>
      </c>
      <c r="D301" s="52">
        <v>0</v>
      </c>
    </row>
    <row r="302" spans="2:4">
      <c r="B302" s="109">
        <v>14228</v>
      </c>
      <c r="C302" s="52">
        <v>13.317906000000001</v>
      </c>
      <c r="D302" s="52">
        <v>0</v>
      </c>
    </row>
    <row r="303" spans="2:4">
      <c r="B303" s="110" t="s">
        <v>376</v>
      </c>
      <c r="C303" s="52">
        <v>13.317906000000001</v>
      </c>
      <c r="D303" s="52">
        <v>0</v>
      </c>
    </row>
    <row r="304" spans="2:4">
      <c r="B304" s="109">
        <v>14540</v>
      </c>
      <c r="C304" s="52">
        <v>6.6050269999999998</v>
      </c>
      <c r="D304" s="52">
        <v>0</v>
      </c>
    </row>
    <row r="305" spans="2:4">
      <c r="B305" s="110" t="s">
        <v>377</v>
      </c>
      <c r="C305" s="52">
        <v>6.6050269999999998</v>
      </c>
      <c r="D305" s="52">
        <v>0</v>
      </c>
    </row>
    <row r="306" spans="2:4">
      <c r="B306" s="109">
        <v>14577</v>
      </c>
      <c r="C306" s="52">
        <v>57.888843000000001</v>
      </c>
      <c r="D306" s="52">
        <v>13.0719048</v>
      </c>
    </row>
    <row r="307" spans="2:4">
      <c r="B307" s="110" t="s">
        <v>378</v>
      </c>
      <c r="C307" s="52">
        <v>57.888843000000001</v>
      </c>
      <c r="D307" s="52">
        <v>13.0719048</v>
      </c>
    </row>
    <row r="308" spans="2:4">
      <c r="B308" s="109">
        <v>14619</v>
      </c>
      <c r="C308" s="52">
        <v>0</v>
      </c>
      <c r="D308" s="52">
        <v>121.12806999999999</v>
      </c>
    </row>
    <row r="309" spans="2:4">
      <c r="B309" s="110" t="s">
        <v>379</v>
      </c>
      <c r="C309" s="52">
        <v>0</v>
      </c>
      <c r="D309" s="52">
        <v>121.12806999999999</v>
      </c>
    </row>
    <row r="310" spans="2:4">
      <c r="B310" s="109">
        <v>14645</v>
      </c>
      <c r="C310" s="52">
        <v>0</v>
      </c>
      <c r="D310" s="52">
        <v>0</v>
      </c>
    </row>
    <row r="311" spans="2:4">
      <c r="B311" s="110" t="s">
        <v>380</v>
      </c>
      <c r="C311" s="52">
        <v>0</v>
      </c>
      <c r="D311" s="52">
        <v>0</v>
      </c>
    </row>
    <row r="312" spans="2:4">
      <c r="B312" s="109">
        <v>14886</v>
      </c>
      <c r="C312" s="52">
        <v>0</v>
      </c>
      <c r="D312" s="52">
        <v>0</v>
      </c>
    </row>
    <row r="313" spans="2:4">
      <c r="B313" s="110" t="s">
        <v>981</v>
      </c>
      <c r="C313" s="52">
        <v>0</v>
      </c>
      <c r="D313" s="52">
        <v>0</v>
      </c>
    </row>
    <row r="314" spans="2:4">
      <c r="B314" s="109">
        <v>14894</v>
      </c>
      <c r="C314" s="52">
        <v>0</v>
      </c>
      <c r="D314" s="52">
        <v>0</v>
      </c>
    </row>
    <row r="315" spans="2:4">
      <c r="B315" s="110" t="s">
        <v>982</v>
      </c>
      <c r="C315" s="52">
        <v>0</v>
      </c>
      <c r="D315" s="52">
        <v>0</v>
      </c>
    </row>
    <row r="316" spans="2:4">
      <c r="B316" s="108" t="s">
        <v>276</v>
      </c>
      <c r="C316" s="142">
        <v>0</v>
      </c>
      <c r="D316" s="142">
        <v>141.54638925999998</v>
      </c>
    </row>
    <row r="317" spans="2:4">
      <c r="B317" s="109">
        <v>13652</v>
      </c>
      <c r="C317" s="52">
        <v>0</v>
      </c>
      <c r="D317" s="52">
        <v>0</v>
      </c>
    </row>
    <row r="318" spans="2:4">
      <c r="B318" s="110" t="s">
        <v>381</v>
      </c>
      <c r="C318" s="52">
        <v>0</v>
      </c>
      <c r="D318" s="52">
        <v>0</v>
      </c>
    </row>
    <row r="319" spans="2:4">
      <c r="B319" s="109">
        <v>13928</v>
      </c>
      <c r="C319" s="52">
        <v>0</v>
      </c>
      <c r="D319" s="52">
        <v>136.63735621999999</v>
      </c>
    </row>
    <row r="320" spans="2:4">
      <c r="B320" s="110" t="s">
        <v>345</v>
      </c>
      <c r="C320" s="52">
        <v>0</v>
      </c>
      <c r="D320" s="52">
        <v>136.63735621999999</v>
      </c>
    </row>
    <row r="321" spans="2:4">
      <c r="B321" s="109">
        <v>14670</v>
      </c>
      <c r="C321" s="52">
        <v>0</v>
      </c>
      <c r="D321" s="52">
        <v>4.9090330399999997</v>
      </c>
    </row>
    <row r="322" spans="2:4">
      <c r="B322" s="110" t="s">
        <v>382</v>
      </c>
      <c r="C322" s="52">
        <v>0</v>
      </c>
      <c r="D322" s="52">
        <v>4.9090330399999997</v>
      </c>
    </row>
    <row r="323" spans="2:4">
      <c r="B323" s="105" t="s">
        <v>383</v>
      </c>
      <c r="C323" s="52">
        <v>681.94600300000002</v>
      </c>
      <c r="D323" s="52">
        <v>789.73912067999993</v>
      </c>
    </row>
    <row r="324" spans="2:4">
      <c r="B324" s="108" t="s">
        <v>273</v>
      </c>
      <c r="C324" s="142">
        <v>609.57731000000001</v>
      </c>
      <c r="D324" s="142">
        <v>789.73912067999993</v>
      </c>
    </row>
    <row r="325" spans="2:4">
      <c r="B325" s="109">
        <v>6131</v>
      </c>
      <c r="C325" s="52">
        <v>126.862072</v>
      </c>
      <c r="D325" s="52">
        <v>122.24408919</v>
      </c>
    </row>
    <row r="326" spans="2:4">
      <c r="B326" s="110" t="s">
        <v>394</v>
      </c>
      <c r="C326" s="52">
        <v>126.862072</v>
      </c>
      <c r="D326" s="52">
        <v>122.24408919</v>
      </c>
    </row>
    <row r="327" spans="2:4">
      <c r="B327" s="109">
        <v>12525</v>
      </c>
      <c r="C327" s="52">
        <v>6.3970060000000002</v>
      </c>
      <c r="D327" s="52">
        <v>0</v>
      </c>
    </row>
    <row r="328" spans="2:4">
      <c r="B328" s="110" t="s">
        <v>384</v>
      </c>
      <c r="C328" s="52">
        <v>6.3970060000000002</v>
      </c>
      <c r="D328" s="52">
        <v>0</v>
      </c>
    </row>
    <row r="329" spans="2:4">
      <c r="B329" s="109">
        <v>12568</v>
      </c>
      <c r="C329" s="52">
        <v>4.9753740000000004</v>
      </c>
      <c r="D329" s="52">
        <v>7.9937387400000004</v>
      </c>
    </row>
    <row r="330" spans="2:4">
      <c r="B330" s="110" t="s">
        <v>385</v>
      </c>
      <c r="C330" s="52">
        <v>4.9753740000000004</v>
      </c>
      <c r="D330" s="52">
        <v>7.9937387400000004</v>
      </c>
    </row>
    <row r="331" spans="2:4">
      <c r="B331" s="109">
        <v>13043</v>
      </c>
      <c r="C331" s="52">
        <v>3.4891230000000002</v>
      </c>
      <c r="D331" s="52">
        <v>0</v>
      </c>
    </row>
    <row r="332" spans="2:4">
      <c r="B332" s="110" t="s">
        <v>386</v>
      </c>
      <c r="C332" s="52">
        <v>3.4891230000000002</v>
      </c>
      <c r="D332" s="52">
        <v>0</v>
      </c>
    </row>
    <row r="333" spans="2:4">
      <c r="B333" s="109">
        <v>13381</v>
      </c>
      <c r="C333" s="52">
        <v>15.236758</v>
      </c>
      <c r="D333" s="52">
        <v>7.5195644400000008</v>
      </c>
    </row>
    <row r="334" spans="2:4">
      <c r="B334" s="110" t="s">
        <v>387</v>
      </c>
      <c r="C334" s="52">
        <v>15.236758</v>
      </c>
      <c r="D334" s="52">
        <v>7.5195644400000008</v>
      </c>
    </row>
    <row r="335" spans="2:4">
      <c r="B335" s="109">
        <v>13459</v>
      </c>
      <c r="C335" s="52">
        <v>3.7603179999999998</v>
      </c>
      <c r="D335" s="52">
        <v>0.76305207999999991</v>
      </c>
    </row>
    <row r="336" spans="2:4">
      <c r="B336" s="110" t="s">
        <v>388</v>
      </c>
      <c r="C336" s="52">
        <v>3.7603179999999998</v>
      </c>
      <c r="D336" s="52">
        <v>0.76305207999999991</v>
      </c>
    </row>
    <row r="337" spans="2:4">
      <c r="B337" s="109">
        <v>13546</v>
      </c>
      <c r="C337" s="52">
        <v>11.993252</v>
      </c>
      <c r="D337" s="52">
        <v>0</v>
      </c>
    </row>
    <row r="338" spans="2:4">
      <c r="B338" s="110" t="s">
        <v>936</v>
      </c>
      <c r="C338" s="52">
        <v>11.993252</v>
      </c>
      <c r="D338" s="52">
        <v>0</v>
      </c>
    </row>
    <row r="339" spans="2:4">
      <c r="B339" s="109">
        <v>13817</v>
      </c>
      <c r="C339" s="52">
        <v>100</v>
      </c>
      <c r="D339" s="52">
        <v>37.551078049999994</v>
      </c>
    </row>
    <row r="340" spans="2:4">
      <c r="B340" s="110" t="s">
        <v>389</v>
      </c>
      <c r="C340" s="52">
        <v>100</v>
      </c>
      <c r="D340" s="52">
        <v>37.551078049999994</v>
      </c>
    </row>
    <row r="341" spans="2:4">
      <c r="B341" s="109">
        <v>14178</v>
      </c>
      <c r="C341" s="52">
        <v>321.91753199999999</v>
      </c>
      <c r="D341" s="52">
        <v>229.75252297000006</v>
      </c>
    </row>
    <row r="342" spans="2:4">
      <c r="B342" s="110" t="s">
        <v>390</v>
      </c>
      <c r="C342" s="52">
        <v>321.91753199999999</v>
      </c>
      <c r="D342" s="52">
        <v>229.75252297000006</v>
      </c>
    </row>
    <row r="343" spans="2:4">
      <c r="B343" s="109">
        <v>14390</v>
      </c>
      <c r="C343" s="52">
        <v>14.945874999999999</v>
      </c>
      <c r="D343" s="52">
        <v>13.623923359999999</v>
      </c>
    </row>
    <row r="344" spans="2:4">
      <c r="B344" s="110" t="s">
        <v>391</v>
      </c>
      <c r="C344" s="52">
        <v>14.945874999999999</v>
      </c>
      <c r="D344" s="52">
        <v>13.623923359999999</v>
      </c>
    </row>
    <row r="345" spans="2:4">
      <c r="B345" s="109">
        <v>14584</v>
      </c>
      <c r="C345" s="52">
        <v>0</v>
      </c>
      <c r="D345" s="52">
        <v>0</v>
      </c>
    </row>
    <row r="346" spans="2:4">
      <c r="B346" s="110" t="s">
        <v>392</v>
      </c>
      <c r="C346" s="52">
        <v>0</v>
      </c>
      <c r="D346" s="52">
        <v>0</v>
      </c>
    </row>
    <row r="347" spans="2:4">
      <c r="B347" s="109">
        <v>14697</v>
      </c>
      <c r="C347" s="52">
        <v>0</v>
      </c>
      <c r="D347" s="52">
        <v>370.29115184999995</v>
      </c>
    </row>
    <row r="348" spans="2:4">
      <c r="B348" s="110" t="s">
        <v>393</v>
      </c>
      <c r="C348" s="52">
        <v>0</v>
      </c>
      <c r="D348" s="52">
        <v>370.29115184999995</v>
      </c>
    </row>
    <row r="349" spans="2:4">
      <c r="B349" s="110" t="s">
        <v>274</v>
      </c>
      <c r="C349" s="52">
        <v>0</v>
      </c>
      <c r="D349" s="52">
        <v>0</v>
      </c>
    </row>
    <row r="350" spans="2:4">
      <c r="B350" s="108" t="s">
        <v>277</v>
      </c>
      <c r="C350" s="142">
        <v>72.368692999999993</v>
      </c>
      <c r="D350" s="142">
        <v>0</v>
      </c>
    </row>
    <row r="351" spans="2:4">
      <c r="B351" s="110" t="s">
        <v>274</v>
      </c>
      <c r="C351" s="52">
        <v>72.368692999999993</v>
      </c>
      <c r="D351" s="52">
        <v>0</v>
      </c>
    </row>
    <row r="352" spans="2:4">
      <c r="B352" s="105" t="s">
        <v>280</v>
      </c>
      <c r="C352" s="52">
        <v>2184.7459309999999</v>
      </c>
      <c r="D352" s="52">
        <v>1026.72920542</v>
      </c>
    </row>
    <row r="353" spans="2:4">
      <c r="B353" s="108" t="s">
        <v>273</v>
      </c>
      <c r="C353" s="142">
        <v>2063.8859309999998</v>
      </c>
      <c r="D353" s="142">
        <v>988.59701799000004</v>
      </c>
    </row>
    <row r="354" spans="2:4">
      <c r="B354" s="109">
        <v>12527</v>
      </c>
      <c r="C354" s="52">
        <v>5.8507410000000002</v>
      </c>
      <c r="D354" s="52">
        <v>0</v>
      </c>
    </row>
    <row r="355" spans="2:4">
      <c r="B355" s="110" t="s">
        <v>395</v>
      </c>
      <c r="C355" s="52">
        <v>5.8507410000000002</v>
      </c>
      <c r="D355" s="52">
        <v>0</v>
      </c>
    </row>
    <row r="356" spans="2:4">
      <c r="B356" s="109">
        <v>12566</v>
      </c>
      <c r="C356" s="52">
        <v>15.029163</v>
      </c>
      <c r="D356" s="52">
        <v>15.197000870000002</v>
      </c>
    </row>
    <row r="357" spans="2:4">
      <c r="B357" s="110" t="s">
        <v>396</v>
      </c>
      <c r="C357" s="52">
        <v>15.029163</v>
      </c>
      <c r="D357" s="52">
        <v>15.197000870000002</v>
      </c>
    </row>
    <row r="358" spans="2:4">
      <c r="B358" s="109">
        <v>13047</v>
      </c>
      <c r="C358" s="52">
        <v>7.8349219999999997</v>
      </c>
      <c r="D358" s="52">
        <v>0</v>
      </c>
    </row>
    <row r="359" spans="2:4">
      <c r="B359" s="110" t="s">
        <v>397</v>
      </c>
      <c r="C359" s="52">
        <v>7.8349219999999997</v>
      </c>
      <c r="D359" s="52">
        <v>0</v>
      </c>
    </row>
    <row r="360" spans="2:4">
      <c r="B360" s="109">
        <v>13383</v>
      </c>
      <c r="C360" s="52">
        <v>66.712107000000003</v>
      </c>
      <c r="D360" s="52">
        <v>42.619961150000002</v>
      </c>
    </row>
    <row r="361" spans="2:4">
      <c r="B361" s="110" t="s">
        <v>398</v>
      </c>
      <c r="C361" s="52">
        <v>66.712107000000003</v>
      </c>
      <c r="D361" s="52">
        <v>42.619961150000002</v>
      </c>
    </row>
    <row r="362" spans="2:4">
      <c r="B362" s="109">
        <v>13437</v>
      </c>
      <c r="C362" s="52">
        <v>12.313435</v>
      </c>
      <c r="D362" s="52">
        <v>0</v>
      </c>
    </row>
    <row r="363" spans="2:4">
      <c r="B363" s="110" t="s">
        <v>399</v>
      </c>
      <c r="C363" s="52">
        <v>12.313435</v>
      </c>
      <c r="D363" s="52">
        <v>0</v>
      </c>
    </row>
    <row r="364" spans="2:4">
      <c r="B364" s="109">
        <v>13549</v>
      </c>
      <c r="C364" s="52">
        <v>27.28979</v>
      </c>
      <c r="D364" s="52">
        <v>3.4788379200000001</v>
      </c>
    </row>
    <row r="365" spans="2:4">
      <c r="B365" s="110" t="s">
        <v>400</v>
      </c>
      <c r="C365" s="52">
        <v>27.28979</v>
      </c>
      <c r="D365" s="52">
        <v>3.4788379200000001</v>
      </c>
    </row>
    <row r="366" spans="2:4">
      <c r="B366" s="109">
        <v>13579</v>
      </c>
      <c r="C366" s="52">
        <v>1.804989</v>
      </c>
      <c r="D366" s="52">
        <v>0</v>
      </c>
    </row>
    <row r="367" spans="2:4">
      <c r="B367" s="110" t="s">
        <v>401</v>
      </c>
      <c r="C367" s="52">
        <v>1.804989</v>
      </c>
      <c r="D367" s="52">
        <v>0</v>
      </c>
    </row>
    <row r="368" spans="2:4">
      <c r="B368" s="109">
        <v>13619</v>
      </c>
      <c r="C368" s="52">
        <v>4.1972000000000002E-2</v>
      </c>
      <c r="D368" s="52">
        <v>3.3289056800000001</v>
      </c>
    </row>
    <row r="369" spans="2:4">
      <c r="B369" s="110" t="s">
        <v>402</v>
      </c>
      <c r="C369" s="52">
        <v>4.1972000000000002E-2</v>
      </c>
      <c r="D369" s="52">
        <v>3.3289056800000001</v>
      </c>
    </row>
    <row r="370" spans="2:4">
      <c r="B370" s="109">
        <v>13656</v>
      </c>
      <c r="C370" s="52">
        <v>822.75795100000005</v>
      </c>
      <c r="D370" s="52">
        <v>579.66351321000002</v>
      </c>
    </row>
    <row r="371" spans="2:4">
      <c r="B371" s="110" t="s">
        <v>403</v>
      </c>
      <c r="C371" s="52">
        <v>822.75795100000005</v>
      </c>
      <c r="D371" s="52">
        <v>579.66351321000002</v>
      </c>
    </row>
    <row r="372" spans="2:4">
      <c r="B372" s="109">
        <v>13805</v>
      </c>
      <c r="C372" s="52">
        <v>130</v>
      </c>
      <c r="D372" s="52">
        <v>105.82676678000001</v>
      </c>
    </row>
    <row r="373" spans="2:4">
      <c r="B373" s="110" t="s">
        <v>404</v>
      </c>
      <c r="C373" s="52">
        <v>130</v>
      </c>
      <c r="D373" s="52">
        <v>105.82676678000001</v>
      </c>
    </row>
    <row r="374" spans="2:4">
      <c r="B374" s="109">
        <v>13839</v>
      </c>
      <c r="C374" s="52">
        <v>300</v>
      </c>
      <c r="D374" s="52">
        <v>45.346131849999999</v>
      </c>
    </row>
    <row r="375" spans="2:4">
      <c r="B375" s="110" t="s">
        <v>405</v>
      </c>
      <c r="C375" s="52">
        <v>300</v>
      </c>
      <c r="D375" s="52">
        <v>45.346131849999999</v>
      </c>
    </row>
    <row r="376" spans="2:4">
      <c r="B376" s="109">
        <v>14244</v>
      </c>
      <c r="C376" s="52">
        <v>18.597757000000001</v>
      </c>
      <c r="D376" s="52">
        <v>7.1333431900000006</v>
      </c>
    </row>
    <row r="377" spans="2:4">
      <c r="B377" s="110" t="s">
        <v>406</v>
      </c>
      <c r="C377" s="52">
        <v>18.597757000000001</v>
      </c>
      <c r="D377" s="52">
        <v>7.1333431900000006</v>
      </c>
    </row>
    <row r="378" spans="2:4">
      <c r="B378" s="109">
        <v>14497</v>
      </c>
      <c r="C378" s="52">
        <v>98.574766999999994</v>
      </c>
      <c r="D378" s="52">
        <v>22.650715380000001</v>
      </c>
    </row>
    <row r="379" spans="2:4">
      <c r="B379" s="110" t="s">
        <v>407</v>
      </c>
      <c r="C379" s="52">
        <v>98.574766999999994</v>
      </c>
      <c r="D379" s="52">
        <v>22.650715380000001</v>
      </c>
    </row>
    <row r="380" spans="2:4">
      <c r="B380" s="109">
        <v>14570</v>
      </c>
      <c r="C380" s="52">
        <v>85.957851000000005</v>
      </c>
      <c r="D380" s="52">
        <v>68.899025519999995</v>
      </c>
    </row>
    <row r="381" spans="2:4">
      <c r="B381" s="110" t="s">
        <v>408</v>
      </c>
      <c r="C381" s="52">
        <v>85.957851000000005</v>
      </c>
      <c r="D381" s="52">
        <v>68.899025519999995</v>
      </c>
    </row>
    <row r="382" spans="2:4">
      <c r="B382" s="109">
        <v>14585</v>
      </c>
      <c r="C382" s="52">
        <v>252.50135599999999</v>
      </c>
      <c r="D382" s="52">
        <v>58.377617530000002</v>
      </c>
    </row>
    <row r="383" spans="2:4">
      <c r="B383" s="110" t="s">
        <v>409</v>
      </c>
      <c r="C383" s="52">
        <v>252.50135599999999</v>
      </c>
      <c r="D383" s="52">
        <v>58.377617530000002</v>
      </c>
    </row>
    <row r="384" spans="2:4">
      <c r="B384" s="109">
        <v>14586</v>
      </c>
      <c r="C384" s="52">
        <v>43.474330000000002</v>
      </c>
      <c r="D384" s="52">
        <v>9.825198910000001</v>
      </c>
    </row>
    <row r="385" spans="2:4">
      <c r="B385" s="110" t="s">
        <v>410</v>
      </c>
      <c r="C385" s="52">
        <v>43.474330000000002</v>
      </c>
      <c r="D385" s="52">
        <v>9.825198910000001</v>
      </c>
    </row>
    <row r="386" spans="2:4">
      <c r="B386" s="109">
        <v>14615</v>
      </c>
      <c r="C386" s="52">
        <v>175.1448</v>
      </c>
      <c r="D386" s="52">
        <v>26.25</v>
      </c>
    </row>
    <row r="387" spans="2:4">
      <c r="B387" s="110" t="s">
        <v>411</v>
      </c>
      <c r="C387" s="52">
        <v>175.1448</v>
      </c>
      <c r="D387" s="52">
        <v>26.25</v>
      </c>
    </row>
    <row r="388" spans="2:4">
      <c r="B388" s="109">
        <v>14642</v>
      </c>
      <c r="C388" s="52">
        <v>0</v>
      </c>
      <c r="D388" s="52">
        <v>0</v>
      </c>
    </row>
    <row r="389" spans="2:4">
      <c r="B389" s="110" t="s">
        <v>412</v>
      </c>
      <c r="C389" s="52">
        <v>0</v>
      </c>
      <c r="D389" s="52">
        <v>0</v>
      </c>
    </row>
    <row r="390" spans="2:4">
      <c r="B390" s="109">
        <v>14829</v>
      </c>
      <c r="C390" s="52">
        <v>0</v>
      </c>
      <c r="D390" s="52">
        <v>0</v>
      </c>
    </row>
    <row r="391" spans="2:4">
      <c r="B391" s="110" t="s">
        <v>983</v>
      </c>
      <c r="C391" s="52">
        <v>0</v>
      </c>
      <c r="D391" s="52">
        <v>0</v>
      </c>
    </row>
    <row r="392" spans="2:4">
      <c r="B392" s="108" t="s">
        <v>276</v>
      </c>
      <c r="C392" s="142">
        <v>120.86</v>
      </c>
      <c r="D392" s="142">
        <v>38.132187430000002</v>
      </c>
    </row>
    <row r="393" spans="2:4">
      <c r="B393" s="109">
        <v>2451</v>
      </c>
      <c r="C393" s="52">
        <v>0</v>
      </c>
      <c r="D393" s="52">
        <v>4.5284472000000004</v>
      </c>
    </row>
    <row r="394" spans="2:4">
      <c r="B394" s="110" t="s">
        <v>414</v>
      </c>
      <c r="C394" s="52">
        <v>0</v>
      </c>
      <c r="D394" s="52">
        <v>4.5284472000000004</v>
      </c>
    </row>
    <row r="395" spans="2:4">
      <c r="B395" s="109">
        <v>13837</v>
      </c>
      <c r="C395" s="52">
        <v>0</v>
      </c>
      <c r="D395" s="52">
        <v>33.60374023</v>
      </c>
    </row>
    <row r="396" spans="2:4">
      <c r="B396" s="110" t="s">
        <v>413</v>
      </c>
      <c r="C396" s="52">
        <v>0</v>
      </c>
      <c r="D396" s="52">
        <v>33.60374023</v>
      </c>
    </row>
    <row r="397" spans="2:4">
      <c r="B397" s="109">
        <v>14615</v>
      </c>
      <c r="C397" s="52">
        <v>120.86</v>
      </c>
      <c r="D397" s="52">
        <v>0</v>
      </c>
    </row>
    <row r="398" spans="2:4">
      <c r="B398" s="110" t="s">
        <v>411</v>
      </c>
      <c r="C398" s="52">
        <v>120.86</v>
      </c>
      <c r="D398" s="52">
        <v>0</v>
      </c>
    </row>
    <row r="399" spans="2:4">
      <c r="B399" s="105" t="s">
        <v>415</v>
      </c>
      <c r="C399" s="52">
        <v>173.05806799999999</v>
      </c>
      <c r="D399" s="52">
        <v>289.57663728000011</v>
      </c>
    </row>
    <row r="400" spans="2:4">
      <c r="B400" s="108" t="s">
        <v>273</v>
      </c>
      <c r="C400" s="142">
        <v>173.05806799999999</v>
      </c>
      <c r="D400" s="142">
        <v>117.93411344</v>
      </c>
    </row>
    <row r="401" spans="2:4">
      <c r="B401" s="109">
        <v>12528</v>
      </c>
      <c r="C401" s="52">
        <v>24.857641000000001</v>
      </c>
      <c r="D401" s="52">
        <v>2.0966820899999998</v>
      </c>
    </row>
    <row r="402" spans="2:4">
      <c r="B402" s="110" t="s">
        <v>416</v>
      </c>
      <c r="C402" s="52">
        <v>24.857641000000001</v>
      </c>
      <c r="D402" s="52">
        <v>2.0966820899999998</v>
      </c>
    </row>
    <row r="403" spans="2:4">
      <c r="B403" s="109">
        <v>12565</v>
      </c>
      <c r="C403" s="52">
        <v>12.020491</v>
      </c>
      <c r="D403" s="52">
        <v>3.21562079</v>
      </c>
    </row>
    <row r="404" spans="2:4">
      <c r="B404" s="110" t="s">
        <v>417</v>
      </c>
      <c r="C404" s="52">
        <v>12.020491</v>
      </c>
      <c r="D404" s="52">
        <v>3.21562079</v>
      </c>
    </row>
    <row r="405" spans="2:4">
      <c r="B405" s="109">
        <v>13048</v>
      </c>
      <c r="C405" s="52">
        <v>8.0825940000000003</v>
      </c>
      <c r="D405" s="52">
        <v>3.4982813900000003</v>
      </c>
    </row>
    <row r="406" spans="2:4">
      <c r="B406" s="110" t="s">
        <v>418</v>
      </c>
      <c r="C406" s="52">
        <v>8.0825940000000003</v>
      </c>
      <c r="D406" s="52">
        <v>3.4982813900000003</v>
      </c>
    </row>
    <row r="407" spans="2:4">
      <c r="B407" s="109">
        <v>13399</v>
      </c>
      <c r="C407" s="52">
        <v>21.101996</v>
      </c>
      <c r="D407" s="52">
        <v>10.533599390000001</v>
      </c>
    </row>
    <row r="408" spans="2:4">
      <c r="B408" s="110" t="s">
        <v>419</v>
      </c>
      <c r="C408" s="52">
        <v>21.101996</v>
      </c>
      <c r="D408" s="52">
        <v>10.533599390000001</v>
      </c>
    </row>
    <row r="409" spans="2:4">
      <c r="B409" s="109">
        <v>13449</v>
      </c>
      <c r="C409" s="52">
        <v>8.1677E-2</v>
      </c>
      <c r="D409" s="52">
        <v>0</v>
      </c>
    </row>
    <row r="410" spans="2:4">
      <c r="B410" s="110" t="s">
        <v>420</v>
      </c>
      <c r="C410" s="52">
        <v>8.1677E-2</v>
      </c>
      <c r="D410" s="52">
        <v>0</v>
      </c>
    </row>
    <row r="411" spans="2:4">
      <c r="B411" s="109">
        <v>13552</v>
      </c>
      <c r="C411" s="52">
        <v>4.5073100000000004</v>
      </c>
      <c r="D411" s="52">
        <v>5.8006610499999995</v>
      </c>
    </row>
    <row r="412" spans="2:4">
      <c r="B412" s="110" t="s">
        <v>937</v>
      </c>
      <c r="C412" s="52">
        <v>4.5073100000000004</v>
      </c>
      <c r="D412" s="52">
        <v>5.8006610499999995</v>
      </c>
    </row>
    <row r="413" spans="2:4">
      <c r="B413" s="109">
        <v>13613</v>
      </c>
      <c r="C413" s="52">
        <v>1.464018</v>
      </c>
      <c r="D413" s="52">
        <v>0</v>
      </c>
    </row>
    <row r="414" spans="2:4">
      <c r="B414" s="110" t="s">
        <v>421</v>
      </c>
      <c r="C414" s="52">
        <v>1.464018</v>
      </c>
      <c r="D414" s="52">
        <v>0</v>
      </c>
    </row>
    <row r="415" spans="2:4">
      <c r="B415" s="109">
        <v>13814</v>
      </c>
      <c r="C415" s="52">
        <v>100</v>
      </c>
      <c r="D415" s="52">
        <v>89.104027239999994</v>
      </c>
    </row>
    <row r="416" spans="2:4">
      <c r="B416" s="110" t="s">
        <v>422</v>
      </c>
      <c r="C416" s="52">
        <v>100</v>
      </c>
      <c r="D416" s="52">
        <v>89.104027239999994</v>
      </c>
    </row>
    <row r="417" spans="2:4">
      <c r="B417" s="109">
        <v>14210</v>
      </c>
      <c r="C417" s="52">
        <v>0</v>
      </c>
      <c r="D417" s="52">
        <v>0</v>
      </c>
    </row>
    <row r="418" spans="2:4">
      <c r="B418" s="110" t="s">
        <v>423</v>
      </c>
      <c r="C418" s="52">
        <v>0</v>
      </c>
      <c r="D418" s="52">
        <v>0</v>
      </c>
    </row>
    <row r="419" spans="2:4">
      <c r="B419" s="109">
        <v>14243</v>
      </c>
      <c r="C419" s="52">
        <v>0</v>
      </c>
      <c r="D419" s="52">
        <v>0</v>
      </c>
    </row>
    <row r="420" spans="2:4">
      <c r="B420" s="110" t="s">
        <v>424</v>
      </c>
      <c r="C420" s="52">
        <v>0</v>
      </c>
      <c r="D420" s="52">
        <v>0</v>
      </c>
    </row>
    <row r="421" spans="2:4">
      <c r="B421" s="109">
        <v>14262</v>
      </c>
      <c r="C421" s="52">
        <v>0.94234099999999998</v>
      </c>
      <c r="D421" s="52">
        <v>3.6852414900000001</v>
      </c>
    </row>
    <row r="422" spans="2:4">
      <c r="B422" s="110" t="s">
        <v>425</v>
      </c>
      <c r="C422" s="52">
        <v>0.94234099999999998</v>
      </c>
      <c r="D422" s="52">
        <v>3.6852414900000001</v>
      </c>
    </row>
    <row r="423" spans="2:4">
      <c r="B423" s="109">
        <v>14876</v>
      </c>
      <c r="C423" s="52">
        <v>0</v>
      </c>
      <c r="D423" s="52">
        <v>0</v>
      </c>
    </row>
    <row r="424" spans="2:4">
      <c r="B424" s="110" t="s">
        <v>984</v>
      </c>
      <c r="C424" s="52">
        <v>0</v>
      </c>
      <c r="D424" s="52">
        <v>0</v>
      </c>
    </row>
    <row r="425" spans="2:4">
      <c r="B425" s="108" t="s">
        <v>276</v>
      </c>
      <c r="C425" s="142">
        <v>0</v>
      </c>
      <c r="D425" s="142">
        <v>171.64252384000011</v>
      </c>
    </row>
    <row r="426" spans="2:4">
      <c r="B426" s="109">
        <v>12080</v>
      </c>
      <c r="C426" s="52">
        <v>0</v>
      </c>
      <c r="D426" s="52">
        <v>63.770047499999997</v>
      </c>
    </row>
    <row r="427" spans="2:4">
      <c r="B427" s="110" t="s">
        <v>426</v>
      </c>
      <c r="C427" s="52">
        <v>0</v>
      </c>
      <c r="D427" s="52">
        <v>63.770047499999997</v>
      </c>
    </row>
    <row r="428" spans="2:4">
      <c r="B428" s="109">
        <v>12092</v>
      </c>
      <c r="C428" s="52">
        <v>0</v>
      </c>
      <c r="D428" s="52">
        <v>0</v>
      </c>
    </row>
    <row r="429" spans="2:4">
      <c r="B429" s="110" t="s">
        <v>427</v>
      </c>
      <c r="C429" s="52">
        <v>0</v>
      </c>
      <c r="D429" s="52">
        <v>0</v>
      </c>
    </row>
    <row r="430" spans="2:4">
      <c r="B430" s="109">
        <v>13928</v>
      </c>
      <c r="C430" s="52">
        <v>0</v>
      </c>
      <c r="D430" s="52">
        <v>107.87247634000002</v>
      </c>
    </row>
    <row r="431" spans="2:4">
      <c r="B431" s="110" t="s">
        <v>345</v>
      </c>
      <c r="C431" s="52">
        <v>0</v>
      </c>
      <c r="D431" s="52">
        <v>107.87247634000002</v>
      </c>
    </row>
    <row r="432" spans="2:4">
      <c r="B432" s="105" t="s">
        <v>281</v>
      </c>
      <c r="C432" s="52">
        <v>259.97291200000001</v>
      </c>
      <c r="D432" s="52">
        <v>220.51355874999999</v>
      </c>
    </row>
    <row r="433" spans="2:4">
      <c r="B433" s="108" t="s">
        <v>273</v>
      </c>
      <c r="C433" s="142">
        <v>259.97291200000001</v>
      </c>
      <c r="D433" s="142">
        <v>220.51355874999999</v>
      </c>
    </row>
    <row r="434" spans="2:4">
      <c r="B434" s="109">
        <v>12529</v>
      </c>
      <c r="C434" s="52">
        <v>0.13572799999999999</v>
      </c>
      <c r="D434" s="52">
        <v>0</v>
      </c>
    </row>
    <row r="435" spans="2:4">
      <c r="B435" s="110" t="s">
        <v>428</v>
      </c>
      <c r="C435" s="52">
        <v>0.13572799999999999</v>
      </c>
      <c r="D435" s="52">
        <v>0</v>
      </c>
    </row>
    <row r="436" spans="2:4">
      <c r="B436" s="109">
        <v>13050</v>
      </c>
      <c r="C436" s="52">
        <v>7.0139999999999994E-2</v>
      </c>
      <c r="D436" s="52">
        <v>0</v>
      </c>
    </row>
    <row r="437" spans="2:4">
      <c r="B437" s="110" t="s">
        <v>429</v>
      </c>
      <c r="C437" s="52">
        <v>7.0139999999999994E-2</v>
      </c>
      <c r="D437" s="52">
        <v>0</v>
      </c>
    </row>
    <row r="438" spans="2:4">
      <c r="B438" s="109">
        <v>13352</v>
      </c>
      <c r="C438" s="52">
        <v>5.1610250000000004</v>
      </c>
      <c r="D438" s="52">
        <v>0</v>
      </c>
    </row>
    <row r="439" spans="2:4">
      <c r="B439" s="110" t="s">
        <v>430</v>
      </c>
      <c r="C439" s="52">
        <v>5.1610250000000004</v>
      </c>
      <c r="D439" s="52">
        <v>0</v>
      </c>
    </row>
    <row r="440" spans="2:4">
      <c r="B440" s="109">
        <v>13433</v>
      </c>
      <c r="C440" s="52">
        <v>30.768661999999999</v>
      </c>
      <c r="D440" s="52">
        <v>9.1009230500000005</v>
      </c>
    </row>
    <row r="441" spans="2:4">
      <c r="B441" s="110" t="s">
        <v>431</v>
      </c>
      <c r="C441" s="52">
        <v>30.768661999999999</v>
      </c>
      <c r="D441" s="52">
        <v>9.1009230500000005</v>
      </c>
    </row>
    <row r="442" spans="2:4">
      <c r="B442" s="109">
        <v>13458</v>
      </c>
      <c r="C442" s="52">
        <v>6.089213</v>
      </c>
      <c r="D442" s="52">
        <v>0</v>
      </c>
    </row>
    <row r="443" spans="2:4">
      <c r="B443" s="110" t="s">
        <v>432</v>
      </c>
      <c r="C443" s="52">
        <v>6.089213</v>
      </c>
      <c r="D443" s="52">
        <v>0</v>
      </c>
    </row>
    <row r="444" spans="2:4">
      <c r="B444" s="109">
        <v>13550</v>
      </c>
      <c r="C444" s="52">
        <v>17.748144</v>
      </c>
      <c r="D444" s="52">
        <v>15.22106571</v>
      </c>
    </row>
    <row r="445" spans="2:4">
      <c r="B445" s="110" t="s">
        <v>938</v>
      </c>
      <c r="C445" s="52">
        <v>17.748144</v>
      </c>
      <c r="D445" s="52">
        <v>15.22106571</v>
      </c>
    </row>
    <row r="446" spans="2:4">
      <c r="B446" s="109">
        <v>13669</v>
      </c>
      <c r="C446" s="52">
        <v>0</v>
      </c>
      <c r="D446" s="52">
        <v>15.982285170000003</v>
      </c>
    </row>
    <row r="447" spans="2:4">
      <c r="B447" s="110" t="s">
        <v>433</v>
      </c>
      <c r="C447" s="52">
        <v>0</v>
      </c>
      <c r="D447" s="52">
        <v>15.982285170000003</v>
      </c>
    </row>
    <row r="448" spans="2:4">
      <c r="B448" s="109">
        <v>13747</v>
      </c>
      <c r="C448" s="52">
        <v>100</v>
      </c>
      <c r="D448" s="52">
        <v>75.744151250000002</v>
      </c>
    </row>
    <row r="449" spans="2:4">
      <c r="B449" s="110" t="s">
        <v>434</v>
      </c>
      <c r="C449" s="52">
        <v>100</v>
      </c>
      <c r="D449" s="52">
        <v>75.744151250000002</v>
      </c>
    </row>
    <row r="450" spans="2:4">
      <c r="B450" s="109">
        <v>13800</v>
      </c>
      <c r="C450" s="52">
        <v>100</v>
      </c>
      <c r="D450" s="52">
        <v>97</v>
      </c>
    </row>
    <row r="451" spans="2:4">
      <c r="B451" s="110" t="s">
        <v>435</v>
      </c>
      <c r="C451" s="52">
        <v>100</v>
      </c>
      <c r="D451" s="52">
        <v>97</v>
      </c>
    </row>
    <row r="452" spans="2:4">
      <c r="B452" s="109">
        <v>14240</v>
      </c>
      <c r="C452" s="52">
        <v>0</v>
      </c>
      <c r="D452" s="52">
        <v>7.4651335699999999</v>
      </c>
    </row>
    <row r="453" spans="2:4">
      <c r="B453" s="110" t="s">
        <v>436</v>
      </c>
      <c r="C453" s="52">
        <v>0</v>
      </c>
      <c r="D453" s="52">
        <v>7.4651335699999999</v>
      </c>
    </row>
    <row r="454" spans="2:4">
      <c r="B454" s="109">
        <v>14859</v>
      </c>
      <c r="C454" s="52">
        <v>0</v>
      </c>
      <c r="D454" s="52">
        <v>0</v>
      </c>
    </row>
    <row r="455" spans="2:4">
      <c r="B455" s="110" t="s">
        <v>985</v>
      </c>
      <c r="C455" s="52">
        <v>0</v>
      </c>
      <c r="D455" s="52">
        <v>0</v>
      </c>
    </row>
    <row r="456" spans="2:4">
      <c r="B456" s="105" t="s">
        <v>282</v>
      </c>
      <c r="C456" s="52">
        <v>301.2217</v>
      </c>
      <c r="D456" s="52">
        <v>135.14650229999995</v>
      </c>
    </row>
    <row r="457" spans="2:4">
      <c r="B457" s="108" t="s">
        <v>273</v>
      </c>
      <c r="C457" s="142">
        <v>301.2217</v>
      </c>
      <c r="D457" s="142">
        <v>135.14650229999995</v>
      </c>
    </row>
    <row r="458" spans="2:4">
      <c r="B458" s="109">
        <v>12530</v>
      </c>
      <c r="C458" s="52">
        <v>2.5696140000000001</v>
      </c>
      <c r="D458" s="52">
        <v>0</v>
      </c>
    </row>
    <row r="459" spans="2:4">
      <c r="B459" s="110" t="s">
        <v>437</v>
      </c>
      <c r="C459" s="52">
        <v>2.5696140000000001</v>
      </c>
      <c r="D459" s="52">
        <v>0</v>
      </c>
    </row>
    <row r="460" spans="2:4">
      <c r="B460" s="109">
        <v>12572</v>
      </c>
      <c r="C460" s="52">
        <v>9.6990999999999994E-2</v>
      </c>
      <c r="D460" s="52">
        <v>0</v>
      </c>
    </row>
    <row r="461" spans="2:4">
      <c r="B461" s="110" t="s">
        <v>438</v>
      </c>
      <c r="C461" s="52">
        <v>9.6990999999999994E-2</v>
      </c>
      <c r="D461" s="52">
        <v>0</v>
      </c>
    </row>
    <row r="462" spans="2:4">
      <c r="B462" s="109">
        <v>13354</v>
      </c>
      <c r="C462" s="52">
        <v>4.6944650000000001</v>
      </c>
      <c r="D462" s="52">
        <v>0</v>
      </c>
    </row>
    <row r="463" spans="2:4">
      <c r="B463" s="110" t="s">
        <v>439</v>
      </c>
      <c r="C463" s="52">
        <v>4.6944650000000001</v>
      </c>
      <c r="D463" s="52">
        <v>0</v>
      </c>
    </row>
    <row r="464" spans="2:4">
      <c r="B464" s="109">
        <v>13398</v>
      </c>
      <c r="C464" s="52">
        <v>22.883572999999998</v>
      </c>
      <c r="D464" s="52">
        <v>0.89183738000000001</v>
      </c>
    </row>
    <row r="465" spans="2:4">
      <c r="B465" s="110" t="s">
        <v>440</v>
      </c>
      <c r="C465" s="52">
        <v>22.883572999999998</v>
      </c>
      <c r="D465" s="52">
        <v>0.89183738000000001</v>
      </c>
    </row>
    <row r="466" spans="2:4">
      <c r="B466" s="109">
        <v>13446</v>
      </c>
      <c r="C466" s="52">
        <v>9.1275010000000005</v>
      </c>
      <c r="D466" s="52">
        <v>3.8995039500000002</v>
      </c>
    </row>
    <row r="467" spans="2:4">
      <c r="B467" s="110" t="s">
        <v>441</v>
      </c>
      <c r="C467" s="52">
        <v>9.1275010000000005</v>
      </c>
      <c r="D467" s="52">
        <v>3.8995039500000002</v>
      </c>
    </row>
    <row r="468" spans="2:4">
      <c r="B468" s="109">
        <v>13553</v>
      </c>
      <c r="C468" s="52">
        <v>26.232039</v>
      </c>
      <c r="D468" s="52">
        <v>23.011391740000001</v>
      </c>
    </row>
    <row r="469" spans="2:4">
      <c r="B469" s="110" t="s">
        <v>442</v>
      </c>
      <c r="C469" s="52">
        <v>26.232039</v>
      </c>
      <c r="D469" s="52">
        <v>23.011391740000001</v>
      </c>
    </row>
    <row r="470" spans="2:4">
      <c r="B470" s="109">
        <v>13569</v>
      </c>
      <c r="C470" s="52">
        <v>8.9928740000000005</v>
      </c>
      <c r="D470" s="52">
        <v>0</v>
      </c>
    </row>
    <row r="471" spans="2:4">
      <c r="B471" s="110" t="s">
        <v>939</v>
      </c>
      <c r="C471" s="52">
        <v>8.9928740000000005</v>
      </c>
      <c r="D471" s="52">
        <v>0</v>
      </c>
    </row>
    <row r="472" spans="2:4">
      <c r="B472" s="109">
        <v>13609</v>
      </c>
      <c r="C472" s="52">
        <v>1.1312059999999999</v>
      </c>
      <c r="D472" s="52">
        <v>0</v>
      </c>
    </row>
    <row r="473" spans="2:4">
      <c r="B473" s="110" t="s">
        <v>443</v>
      </c>
      <c r="C473" s="52">
        <v>1.1312059999999999</v>
      </c>
      <c r="D473" s="52">
        <v>0</v>
      </c>
    </row>
    <row r="474" spans="2:4">
      <c r="B474" s="109">
        <v>13801</v>
      </c>
      <c r="C474" s="52">
        <v>120</v>
      </c>
      <c r="D474" s="52">
        <v>65.480792010000002</v>
      </c>
    </row>
    <row r="475" spans="2:4">
      <c r="B475" s="110" t="s">
        <v>444</v>
      </c>
      <c r="C475" s="52">
        <v>120</v>
      </c>
      <c r="D475" s="52">
        <v>65.480792010000002</v>
      </c>
    </row>
    <row r="476" spans="2:4">
      <c r="B476" s="109">
        <v>14131</v>
      </c>
      <c r="C476" s="52">
        <v>37</v>
      </c>
      <c r="D476" s="52">
        <v>18.789119960000008</v>
      </c>
    </row>
    <row r="477" spans="2:4">
      <c r="B477" s="110" t="s">
        <v>445</v>
      </c>
      <c r="C477" s="52">
        <v>37</v>
      </c>
      <c r="D477" s="52">
        <v>18.789119960000008</v>
      </c>
    </row>
    <row r="478" spans="2:4">
      <c r="B478" s="109">
        <v>14543</v>
      </c>
      <c r="C478" s="52">
        <v>10.982479</v>
      </c>
      <c r="D478" s="52">
        <v>8.0397229699999997</v>
      </c>
    </row>
    <row r="479" spans="2:4">
      <c r="B479" s="110" t="s">
        <v>446</v>
      </c>
      <c r="C479" s="52">
        <v>10.982479</v>
      </c>
      <c r="D479" s="52">
        <v>8.0397229699999997</v>
      </c>
    </row>
    <row r="480" spans="2:4">
      <c r="B480" s="109">
        <v>14593</v>
      </c>
      <c r="C480" s="52">
        <v>57.510958000000002</v>
      </c>
      <c r="D480" s="52">
        <v>15.034134289999999</v>
      </c>
    </row>
    <row r="481" spans="2:4">
      <c r="B481" s="110" t="s">
        <v>447</v>
      </c>
      <c r="C481" s="52">
        <v>57.510958000000002</v>
      </c>
      <c r="D481" s="52">
        <v>15.034134289999999</v>
      </c>
    </row>
    <row r="482" spans="2:4">
      <c r="B482" s="109">
        <v>14793</v>
      </c>
      <c r="C482" s="52">
        <v>0</v>
      </c>
      <c r="D482" s="52">
        <v>0</v>
      </c>
    </row>
    <row r="483" spans="2:4">
      <c r="B483" s="110" t="s">
        <v>448</v>
      </c>
      <c r="C483" s="52">
        <v>0</v>
      </c>
      <c r="D483" s="52">
        <v>0</v>
      </c>
    </row>
    <row r="484" spans="2:4">
      <c r="B484" s="109">
        <v>14794</v>
      </c>
      <c r="C484" s="52">
        <v>0</v>
      </c>
      <c r="D484" s="52">
        <v>0</v>
      </c>
    </row>
    <row r="485" spans="2:4">
      <c r="B485" s="110" t="s">
        <v>449</v>
      </c>
      <c r="C485" s="52">
        <v>0</v>
      </c>
      <c r="D485" s="52">
        <v>0</v>
      </c>
    </row>
    <row r="486" spans="2:4">
      <c r="B486" s="105" t="s">
        <v>283</v>
      </c>
      <c r="C486" s="52">
        <v>158.831593</v>
      </c>
      <c r="D486" s="52">
        <v>116.17867183</v>
      </c>
    </row>
    <row r="487" spans="2:4">
      <c r="B487" s="108" t="s">
        <v>273</v>
      </c>
      <c r="C487" s="142">
        <v>158.831593</v>
      </c>
      <c r="D487" s="142">
        <v>16.769028590000001</v>
      </c>
    </row>
    <row r="488" spans="2:4">
      <c r="B488" s="109">
        <v>12534</v>
      </c>
      <c r="C488" s="52">
        <v>6.7863999999999994E-2</v>
      </c>
      <c r="D488" s="52">
        <v>0</v>
      </c>
    </row>
    <row r="489" spans="2:4">
      <c r="B489" s="110" t="s">
        <v>450</v>
      </c>
      <c r="C489" s="52">
        <v>6.7863999999999994E-2</v>
      </c>
      <c r="D489" s="52">
        <v>0</v>
      </c>
    </row>
    <row r="490" spans="2:4">
      <c r="B490" s="109">
        <v>12575</v>
      </c>
      <c r="C490" s="52">
        <v>0.27775300000000003</v>
      </c>
      <c r="D490" s="52">
        <v>0</v>
      </c>
    </row>
    <row r="491" spans="2:4">
      <c r="B491" s="110" t="s">
        <v>451</v>
      </c>
      <c r="C491" s="52">
        <v>0.27775300000000003</v>
      </c>
      <c r="D491" s="52">
        <v>0</v>
      </c>
    </row>
    <row r="492" spans="2:4">
      <c r="B492" s="109">
        <v>13054</v>
      </c>
      <c r="C492" s="52">
        <v>7.0139999999999994E-2</v>
      </c>
      <c r="D492" s="52">
        <v>0</v>
      </c>
    </row>
    <row r="493" spans="2:4">
      <c r="B493" s="110" t="s">
        <v>452</v>
      </c>
      <c r="C493" s="52">
        <v>7.0139999999999994E-2</v>
      </c>
      <c r="D493" s="52">
        <v>0</v>
      </c>
    </row>
    <row r="494" spans="2:4">
      <c r="B494" s="109">
        <v>13402</v>
      </c>
      <c r="C494" s="52">
        <v>19.327598999999999</v>
      </c>
      <c r="D494" s="52">
        <v>6.0832936599999998</v>
      </c>
    </row>
    <row r="495" spans="2:4">
      <c r="B495" s="110" t="s">
        <v>453</v>
      </c>
      <c r="C495" s="52">
        <v>19.327598999999999</v>
      </c>
      <c r="D495" s="52">
        <v>6.0832936599999998</v>
      </c>
    </row>
    <row r="496" spans="2:4">
      <c r="B496" s="109">
        <v>13467</v>
      </c>
      <c r="C496" s="52">
        <v>4.2073280000000004</v>
      </c>
      <c r="D496" s="52">
        <v>0</v>
      </c>
    </row>
    <row r="497" spans="2:4">
      <c r="B497" s="110" t="s">
        <v>454</v>
      </c>
      <c r="C497" s="52">
        <v>4.2073280000000004</v>
      </c>
      <c r="D497" s="52">
        <v>0</v>
      </c>
    </row>
    <row r="498" spans="2:4">
      <c r="B498" s="109">
        <v>13618</v>
      </c>
      <c r="C498" s="52">
        <v>6.1894850000000003</v>
      </c>
      <c r="D498" s="52">
        <v>0.68573493000000008</v>
      </c>
    </row>
    <row r="499" spans="2:4">
      <c r="B499" s="110" t="s">
        <v>455</v>
      </c>
      <c r="C499" s="52">
        <v>6.1894850000000003</v>
      </c>
      <c r="D499" s="52">
        <v>0.68573493000000008</v>
      </c>
    </row>
    <row r="500" spans="2:4">
      <c r="B500" s="109">
        <v>13809</v>
      </c>
      <c r="C500" s="52">
        <v>100</v>
      </c>
      <c r="D500" s="52">
        <v>10</v>
      </c>
    </row>
    <row r="501" spans="2:4">
      <c r="B501" s="110" t="s">
        <v>456</v>
      </c>
      <c r="C501" s="52">
        <v>100</v>
      </c>
      <c r="D501" s="52">
        <v>10</v>
      </c>
    </row>
    <row r="502" spans="2:4">
      <c r="B502" s="109">
        <v>14237</v>
      </c>
      <c r="C502" s="52">
        <v>0</v>
      </c>
      <c r="D502" s="52">
        <v>0</v>
      </c>
    </row>
    <row r="503" spans="2:4">
      <c r="B503" s="110" t="s">
        <v>457</v>
      </c>
      <c r="C503" s="52">
        <v>0</v>
      </c>
      <c r="D503" s="52">
        <v>0</v>
      </c>
    </row>
    <row r="504" spans="2:4">
      <c r="B504" s="109">
        <v>14526</v>
      </c>
      <c r="C504" s="52">
        <v>28.691424000000001</v>
      </c>
      <c r="D504" s="52">
        <v>0</v>
      </c>
    </row>
    <row r="505" spans="2:4">
      <c r="B505" s="110" t="s">
        <v>458</v>
      </c>
      <c r="C505" s="52">
        <v>28.691424000000001</v>
      </c>
      <c r="D505" s="52">
        <v>0</v>
      </c>
    </row>
    <row r="506" spans="2:4">
      <c r="B506" s="109">
        <v>14877</v>
      </c>
      <c r="C506" s="52">
        <v>0</v>
      </c>
      <c r="D506" s="52">
        <v>0</v>
      </c>
    </row>
    <row r="507" spans="2:4">
      <c r="B507" s="110" t="s">
        <v>986</v>
      </c>
      <c r="C507" s="52">
        <v>0</v>
      </c>
      <c r="D507" s="52">
        <v>0</v>
      </c>
    </row>
    <row r="508" spans="2:4">
      <c r="B508" s="108" t="s">
        <v>276</v>
      </c>
      <c r="C508" s="142">
        <v>0</v>
      </c>
      <c r="D508" s="142">
        <v>99.409643240000008</v>
      </c>
    </row>
    <row r="509" spans="2:4">
      <c r="B509" s="109">
        <v>13928</v>
      </c>
      <c r="C509" s="52">
        <v>0</v>
      </c>
      <c r="D509" s="52">
        <v>99.409643240000008</v>
      </c>
    </row>
    <row r="510" spans="2:4">
      <c r="B510" s="110" t="s">
        <v>345</v>
      </c>
      <c r="C510" s="52">
        <v>0</v>
      </c>
      <c r="D510" s="52">
        <v>99.409643240000008</v>
      </c>
    </row>
    <row r="511" spans="2:4">
      <c r="B511" s="105" t="s">
        <v>284</v>
      </c>
      <c r="C511" s="52">
        <v>1142.0036749999999</v>
      </c>
      <c r="D511" s="52">
        <v>487.05569177999996</v>
      </c>
    </row>
    <row r="512" spans="2:4">
      <c r="B512" s="108" t="s">
        <v>273</v>
      </c>
      <c r="C512" s="142">
        <v>535.40033200000005</v>
      </c>
      <c r="D512" s="142">
        <v>476.4547445</v>
      </c>
    </row>
    <row r="513" spans="2:4">
      <c r="B513" s="109">
        <v>12535</v>
      </c>
      <c r="C513" s="52">
        <v>5.9768549999999996</v>
      </c>
      <c r="D513" s="52">
        <v>0</v>
      </c>
    </row>
    <row r="514" spans="2:4">
      <c r="B514" s="110" t="s">
        <v>459</v>
      </c>
      <c r="C514" s="52">
        <v>5.9768549999999996</v>
      </c>
      <c r="D514" s="52">
        <v>0</v>
      </c>
    </row>
    <row r="515" spans="2:4">
      <c r="B515" s="109">
        <v>12576</v>
      </c>
      <c r="C515" s="52">
        <v>14.481653</v>
      </c>
      <c r="D515" s="52">
        <v>1.2360651100000002</v>
      </c>
    </row>
    <row r="516" spans="2:4">
      <c r="B516" s="110" t="s">
        <v>460</v>
      </c>
      <c r="C516" s="52">
        <v>14.481653</v>
      </c>
      <c r="D516" s="52">
        <v>1.2360651100000002</v>
      </c>
    </row>
    <row r="517" spans="2:4">
      <c r="B517" s="109">
        <v>13074</v>
      </c>
      <c r="C517" s="52">
        <v>14.324764</v>
      </c>
      <c r="D517" s="52">
        <v>12.393510870000002</v>
      </c>
    </row>
    <row r="518" spans="2:4">
      <c r="B518" s="110" t="s">
        <v>461</v>
      </c>
      <c r="C518" s="52">
        <v>14.324764</v>
      </c>
      <c r="D518" s="52">
        <v>12.393510870000002</v>
      </c>
    </row>
    <row r="519" spans="2:4">
      <c r="B519" s="109">
        <v>13403</v>
      </c>
      <c r="C519" s="52">
        <v>65.010397999999995</v>
      </c>
      <c r="D519" s="52">
        <v>21.485413439999999</v>
      </c>
    </row>
    <row r="520" spans="2:4">
      <c r="B520" s="110" t="s">
        <v>462</v>
      </c>
      <c r="C520" s="52">
        <v>65.010397999999995</v>
      </c>
      <c r="D520" s="52">
        <v>21.485413439999999</v>
      </c>
    </row>
    <row r="521" spans="2:4">
      <c r="B521" s="109">
        <v>13441</v>
      </c>
      <c r="C521" s="52">
        <v>20.414549999999998</v>
      </c>
      <c r="D521" s="52">
        <v>0</v>
      </c>
    </row>
    <row r="522" spans="2:4">
      <c r="B522" s="110" t="s">
        <v>463</v>
      </c>
      <c r="C522" s="52">
        <v>20.414549999999998</v>
      </c>
      <c r="D522" s="52">
        <v>0</v>
      </c>
    </row>
    <row r="523" spans="2:4">
      <c r="B523" s="109">
        <v>13523</v>
      </c>
      <c r="C523" s="52">
        <v>80</v>
      </c>
      <c r="D523" s="52">
        <v>99.725962050000007</v>
      </c>
    </row>
    <row r="524" spans="2:4">
      <c r="B524" s="110" t="s">
        <v>464</v>
      </c>
      <c r="C524" s="52">
        <v>80</v>
      </c>
      <c r="D524" s="52">
        <v>99.725962050000007</v>
      </c>
    </row>
    <row r="525" spans="2:4">
      <c r="B525" s="109">
        <v>13559</v>
      </c>
      <c r="C525" s="52">
        <v>57.249564999999997</v>
      </c>
      <c r="D525" s="52">
        <v>29.363809610000001</v>
      </c>
    </row>
    <row r="526" spans="2:4">
      <c r="B526" s="110" t="s">
        <v>465</v>
      </c>
      <c r="C526" s="52">
        <v>57.249564999999997</v>
      </c>
      <c r="D526" s="52">
        <v>29.363809610000001</v>
      </c>
    </row>
    <row r="527" spans="2:4">
      <c r="B527" s="109">
        <v>13580</v>
      </c>
      <c r="C527" s="52">
        <v>6.2914440000000003</v>
      </c>
      <c r="D527" s="52">
        <v>5.5004235199999991</v>
      </c>
    </row>
    <row r="528" spans="2:4">
      <c r="B528" s="110" t="s">
        <v>940</v>
      </c>
      <c r="C528" s="52">
        <v>6.2914440000000003</v>
      </c>
      <c r="D528" s="52">
        <v>5.5004235199999991</v>
      </c>
    </row>
    <row r="529" spans="2:4">
      <c r="B529" s="109">
        <v>13823</v>
      </c>
      <c r="C529" s="52">
        <v>120</v>
      </c>
      <c r="D529" s="52">
        <v>119.81623954000001</v>
      </c>
    </row>
    <row r="530" spans="2:4">
      <c r="B530" s="110" t="s">
        <v>466</v>
      </c>
      <c r="C530" s="52">
        <v>120</v>
      </c>
      <c r="D530" s="52">
        <v>119.81623954000001</v>
      </c>
    </row>
    <row r="531" spans="2:4">
      <c r="B531" s="109">
        <v>14124</v>
      </c>
      <c r="C531" s="52">
        <v>100</v>
      </c>
      <c r="D531" s="52">
        <v>128.80538163</v>
      </c>
    </row>
    <row r="532" spans="2:4">
      <c r="B532" s="110" t="s">
        <v>467</v>
      </c>
      <c r="C532" s="52">
        <v>100</v>
      </c>
      <c r="D532" s="52">
        <v>128.80538163</v>
      </c>
    </row>
    <row r="533" spans="2:4">
      <c r="B533" s="109">
        <v>14281</v>
      </c>
      <c r="C533" s="52">
        <v>44.617913000000001</v>
      </c>
      <c r="D533" s="52">
        <v>52.409916599999995</v>
      </c>
    </row>
    <row r="534" spans="2:4">
      <c r="B534" s="110" t="s">
        <v>468</v>
      </c>
      <c r="C534" s="52">
        <v>44.617913000000001</v>
      </c>
      <c r="D534" s="52">
        <v>52.409916599999995</v>
      </c>
    </row>
    <row r="535" spans="2:4">
      <c r="B535" s="109">
        <v>14304</v>
      </c>
      <c r="C535" s="52">
        <v>7.0331900000000003</v>
      </c>
      <c r="D535" s="52">
        <v>3.6086926500000001</v>
      </c>
    </row>
    <row r="536" spans="2:4">
      <c r="B536" s="110" t="s">
        <v>469</v>
      </c>
      <c r="C536" s="52">
        <v>7.0331900000000003</v>
      </c>
      <c r="D536" s="52">
        <v>3.6086926500000001</v>
      </c>
    </row>
    <row r="537" spans="2:4">
      <c r="B537" s="109">
        <v>14740</v>
      </c>
      <c r="C537" s="52">
        <v>0</v>
      </c>
      <c r="D537" s="52">
        <v>2.10932948</v>
      </c>
    </row>
    <row r="538" spans="2:4">
      <c r="B538" s="110" t="s">
        <v>470</v>
      </c>
      <c r="C538" s="52">
        <v>0</v>
      </c>
      <c r="D538" s="52">
        <v>2.10932948</v>
      </c>
    </row>
    <row r="539" spans="2:4">
      <c r="B539" s="109">
        <v>14867</v>
      </c>
      <c r="C539" s="52">
        <v>0</v>
      </c>
      <c r="D539" s="52">
        <v>0</v>
      </c>
    </row>
    <row r="540" spans="2:4">
      <c r="B540" s="110" t="s">
        <v>987</v>
      </c>
      <c r="C540" s="52">
        <v>0</v>
      </c>
      <c r="D540" s="52">
        <v>0</v>
      </c>
    </row>
    <row r="541" spans="2:4">
      <c r="B541" s="108" t="s">
        <v>298</v>
      </c>
      <c r="C541" s="142">
        <v>606.603343</v>
      </c>
      <c r="D541" s="142">
        <v>10.600947280000002</v>
      </c>
    </row>
    <row r="542" spans="2:4">
      <c r="B542" s="109">
        <v>14592</v>
      </c>
      <c r="C542" s="52">
        <v>494.06631900000002</v>
      </c>
      <c r="D542" s="52">
        <v>6.4009472800000005</v>
      </c>
    </row>
    <row r="543" spans="2:4">
      <c r="B543" s="110" t="s">
        <v>471</v>
      </c>
      <c r="C543" s="52">
        <v>494.06631900000002</v>
      </c>
      <c r="D543" s="52">
        <v>6.4009472800000005</v>
      </c>
    </row>
    <row r="544" spans="2:4">
      <c r="B544" s="109">
        <v>14599</v>
      </c>
      <c r="C544" s="52">
        <v>112.537024</v>
      </c>
      <c r="D544" s="52">
        <v>4.2</v>
      </c>
    </row>
    <row r="545" spans="2:4">
      <c r="B545" s="110" t="s">
        <v>472</v>
      </c>
      <c r="C545" s="52">
        <v>112.537024</v>
      </c>
      <c r="D545" s="52">
        <v>4.2</v>
      </c>
    </row>
    <row r="546" spans="2:4">
      <c r="B546" s="108" t="s">
        <v>276</v>
      </c>
      <c r="C546" s="142">
        <v>0</v>
      </c>
      <c r="D546" s="142">
        <v>0</v>
      </c>
    </row>
    <row r="547" spans="2:4">
      <c r="B547" s="109">
        <v>13964</v>
      </c>
      <c r="C547" s="52">
        <v>0</v>
      </c>
      <c r="D547" s="52">
        <v>0</v>
      </c>
    </row>
    <row r="548" spans="2:4">
      <c r="B548" s="110" t="s">
        <v>473</v>
      </c>
      <c r="C548" s="52">
        <v>0</v>
      </c>
      <c r="D548" s="52">
        <v>0</v>
      </c>
    </row>
    <row r="549" spans="2:4">
      <c r="B549" s="109">
        <v>14305</v>
      </c>
      <c r="C549" s="52">
        <v>0</v>
      </c>
      <c r="D549" s="52">
        <v>0</v>
      </c>
    </row>
    <row r="550" spans="2:4">
      <c r="B550" s="110" t="s">
        <v>474</v>
      </c>
      <c r="C550" s="52">
        <v>0</v>
      </c>
      <c r="D550" s="52">
        <v>0</v>
      </c>
    </row>
    <row r="551" spans="2:4">
      <c r="B551" s="105" t="s">
        <v>285</v>
      </c>
      <c r="C551" s="52">
        <v>480.41858200000001</v>
      </c>
      <c r="D551" s="52">
        <v>305.50878238000001</v>
      </c>
    </row>
    <row r="552" spans="2:4">
      <c r="B552" s="108" t="s">
        <v>273</v>
      </c>
      <c r="C552" s="142">
        <v>480.41858200000001</v>
      </c>
      <c r="D552" s="142">
        <v>305.50878238000001</v>
      </c>
    </row>
    <row r="553" spans="2:4">
      <c r="B553" s="109">
        <v>12536</v>
      </c>
      <c r="C553" s="52">
        <v>23.971440000000001</v>
      </c>
      <c r="D553" s="52">
        <v>6.5206134900000006</v>
      </c>
    </row>
    <row r="554" spans="2:4">
      <c r="B554" s="110" t="s">
        <v>475</v>
      </c>
      <c r="C554" s="52">
        <v>23.971440000000001</v>
      </c>
      <c r="D554" s="52">
        <v>6.5206134900000006</v>
      </c>
    </row>
    <row r="555" spans="2:4">
      <c r="B555" s="109">
        <v>13052</v>
      </c>
      <c r="C555" s="52">
        <v>25.801444</v>
      </c>
      <c r="D555" s="52">
        <v>1.1831464299999999</v>
      </c>
    </row>
    <row r="556" spans="2:4">
      <c r="B556" s="110" t="s">
        <v>476</v>
      </c>
      <c r="C556" s="52">
        <v>25.801444</v>
      </c>
      <c r="D556" s="52">
        <v>1.1831464299999999</v>
      </c>
    </row>
    <row r="557" spans="2:4">
      <c r="B557" s="109">
        <v>13366</v>
      </c>
      <c r="C557" s="52">
        <v>6.1741020000000004</v>
      </c>
      <c r="D557" s="52">
        <v>0</v>
      </c>
    </row>
    <row r="558" spans="2:4">
      <c r="B558" s="110" t="s">
        <v>477</v>
      </c>
      <c r="C558" s="52">
        <v>6.1741020000000004</v>
      </c>
      <c r="D558" s="52">
        <v>0</v>
      </c>
    </row>
    <row r="559" spans="2:4">
      <c r="B559" s="109">
        <v>13404</v>
      </c>
      <c r="C559" s="52">
        <v>64.451070000000001</v>
      </c>
      <c r="D559" s="52">
        <v>38.734161360000002</v>
      </c>
    </row>
    <row r="560" spans="2:4">
      <c r="B560" s="110" t="s">
        <v>478</v>
      </c>
      <c r="C560" s="52">
        <v>64.451070000000001</v>
      </c>
      <c r="D560" s="52">
        <v>38.734161360000002</v>
      </c>
    </row>
    <row r="561" spans="2:4">
      <c r="B561" s="109">
        <v>13429</v>
      </c>
      <c r="C561" s="52">
        <v>11.048292999999999</v>
      </c>
      <c r="D561" s="52">
        <v>7.2361841299999998</v>
      </c>
    </row>
    <row r="562" spans="2:4">
      <c r="B562" s="110" t="s">
        <v>479</v>
      </c>
      <c r="C562" s="52">
        <v>11.048292999999999</v>
      </c>
      <c r="D562" s="52">
        <v>7.2361841299999998</v>
      </c>
    </row>
    <row r="563" spans="2:4">
      <c r="B563" s="109">
        <v>13561</v>
      </c>
      <c r="C563" s="52">
        <v>62.848396000000001</v>
      </c>
      <c r="D563" s="52">
        <v>26.582021100000002</v>
      </c>
    </row>
    <row r="564" spans="2:4">
      <c r="B564" s="110" t="s">
        <v>941</v>
      </c>
      <c r="C564" s="52">
        <v>62.848396000000001</v>
      </c>
      <c r="D564" s="52">
        <v>26.582021100000002</v>
      </c>
    </row>
    <row r="565" spans="2:4">
      <c r="B565" s="109">
        <v>13616</v>
      </c>
      <c r="C565" s="52">
        <v>3.282594</v>
      </c>
      <c r="D565" s="52">
        <v>0</v>
      </c>
    </row>
    <row r="566" spans="2:4">
      <c r="B566" s="110" t="s">
        <v>480</v>
      </c>
      <c r="C566" s="52">
        <v>3.282594</v>
      </c>
      <c r="D566" s="52">
        <v>0</v>
      </c>
    </row>
    <row r="567" spans="2:4">
      <c r="B567" s="109">
        <v>13815</v>
      </c>
      <c r="C567" s="52">
        <v>120</v>
      </c>
      <c r="D567" s="52">
        <v>115.57686056</v>
      </c>
    </row>
    <row r="568" spans="2:4">
      <c r="B568" s="110" t="s">
        <v>481</v>
      </c>
      <c r="C568" s="52">
        <v>120</v>
      </c>
      <c r="D568" s="52">
        <v>115.57686056</v>
      </c>
    </row>
    <row r="569" spans="2:4">
      <c r="B569" s="109">
        <v>14058</v>
      </c>
      <c r="C569" s="52">
        <v>3.5891820000000001</v>
      </c>
      <c r="D569" s="52">
        <v>0</v>
      </c>
    </row>
    <row r="570" spans="2:4">
      <c r="B570" s="110" t="s">
        <v>482</v>
      </c>
      <c r="C570" s="52">
        <v>3.5891820000000001</v>
      </c>
      <c r="D570" s="52">
        <v>0</v>
      </c>
    </row>
    <row r="571" spans="2:4">
      <c r="B571" s="109">
        <v>14091</v>
      </c>
      <c r="C571" s="52">
        <v>0</v>
      </c>
      <c r="D571" s="52">
        <v>2.8475652200000003</v>
      </c>
    </row>
    <row r="572" spans="2:4">
      <c r="B572" s="110" t="s">
        <v>483</v>
      </c>
      <c r="C572" s="52">
        <v>0</v>
      </c>
      <c r="D572" s="52">
        <v>2.8475652200000003</v>
      </c>
    </row>
    <row r="573" spans="2:4">
      <c r="B573" s="109">
        <v>14125</v>
      </c>
      <c r="C573" s="52">
        <v>100</v>
      </c>
      <c r="D573" s="52">
        <v>47.57616909</v>
      </c>
    </row>
    <row r="574" spans="2:4">
      <c r="B574" s="110" t="s">
        <v>484</v>
      </c>
      <c r="C574" s="52">
        <v>100</v>
      </c>
      <c r="D574" s="52">
        <v>47.57616909</v>
      </c>
    </row>
    <row r="575" spans="2:4">
      <c r="B575" s="109">
        <v>14388</v>
      </c>
      <c r="C575" s="52">
        <v>59.252060999999998</v>
      </c>
      <c r="D575" s="52">
        <v>59.252060999999998</v>
      </c>
    </row>
    <row r="576" spans="2:4">
      <c r="B576" s="110" t="s">
        <v>485</v>
      </c>
      <c r="C576" s="52">
        <v>59.252060999999998</v>
      </c>
      <c r="D576" s="52">
        <v>59.252060999999998</v>
      </c>
    </row>
    <row r="577" spans="2:4">
      <c r="B577" s="109">
        <v>14858</v>
      </c>
      <c r="C577" s="52">
        <v>0</v>
      </c>
      <c r="D577" s="52">
        <v>0</v>
      </c>
    </row>
    <row r="578" spans="2:4">
      <c r="B578" s="110" t="s">
        <v>988</v>
      </c>
      <c r="C578" s="52">
        <v>0</v>
      </c>
      <c r="D578" s="52">
        <v>0</v>
      </c>
    </row>
    <row r="579" spans="2:4">
      <c r="B579" s="108" t="s">
        <v>276</v>
      </c>
      <c r="C579" s="142">
        <v>0</v>
      </c>
      <c r="D579" s="142">
        <v>0</v>
      </c>
    </row>
    <row r="580" spans="2:4">
      <c r="B580" s="109">
        <v>5490</v>
      </c>
      <c r="C580" s="52">
        <v>0</v>
      </c>
      <c r="D580" s="52">
        <v>0</v>
      </c>
    </row>
    <row r="581" spans="2:4">
      <c r="B581" s="110" t="s">
        <v>486</v>
      </c>
      <c r="C581" s="52">
        <v>0</v>
      </c>
      <c r="D581" s="52">
        <v>0</v>
      </c>
    </row>
    <row r="582" spans="2:4">
      <c r="B582" s="105" t="s">
        <v>286</v>
      </c>
      <c r="C582" s="52">
        <v>671.33636300000001</v>
      </c>
      <c r="D582" s="52">
        <v>312.72808789999993</v>
      </c>
    </row>
    <row r="583" spans="2:4">
      <c r="B583" s="108" t="s">
        <v>273</v>
      </c>
      <c r="C583" s="142">
        <v>671.33636300000001</v>
      </c>
      <c r="D583" s="142">
        <v>253.63098845999994</v>
      </c>
    </row>
    <row r="584" spans="2:4">
      <c r="B584" s="109">
        <v>12537</v>
      </c>
      <c r="C584" s="52">
        <v>101.246295</v>
      </c>
      <c r="D584" s="52">
        <v>13.564972409999998</v>
      </c>
    </row>
    <row r="585" spans="2:4">
      <c r="B585" s="110" t="s">
        <v>487</v>
      </c>
      <c r="C585" s="52">
        <v>101.246295</v>
      </c>
      <c r="D585" s="52">
        <v>13.564972409999998</v>
      </c>
    </row>
    <row r="586" spans="2:4">
      <c r="B586" s="109">
        <v>12579</v>
      </c>
      <c r="C586" s="52">
        <v>49.790036999999998</v>
      </c>
      <c r="D586" s="52">
        <v>1.9101408799999999</v>
      </c>
    </row>
    <row r="587" spans="2:4">
      <c r="B587" s="110" t="s">
        <v>488</v>
      </c>
      <c r="C587" s="52">
        <v>49.790036999999998</v>
      </c>
      <c r="D587" s="52">
        <v>1.9101408799999999</v>
      </c>
    </row>
    <row r="588" spans="2:4">
      <c r="B588" s="109">
        <v>13055</v>
      </c>
      <c r="C588" s="52">
        <v>3.358946</v>
      </c>
      <c r="D588" s="52">
        <v>0</v>
      </c>
    </row>
    <row r="589" spans="2:4">
      <c r="B589" s="110" t="s">
        <v>489</v>
      </c>
      <c r="C589" s="52">
        <v>3.358946</v>
      </c>
      <c r="D589" s="52">
        <v>0</v>
      </c>
    </row>
    <row r="590" spans="2:4">
      <c r="B590" s="109">
        <v>13405</v>
      </c>
      <c r="C590" s="52">
        <v>127.34437</v>
      </c>
      <c r="D590" s="52">
        <v>20.239099460000002</v>
      </c>
    </row>
    <row r="591" spans="2:4">
      <c r="B591" s="110" t="s">
        <v>490</v>
      </c>
      <c r="C591" s="52">
        <v>127.34437</v>
      </c>
      <c r="D591" s="52">
        <v>20.239099460000002</v>
      </c>
    </row>
    <row r="592" spans="2:4">
      <c r="B592" s="109">
        <v>13443</v>
      </c>
      <c r="C592" s="52">
        <v>17.112168</v>
      </c>
      <c r="D592" s="52">
        <v>0</v>
      </c>
    </row>
    <row r="593" spans="2:4">
      <c r="B593" s="110" t="s">
        <v>491</v>
      </c>
      <c r="C593" s="52">
        <v>17.112168</v>
      </c>
      <c r="D593" s="52">
        <v>0</v>
      </c>
    </row>
    <row r="594" spans="2:4">
      <c r="B594" s="109">
        <v>13530</v>
      </c>
      <c r="C594" s="52">
        <v>60</v>
      </c>
      <c r="D594" s="52">
        <v>10.09288104</v>
      </c>
    </row>
    <row r="595" spans="2:4">
      <c r="B595" s="110" t="s">
        <v>492</v>
      </c>
      <c r="C595" s="52">
        <v>60</v>
      </c>
      <c r="D595" s="52">
        <v>10.09288104</v>
      </c>
    </row>
    <row r="596" spans="2:4">
      <c r="B596" s="109">
        <v>13563</v>
      </c>
      <c r="C596" s="52">
        <v>88.508245000000002</v>
      </c>
      <c r="D596" s="52">
        <v>41.825131229999997</v>
      </c>
    </row>
    <row r="597" spans="2:4">
      <c r="B597" s="110" t="s">
        <v>909</v>
      </c>
      <c r="C597" s="52">
        <v>88.508245000000002</v>
      </c>
      <c r="D597" s="52">
        <v>41.825131229999997</v>
      </c>
    </row>
    <row r="598" spans="2:4">
      <c r="B598" s="109">
        <v>13587</v>
      </c>
      <c r="C598" s="52">
        <v>1.6215200000000001</v>
      </c>
      <c r="D598" s="52">
        <v>0</v>
      </c>
    </row>
    <row r="599" spans="2:4">
      <c r="B599" s="110" t="s">
        <v>942</v>
      </c>
      <c r="C599" s="52">
        <v>1.6215200000000001</v>
      </c>
      <c r="D599" s="52">
        <v>0</v>
      </c>
    </row>
    <row r="600" spans="2:4">
      <c r="B600" s="109">
        <v>13621</v>
      </c>
      <c r="C600" s="52">
        <v>0.95238199999999995</v>
      </c>
      <c r="D600" s="52">
        <v>0</v>
      </c>
    </row>
    <row r="601" spans="2:4">
      <c r="B601" s="110" t="s">
        <v>493</v>
      </c>
      <c r="C601" s="52">
        <v>0.95238199999999995</v>
      </c>
      <c r="D601" s="52">
        <v>0</v>
      </c>
    </row>
    <row r="602" spans="2:4">
      <c r="B602" s="109">
        <v>13807</v>
      </c>
      <c r="C602" s="52">
        <v>110</v>
      </c>
      <c r="D602" s="52">
        <v>97.283889269999989</v>
      </c>
    </row>
    <row r="603" spans="2:4">
      <c r="B603" s="110" t="s">
        <v>494</v>
      </c>
      <c r="C603" s="52">
        <v>110</v>
      </c>
      <c r="D603" s="52">
        <v>97.283889269999989</v>
      </c>
    </row>
    <row r="604" spans="2:4">
      <c r="B604" s="109">
        <v>13838</v>
      </c>
      <c r="C604" s="52">
        <v>22.642714999999999</v>
      </c>
      <c r="D604" s="52">
        <v>0</v>
      </c>
    </row>
    <row r="605" spans="2:4">
      <c r="B605" s="110" t="s">
        <v>495</v>
      </c>
      <c r="C605" s="52">
        <v>22.642714999999999</v>
      </c>
      <c r="D605" s="52">
        <v>0</v>
      </c>
    </row>
    <row r="606" spans="2:4">
      <c r="B606" s="109">
        <v>14257</v>
      </c>
      <c r="C606" s="52">
        <v>0</v>
      </c>
      <c r="D606" s="52">
        <v>17.32678232</v>
      </c>
    </row>
    <row r="607" spans="2:4">
      <c r="B607" s="110" t="s">
        <v>496</v>
      </c>
      <c r="C607" s="52">
        <v>0</v>
      </c>
      <c r="D607" s="52">
        <v>17.32678232</v>
      </c>
    </row>
    <row r="608" spans="2:4">
      <c r="B608" s="109">
        <v>14441</v>
      </c>
      <c r="C608" s="52">
        <v>79.08</v>
      </c>
      <c r="D608" s="52">
        <v>48.46576254</v>
      </c>
    </row>
    <row r="609" spans="2:4">
      <c r="B609" s="110" t="s">
        <v>497</v>
      </c>
      <c r="C609" s="52">
        <v>79.08</v>
      </c>
      <c r="D609" s="52">
        <v>48.46576254</v>
      </c>
    </row>
    <row r="610" spans="2:4">
      <c r="B610" s="109">
        <v>14628</v>
      </c>
      <c r="C610" s="52">
        <v>9.6796849999999992</v>
      </c>
      <c r="D610" s="52">
        <v>2.9223293099999998</v>
      </c>
    </row>
    <row r="611" spans="2:4">
      <c r="B611" s="110" t="s">
        <v>498</v>
      </c>
      <c r="C611" s="52">
        <v>9.6796849999999992</v>
      </c>
      <c r="D611" s="52">
        <v>2.9223293099999998</v>
      </c>
    </row>
    <row r="612" spans="2:4">
      <c r="B612" s="109">
        <v>14841</v>
      </c>
      <c r="C612" s="52">
        <v>0</v>
      </c>
      <c r="D612" s="52">
        <v>0</v>
      </c>
    </row>
    <row r="613" spans="2:4">
      <c r="B613" s="110" t="s">
        <v>989</v>
      </c>
      <c r="C613" s="52">
        <v>0</v>
      </c>
      <c r="D613" s="52">
        <v>0</v>
      </c>
    </row>
    <row r="614" spans="2:4">
      <c r="B614" s="109">
        <v>14834</v>
      </c>
      <c r="C614" s="52">
        <v>0</v>
      </c>
      <c r="D614" s="52">
        <v>0</v>
      </c>
    </row>
    <row r="615" spans="2:4">
      <c r="B615" s="110" t="s">
        <v>990</v>
      </c>
      <c r="C615" s="52">
        <v>0</v>
      </c>
      <c r="D615" s="52">
        <v>0</v>
      </c>
    </row>
    <row r="616" spans="2:4">
      <c r="B616" s="109">
        <v>14836</v>
      </c>
      <c r="C616" s="52">
        <v>0</v>
      </c>
      <c r="D616" s="52">
        <v>0</v>
      </c>
    </row>
    <row r="617" spans="2:4">
      <c r="B617" s="110" t="s">
        <v>991</v>
      </c>
      <c r="C617" s="52">
        <v>0</v>
      </c>
      <c r="D617" s="52">
        <v>0</v>
      </c>
    </row>
    <row r="618" spans="2:4">
      <c r="B618" s="109">
        <v>14839</v>
      </c>
      <c r="C618" s="52">
        <v>0</v>
      </c>
      <c r="D618" s="52">
        <v>0</v>
      </c>
    </row>
    <row r="619" spans="2:4">
      <c r="B619" s="110" t="s">
        <v>992</v>
      </c>
      <c r="C619" s="52">
        <v>0</v>
      </c>
      <c r="D619" s="52">
        <v>0</v>
      </c>
    </row>
    <row r="620" spans="2:4">
      <c r="B620" s="109">
        <v>14831</v>
      </c>
      <c r="C620" s="52">
        <v>0</v>
      </c>
      <c r="D620" s="52">
        <v>0</v>
      </c>
    </row>
    <row r="621" spans="2:4">
      <c r="B621" s="110" t="s">
        <v>993</v>
      </c>
      <c r="C621" s="52">
        <v>0</v>
      </c>
      <c r="D621" s="52">
        <v>0</v>
      </c>
    </row>
    <row r="622" spans="2:4">
      <c r="B622" s="108" t="s">
        <v>298</v>
      </c>
      <c r="C622" s="142">
        <v>0</v>
      </c>
      <c r="D622" s="142">
        <v>59.097099440000001</v>
      </c>
    </row>
    <row r="623" spans="2:4">
      <c r="B623" s="109">
        <v>14672</v>
      </c>
      <c r="C623" s="52">
        <v>0</v>
      </c>
      <c r="D623" s="52">
        <v>59.097099440000001</v>
      </c>
    </row>
    <row r="624" spans="2:4">
      <c r="B624" s="110" t="s">
        <v>499</v>
      </c>
      <c r="C624" s="52">
        <v>0</v>
      </c>
      <c r="D624" s="52">
        <v>59.097099440000001</v>
      </c>
    </row>
    <row r="625" spans="2:4">
      <c r="B625" s="108" t="s">
        <v>276</v>
      </c>
      <c r="C625" s="142">
        <v>0</v>
      </c>
      <c r="D625" s="142">
        <v>0</v>
      </c>
    </row>
    <row r="626" spans="2:4">
      <c r="B626" s="109">
        <v>13838</v>
      </c>
      <c r="C626" s="52">
        <v>0</v>
      </c>
      <c r="D626" s="52">
        <v>0</v>
      </c>
    </row>
    <row r="627" spans="2:4">
      <c r="B627" s="110" t="s">
        <v>495</v>
      </c>
      <c r="C627" s="52">
        <v>0</v>
      </c>
      <c r="D627" s="52">
        <v>0</v>
      </c>
    </row>
    <row r="628" spans="2:4">
      <c r="B628" s="109">
        <v>13956</v>
      </c>
      <c r="C628" s="52">
        <v>0</v>
      </c>
      <c r="D628" s="52">
        <v>0</v>
      </c>
    </row>
    <row r="629" spans="2:4">
      <c r="B629" s="110" t="s">
        <v>500</v>
      </c>
      <c r="C629" s="52">
        <v>0</v>
      </c>
      <c r="D629" s="52">
        <v>0</v>
      </c>
    </row>
    <row r="630" spans="2:4">
      <c r="B630" s="105" t="s">
        <v>501</v>
      </c>
      <c r="C630" s="52">
        <v>635.77551900000003</v>
      </c>
      <c r="D630" s="52">
        <v>960.39230542999996</v>
      </c>
    </row>
    <row r="631" spans="2:4">
      <c r="B631" s="108" t="s">
        <v>273</v>
      </c>
      <c r="C631" s="142">
        <v>544.67059400000005</v>
      </c>
      <c r="D631" s="142">
        <v>460.19230542999992</v>
      </c>
    </row>
    <row r="632" spans="2:4">
      <c r="B632" s="109">
        <v>12538</v>
      </c>
      <c r="C632" s="52">
        <v>31.678640999999999</v>
      </c>
      <c r="D632" s="52">
        <v>17.067424099999997</v>
      </c>
    </row>
    <row r="633" spans="2:4">
      <c r="B633" s="110" t="s">
        <v>502</v>
      </c>
      <c r="C633" s="52">
        <v>31.678640999999999</v>
      </c>
      <c r="D633" s="52">
        <v>17.067424099999997</v>
      </c>
    </row>
    <row r="634" spans="2:4">
      <c r="B634" s="109">
        <v>12580</v>
      </c>
      <c r="C634" s="52">
        <v>2.6944219999999999</v>
      </c>
      <c r="D634" s="52">
        <v>0</v>
      </c>
    </row>
    <row r="635" spans="2:4">
      <c r="B635" s="110" t="s">
        <v>503</v>
      </c>
      <c r="C635" s="52">
        <v>2.6944219999999999</v>
      </c>
      <c r="D635" s="52">
        <v>0</v>
      </c>
    </row>
    <row r="636" spans="2:4">
      <c r="B636" s="109">
        <v>12711</v>
      </c>
      <c r="C636" s="52">
        <v>317.15518100000003</v>
      </c>
      <c r="D636" s="52">
        <v>287.22168892000002</v>
      </c>
    </row>
    <row r="637" spans="2:4">
      <c r="B637" s="110" t="s">
        <v>504</v>
      </c>
      <c r="C637" s="52">
        <v>317.15518100000003</v>
      </c>
      <c r="D637" s="52">
        <v>287.22168892000002</v>
      </c>
    </row>
    <row r="638" spans="2:4">
      <c r="B638" s="109">
        <v>13056</v>
      </c>
      <c r="C638" s="52">
        <v>4.8434730000000004</v>
      </c>
      <c r="D638" s="52">
        <v>0</v>
      </c>
    </row>
    <row r="639" spans="2:4">
      <c r="B639" s="110" t="s">
        <v>505</v>
      </c>
      <c r="C639" s="52">
        <v>4.8434730000000004</v>
      </c>
      <c r="D639" s="52">
        <v>0</v>
      </c>
    </row>
    <row r="640" spans="2:4">
      <c r="B640" s="109">
        <v>13368</v>
      </c>
      <c r="C640" s="52">
        <v>6.1741020000000004</v>
      </c>
      <c r="D640" s="52">
        <v>6.0394904599999997</v>
      </c>
    </row>
    <row r="641" spans="2:4">
      <c r="B641" s="110" t="s">
        <v>506</v>
      </c>
      <c r="C641" s="52">
        <v>6.1741020000000004</v>
      </c>
      <c r="D641" s="52">
        <v>6.0394904599999997</v>
      </c>
    </row>
    <row r="642" spans="2:4">
      <c r="B642" s="109">
        <v>13406</v>
      </c>
      <c r="C642" s="52">
        <v>8.7562829999999998</v>
      </c>
      <c r="D642" s="52">
        <v>0.52493715000000007</v>
      </c>
    </row>
    <row r="643" spans="2:4">
      <c r="B643" s="110" t="s">
        <v>507</v>
      </c>
      <c r="C643" s="52">
        <v>8.7562829999999998</v>
      </c>
      <c r="D643" s="52">
        <v>0.52493715000000007</v>
      </c>
    </row>
    <row r="644" spans="2:4">
      <c r="B644" s="109">
        <v>13461</v>
      </c>
      <c r="C644" s="52">
        <v>3.282594</v>
      </c>
      <c r="D644" s="52">
        <v>4.0408483999999998</v>
      </c>
    </row>
    <row r="645" spans="2:4">
      <c r="B645" s="110" t="s">
        <v>508</v>
      </c>
      <c r="C645" s="52">
        <v>3.282594</v>
      </c>
      <c r="D645" s="52">
        <v>4.0408483999999998</v>
      </c>
    </row>
    <row r="646" spans="2:4">
      <c r="B646" s="109">
        <v>13564</v>
      </c>
      <c r="C646" s="52">
        <v>15.819032</v>
      </c>
      <c r="D646" s="52">
        <v>14.27155445</v>
      </c>
    </row>
    <row r="647" spans="2:4">
      <c r="B647" s="110" t="s">
        <v>910</v>
      </c>
      <c r="C647" s="52">
        <v>15.819032</v>
      </c>
      <c r="D647" s="52">
        <v>14.27155445</v>
      </c>
    </row>
    <row r="648" spans="2:4">
      <c r="B648" s="109">
        <v>13601</v>
      </c>
      <c r="C648" s="52">
        <v>1.2034009999999999</v>
      </c>
      <c r="D648" s="52">
        <v>0</v>
      </c>
    </row>
    <row r="649" spans="2:4">
      <c r="B649" s="110" t="s">
        <v>911</v>
      </c>
      <c r="C649" s="52">
        <v>1.2034009999999999</v>
      </c>
      <c r="D649" s="52">
        <v>0</v>
      </c>
    </row>
    <row r="650" spans="2:4">
      <c r="B650" s="109">
        <v>13605</v>
      </c>
      <c r="C650" s="52">
        <v>11.045363999999999</v>
      </c>
      <c r="D650" s="52">
        <v>13.346252210000001</v>
      </c>
    </row>
    <row r="651" spans="2:4">
      <c r="B651" s="110" t="s">
        <v>509</v>
      </c>
      <c r="C651" s="52">
        <v>11.045363999999999</v>
      </c>
      <c r="D651" s="52">
        <v>13.346252210000001</v>
      </c>
    </row>
    <row r="652" spans="2:4">
      <c r="B652" s="109">
        <v>13821</v>
      </c>
      <c r="C652" s="52">
        <v>100</v>
      </c>
      <c r="D652" s="52">
        <v>101.59223279000001</v>
      </c>
    </row>
    <row r="653" spans="2:4">
      <c r="B653" s="110" t="s">
        <v>510</v>
      </c>
      <c r="C653" s="52">
        <v>100</v>
      </c>
      <c r="D653" s="52">
        <v>101.59223279000001</v>
      </c>
    </row>
    <row r="654" spans="2:4">
      <c r="B654" s="109">
        <v>14100</v>
      </c>
      <c r="C654" s="52">
        <v>0</v>
      </c>
      <c r="D654" s="52">
        <v>0</v>
      </c>
    </row>
    <row r="655" spans="2:4">
      <c r="B655" s="110" t="s">
        <v>511</v>
      </c>
      <c r="C655" s="52">
        <v>0</v>
      </c>
      <c r="D655" s="52">
        <v>0</v>
      </c>
    </row>
    <row r="656" spans="2:4">
      <c r="B656" s="109">
        <v>14227</v>
      </c>
      <c r="C656" s="52">
        <v>16.822248999999999</v>
      </c>
      <c r="D656" s="52">
        <v>10.92019548</v>
      </c>
    </row>
    <row r="657" spans="2:4">
      <c r="B657" s="110" t="s">
        <v>512</v>
      </c>
      <c r="C657" s="52">
        <v>16.822248999999999</v>
      </c>
      <c r="D657" s="52">
        <v>10.92019548</v>
      </c>
    </row>
    <row r="658" spans="2:4">
      <c r="B658" s="109">
        <v>14578</v>
      </c>
      <c r="C658" s="52">
        <v>25.195851999999999</v>
      </c>
      <c r="D658" s="52">
        <v>5.1676814699999998</v>
      </c>
    </row>
    <row r="659" spans="2:4">
      <c r="B659" s="110" t="s">
        <v>513</v>
      </c>
      <c r="C659" s="52">
        <v>25.195851999999999</v>
      </c>
      <c r="D659" s="52">
        <v>5.1676814699999998</v>
      </c>
    </row>
    <row r="660" spans="2:4">
      <c r="B660" s="109">
        <v>14845</v>
      </c>
      <c r="C660" s="52">
        <v>0</v>
      </c>
      <c r="D660" s="52">
        <v>0</v>
      </c>
    </row>
    <row r="661" spans="2:4">
      <c r="B661" s="110" t="s">
        <v>994</v>
      </c>
      <c r="C661" s="52">
        <v>0</v>
      </c>
      <c r="D661" s="52">
        <v>0</v>
      </c>
    </row>
    <row r="662" spans="2:4">
      <c r="B662" s="109">
        <v>14842</v>
      </c>
      <c r="C662" s="52">
        <v>0</v>
      </c>
      <c r="D662" s="52">
        <v>0</v>
      </c>
    </row>
    <row r="663" spans="2:4">
      <c r="B663" s="110" t="s">
        <v>995</v>
      </c>
      <c r="C663" s="52">
        <v>0</v>
      </c>
      <c r="D663" s="52">
        <v>0</v>
      </c>
    </row>
    <row r="664" spans="2:4">
      <c r="B664" s="109">
        <v>14844</v>
      </c>
      <c r="C664" s="52">
        <v>0</v>
      </c>
      <c r="D664" s="52">
        <v>0</v>
      </c>
    </row>
    <row r="665" spans="2:4">
      <c r="B665" s="110" t="s">
        <v>996</v>
      </c>
      <c r="C665" s="52">
        <v>0</v>
      </c>
      <c r="D665" s="52">
        <v>0</v>
      </c>
    </row>
    <row r="666" spans="2:4">
      <c r="B666" s="109">
        <v>14843</v>
      </c>
      <c r="C666" s="52">
        <v>0</v>
      </c>
      <c r="D666" s="52">
        <v>0</v>
      </c>
    </row>
    <row r="667" spans="2:4">
      <c r="B667" s="110" t="s">
        <v>997</v>
      </c>
      <c r="C667" s="52">
        <v>0</v>
      </c>
      <c r="D667" s="52">
        <v>0</v>
      </c>
    </row>
    <row r="668" spans="2:4">
      <c r="B668" s="108" t="s">
        <v>298</v>
      </c>
      <c r="C668" s="142">
        <v>91.104924999999994</v>
      </c>
      <c r="D668" s="142">
        <v>4.2</v>
      </c>
    </row>
    <row r="669" spans="2:4">
      <c r="B669" s="109">
        <v>14609</v>
      </c>
      <c r="C669" s="52">
        <v>91.104924999999994</v>
      </c>
      <c r="D669" s="52">
        <v>4.2</v>
      </c>
    </row>
    <row r="670" spans="2:4">
      <c r="B670" s="110" t="s">
        <v>514</v>
      </c>
      <c r="C670" s="52">
        <v>91.104924999999994</v>
      </c>
      <c r="D670" s="52">
        <v>4.2</v>
      </c>
    </row>
    <row r="671" spans="2:4">
      <c r="B671" s="108" t="s">
        <v>276</v>
      </c>
      <c r="C671" s="142">
        <v>0</v>
      </c>
      <c r="D671" s="142">
        <v>496</v>
      </c>
    </row>
    <row r="672" spans="2:4">
      <c r="B672" s="109">
        <v>12711</v>
      </c>
      <c r="C672" s="52">
        <v>0</v>
      </c>
      <c r="D672" s="52">
        <v>0</v>
      </c>
    </row>
    <row r="673" spans="2:4">
      <c r="B673" s="110" t="s">
        <v>504</v>
      </c>
      <c r="C673" s="52">
        <v>0</v>
      </c>
      <c r="D673" s="52">
        <v>0</v>
      </c>
    </row>
    <row r="674" spans="2:4">
      <c r="B674" s="109">
        <v>14790</v>
      </c>
      <c r="C674" s="52">
        <v>0</v>
      </c>
      <c r="D674" s="52">
        <v>496</v>
      </c>
    </row>
    <row r="675" spans="2:4">
      <c r="B675" s="110" t="s">
        <v>515</v>
      </c>
      <c r="C675" s="52">
        <v>0</v>
      </c>
      <c r="D675" s="52">
        <v>50</v>
      </c>
    </row>
    <row r="676" spans="2:4">
      <c r="B676" s="110" t="s">
        <v>516</v>
      </c>
      <c r="C676" s="52">
        <v>0</v>
      </c>
      <c r="D676" s="52">
        <v>21</v>
      </c>
    </row>
    <row r="677" spans="2:4">
      <c r="B677" s="110" t="s">
        <v>517</v>
      </c>
      <c r="C677" s="52">
        <v>0</v>
      </c>
      <c r="D677" s="52">
        <v>50</v>
      </c>
    </row>
    <row r="678" spans="2:4">
      <c r="B678" s="110" t="s">
        <v>518</v>
      </c>
      <c r="C678" s="52">
        <v>0</v>
      </c>
      <c r="D678" s="52">
        <v>100</v>
      </c>
    </row>
    <row r="679" spans="2:4">
      <c r="B679" s="110" t="s">
        <v>519</v>
      </c>
      <c r="C679" s="52">
        <v>0</v>
      </c>
      <c r="D679" s="52">
        <v>50</v>
      </c>
    </row>
    <row r="680" spans="2:4">
      <c r="B680" s="110" t="s">
        <v>520</v>
      </c>
      <c r="C680" s="52">
        <v>0</v>
      </c>
      <c r="D680" s="52">
        <v>20</v>
      </c>
    </row>
    <row r="681" spans="2:4">
      <c r="B681" s="110" t="s">
        <v>521</v>
      </c>
      <c r="C681" s="52">
        <v>0</v>
      </c>
      <c r="D681" s="52">
        <v>30</v>
      </c>
    </row>
    <row r="682" spans="2:4">
      <c r="B682" s="110" t="s">
        <v>522</v>
      </c>
      <c r="C682" s="52">
        <v>0</v>
      </c>
      <c r="D682" s="52">
        <v>25</v>
      </c>
    </row>
    <row r="683" spans="2:4">
      <c r="B683" s="110" t="s">
        <v>523</v>
      </c>
      <c r="C683" s="52">
        <v>0</v>
      </c>
      <c r="D683" s="52">
        <v>50</v>
      </c>
    </row>
    <row r="684" spans="2:4">
      <c r="B684" s="110" t="s">
        <v>524</v>
      </c>
      <c r="C684" s="52">
        <v>0</v>
      </c>
      <c r="D684" s="52">
        <v>100</v>
      </c>
    </row>
    <row r="685" spans="2:4">
      <c r="B685" s="105" t="s">
        <v>525</v>
      </c>
      <c r="C685" s="52">
        <v>847.72362999999996</v>
      </c>
      <c r="D685" s="52">
        <v>491.34583038</v>
      </c>
    </row>
    <row r="686" spans="2:4">
      <c r="B686" s="108" t="s">
        <v>273</v>
      </c>
      <c r="C686" s="142">
        <v>606.00363000000004</v>
      </c>
      <c r="D686" s="142">
        <v>191.26219616000003</v>
      </c>
    </row>
    <row r="687" spans="2:4">
      <c r="B687" s="109">
        <v>12540</v>
      </c>
      <c r="C687" s="52">
        <v>5.3508469999999999</v>
      </c>
      <c r="D687" s="52">
        <v>2.9978030000000002</v>
      </c>
    </row>
    <row r="688" spans="2:4">
      <c r="B688" s="110" t="s">
        <v>526</v>
      </c>
      <c r="C688" s="52">
        <v>5.3508469999999999</v>
      </c>
      <c r="D688" s="52">
        <v>2.9978030000000002</v>
      </c>
    </row>
    <row r="689" spans="2:4">
      <c r="B689" s="109">
        <v>12582</v>
      </c>
      <c r="C689" s="52">
        <v>17.634886999999999</v>
      </c>
      <c r="D689" s="52">
        <v>0.51888634</v>
      </c>
    </row>
    <row r="690" spans="2:4">
      <c r="B690" s="110" t="s">
        <v>527</v>
      </c>
      <c r="C690" s="52">
        <v>17.634886999999999</v>
      </c>
      <c r="D690" s="52">
        <v>0.51888634</v>
      </c>
    </row>
    <row r="691" spans="2:4">
      <c r="B691" s="109">
        <v>13059</v>
      </c>
      <c r="C691" s="52">
        <v>2.0875029999999999</v>
      </c>
      <c r="D691" s="52">
        <v>0</v>
      </c>
    </row>
    <row r="692" spans="2:4">
      <c r="B692" s="110" t="s">
        <v>528</v>
      </c>
      <c r="C692" s="52">
        <v>2.0875029999999999</v>
      </c>
      <c r="D692" s="52">
        <v>0</v>
      </c>
    </row>
    <row r="693" spans="2:4">
      <c r="B693" s="109">
        <v>13370</v>
      </c>
      <c r="C693" s="52">
        <v>1.5404249999999999</v>
      </c>
      <c r="D693" s="52">
        <v>0</v>
      </c>
    </row>
    <row r="694" spans="2:4">
      <c r="B694" s="110" t="s">
        <v>529</v>
      </c>
      <c r="C694" s="52">
        <v>1.5404249999999999</v>
      </c>
      <c r="D694" s="52">
        <v>0</v>
      </c>
    </row>
    <row r="695" spans="2:4">
      <c r="B695" s="109">
        <v>13408</v>
      </c>
      <c r="C695" s="52">
        <v>23.210891</v>
      </c>
      <c r="D695" s="52">
        <v>1.4614233400000001</v>
      </c>
    </row>
    <row r="696" spans="2:4">
      <c r="B696" s="110" t="s">
        <v>530</v>
      </c>
      <c r="C696" s="52">
        <v>23.210891</v>
      </c>
      <c r="D696" s="52">
        <v>1.4614233400000001</v>
      </c>
    </row>
    <row r="697" spans="2:4">
      <c r="B697" s="109">
        <v>13460</v>
      </c>
      <c r="C697" s="52">
        <v>7.400163</v>
      </c>
      <c r="D697" s="52">
        <v>0</v>
      </c>
    </row>
    <row r="698" spans="2:4">
      <c r="B698" s="110" t="s">
        <v>531</v>
      </c>
      <c r="C698" s="52">
        <v>7.400163</v>
      </c>
      <c r="D698" s="52">
        <v>0</v>
      </c>
    </row>
    <row r="699" spans="2:4">
      <c r="B699" s="109">
        <v>13541</v>
      </c>
      <c r="C699" s="52">
        <v>30.307843999999999</v>
      </c>
      <c r="D699" s="52">
        <v>12.5693489</v>
      </c>
    </row>
    <row r="700" spans="2:4">
      <c r="B700" s="110" t="s">
        <v>943</v>
      </c>
      <c r="C700" s="52">
        <v>30.307843999999999</v>
      </c>
      <c r="D700" s="52">
        <v>12.5693489</v>
      </c>
    </row>
    <row r="701" spans="2:4">
      <c r="B701" s="109">
        <v>13608</v>
      </c>
      <c r="C701" s="52">
        <v>1.8257000000000001</v>
      </c>
      <c r="D701" s="52">
        <v>0</v>
      </c>
    </row>
    <row r="702" spans="2:4">
      <c r="B702" s="110" t="s">
        <v>532</v>
      </c>
      <c r="C702" s="52">
        <v>1.8257000000000001</v>
      </c>
      <c r="D702" s="52">
        <v>0</v>
      </c>
    </row>
    <row r="703" spans="2:4">
      <c r="B703" s="109">
        <v>13812</v>
      </c>
      <c r="C703" s="52">
        <v>110</v>
      </c>
      <c r="D703" s="52">
        <v>148.52798408999999</v>
      </c>
    </row>
    <row r="704" spans="2:4">
      <c r="B704" s="110" t="s">
        <v>533</v>
      </c>
      <c r="C704" s="52">
        <v>110</v>
      </c>
      <c r="D704" s="52">
        <v>148.52798408999999</v>
      </c>
    </row>
    <row r="705" spans="2:4">
      <c r="B705" s="109">
        <v>13880</v>
      </c>
      <c r="C705" s="52">
        <v>0</v>
      </c>
      <c r="D705" s="52">
        <v>8.7754118200000004</v>
      </c>
    </row>
    <row r="706" spans="2:4">
      <c r="B706" s="110" t="s">
        <v>534</v>
      </c>
      <c r="C706" s="52">
        <v>0</v>
      </c>
      <c r="D706" s="52">
        <v>8.7754118200000004</v>
      </c>
    </row>
    <row r="707" spans="2:4">
      <c r="B707" s="109">
        <v>14023</v>
      </c>
      <c r="C707" s="52">
        <v>49.517336999999998</v>
      </c>
      <c r="D707" s="52">
        <v>0</v>
      </c>
    </row>
    <row r="708" spans="2:4">
      <c r="B708" s="110" t="s">
        <v>535</v>
      </c>
      <c r="C708" s="52">
        <v>49.517336999999998</v>
      </c>
      <c r="D708" s="52">
        <v>0</v>
      </c>
    </row>
    <row r="709" spans="2:4">
      <c r="B709" s="109">
        <v>14488</v>
      </c>
      <c r="C709" s="52">
        <v>318.03353700000002</v>
      </c>
      <c r="D709" s="52">
        <v>10.623120500000001</v>
      </c>
    </row>
    <row r="710" spans="2:4">
      <c r="B710" s="110" t="s">
        <v>536</v>
      </c>
      <c r="C710" s="52">
        <v>318.03353700000002</v>
      </c>
      <c r="D710" s="52">
        <v>10.623120500000001</v>
      </c>
    </row>
    <row r="711" spans="2:4">
      <c r="B711" s="109">
        <v>14613</v>
      </c>
      <c r="C711" s="52">
        <v>39.094495999999999</v>
      </c>
      <c r="D711" s="52">
        <v>5.7882181699999995</v>
      </c>
    </row>
    <row r="712" spans="2:4">
      <c r="B712" s="110" t="s">
        <v>537</v>
      </c>
      <c r="C712" s="52">
        <v>39.094495999999999</v>
      </c>
      <c r="D712" s="52">
        <v>5.7882181699999995</v>
      </c>
    </row>
    <row r="713" spans="2:4">
      <c r="B713" s="108" t="s">
        <v>276</v>
      </c>
      <c r="C713" s="142">
        <v>241.72</v>
      </c>
      <c r="D713" s="142">
        <v>300.08363421999996</v>
      </c>
    </row>
    <row r="714" spans="2:4">
      <c r="B714" s="109">
        <v>1002</v>
      </c>
      <c r="C714" s="52">
        <v>0</v>
      </c>
      <c r="D714" s="52">
        <v>263.43325898000001</v>
      </c>
    </row>
    <row r="715" spans="2:4">
      <c r="B715" s="110" t="s">
        <v>538</v>
      </c>
      <c r="C715" s="52">
        <v>0</v>
      </c>
      <c r="D715" s="52">
        <v>263.43325898000001</v>
      </c>
    </row>
    <row r="716" spans="2:4">
      <c r="B716" s="109">
        <v>12624</v>
      </c>
      <c r="C716" s="52">
        <v>0</v>
      </c>
      <c r="D716" s="52">
        <v>36.650375239999995</v>
      </c>
    </row>
    <row r="717" spans="2:4">
      <c r="B717" s="110" t="s">
        <v>539</v>
      </c>
      <c r="C717" s="52">
        <v>0</v>
      </c>
      <c r="D717" s="52">
        <v>36.650375239999995</v>
      </c>
    </row>
    <row r="718" spans="2:4">
      <c r="B718" s="109">
        <v>14546</v>
      </c>
      <c r="C718" s="52">
        <v>241.72</v>
      </c>
      <c r="D718" s="52">
        <v>0</v>
      </c>
    </row>
    <row r="719" spans="2:4">
      <c r="B719" s="110" t="s">
        <v>540</v>
      </c>
      <c r="C719" s="52">
        <v>241.72</v>
      </c>
      <c r="D719" s="52">
        <v>0</v>
      </c>
    </row>
    <row r="720" spans="2:4">
      <c r="B720" s="105" t="s">
        <v>541</v>
      </c>
      <c r="C720" s="52">
        <v>433.28877</v>
      </c>
      <c r="D720" s="52">
        <v>202.66977925</v>
      </c>
    </row>
    <row r="721" spans="2:4">
      <c r="B721" s="108" t="s">
        <v>273</v>
      </c>
      <c r="C721" s="142">
        <v>415.89336700000001</v>
      </c>
      <c r="D721" s="142">
        <v>202.66977925</v>
      </c>
    </row>
    <row r="722" spans="2:4">
      <c r="B722" s="109">
        <v>12543</v>
      </c>
      <c r="C722" s="52">
        <v>11.77472</v>
      </c>
      <c r="D722" s="52">
        <v>0</v>
      </c>
    </row>
    <row r="723" spans="2:4">
      <c r="B723" s="110" t="s">
        <v>542</v>
      </c>
      <c r="C723" s="52">
        <v>11.77472</v>
      </c>
      <c r="D723" s="52">
        <v>0</v>
      </c>
    </row>
    <row r="724" spans="2:4">
      <c r="B724" s="109">
        <v>12631</v>
      </c>
      <c r="C724" s="52">
        <v>275.36215299999998</v>
      </c>
      <c r="D724" s="52">
        <v>106.24158736999999</v>
      </c>
    </row>
    <row r="725" spans="2:4">
      <c r="B725" s="110" t="s">
        <v>543</v>
      </c>
      <c r="C725" s="52">
        <v>275.36215299999998</v>
      </c>
      <c r="D725" s="52">
        <v>106.24158736999999</v>
      </c>
    </row>
    <row r="726" spans="2:4">
      <c r="B726" s="109">
        <v>13065</v>
      </c>
      <c r="C726" s="52">
        <v>7.0139999999999994E-2</v>
      </c>
      <c r="D726" s="52">
        <v>0</v>
      </c>
    </row>
    <row r="727" spans="2:4">
      <c r="B727" s="110" t="s">
        <v>544</v>
      </c>
      <c r="C727" s="52">
        <v>7.0139999999999994E-2</v>
      </c>
      <c r="D727" s="52">
        <v>0</v>
      </c>
    </row>
    <row r="728" spans="2:4">
      <c r="B728" s="109">
        <v>13448</v>
      </c>
      <c r="C728" s="52">
        <v>8.1677E-2</v>
      </c>
      <c r="D728" s="52">
        <v>0</v>
      </c>
    </row>
    <row r="729" spans="2:4">
      <c r="B729" s="110" t="s">
        <v>545</v>
      </c>
      <c r="C729" s="52">
        <v>8.1677E-2</v>
      </c>
      <c r="D729" s="52">
        <v>0</v>
      </c>
    </row>
    <row r="730" spans="2:4">
      <c r="B730" s="109">
        <v>13820</v>
      </c>
      <c r="C730" s="52">
        <v>100</v>
      </c>
      <c r="D730" s="52">
        <v>87.705626469999999</v>
      </c>
    </row>
    <row r="731" spans="2:4">
      <c r="B731" s="110" t="s">
        <v>546</v>
      </c>
      <c r="C731" s="52">
        <v>100</v>
      </c>
      <c r="D731" s="52">
        <v>87.705626469999999</v>
      </c>
    </row>
    <row r="732" spans="2:4">
      <c r="B732" s="109">
        <v>14421</v>
      </c>
      <c r="C732" s="52">
        <v>0</v>
      </c>
      <c r="D732" s="52">
        <v>8.30798053</v>
      </c>
    </row>
    <row r="733" spans="2:4">
      <c r="B733" s="110" t="s">
        <v>547</v>
      </c>
      <c r="C733" s="52">
        <v>0</v>
      </c>
      <c r="D733" s="52">
        <v>8.30798053</v>
      </c>
    </row>
    <row r="734" spans="2:4">
      <c r="B734" s="109">
        <v>14544</v>
      </c>
      <c r="C734" s="52">
        <v>11.177989999999999</v>
      </c>
      <c r="D734" s="52">
        <v>0</v>
      </c>
    </row>
    <row r="735" spans="2:4">
      <c r="B735" s="110" t="s">
        <v>548</v>
      </c>
      <c r="C735" s="52">
        <v>11.177989999999999</v>
      </c>
      <c r="D735" s="52">
        <v>0</v>
      </c>
    </row>
    <row r="736" spans="2:4">
      <c r="B736" s="109">
        <v>14566</v>
      </c>
      <c r="C736" s="52">
        <v>17.426687000000001</v>
      </c>
      <c r="D736" s="52">
        <v>0</v>
      </c>
    </row>
    <row r="737" spans="2:4">
      <c r="B737" s="110" t="s">
        <v>549</v>
      </c>
      <c r="C737" s="52">
        <v>17.426687000000001</v>
      </c>
      <c r="D737" s="52">
        <v>0</v>
      </c>
    </row>
    <row r="738" spans="2:4">
      <c r="B738" s="110" t="s">
        <v>274</v>
      </c>
      <c r="C738" s="52">
        <v>0</v>
      </c>
      <c r="D738" s="52">
        <v>0.41458487999999999</v>
      </c>
    </row>
    <row r="739" spans="2:4">
      <c r="B739" s="109">
        <v>14873</v>
      </c>
      <c r="C739" s="52">
        <v>0</v>
      </c>
      <c r="D739" s="52">
        <v>0</v>
      </c>
    </row>
    <row r="740" spans="2:4">
      <c r="B740" s="110" t="s">
        <v>998</v>
      </c>
      <c r="C740" s="52">
        <v>0</v>
      </c>
      <c r="D740" s="52">
        <v>0</v>
      </c>
    </row>
    <row r="741" spans="2:4">
      <c r="B741" s="109">
        <v>14874</v>
      </c>
      <c r="C741" s="52">
        <v>0</v>
      </c>
      <c r="D741" s="52">
        <v>0</v>
      </c>
    </row>
    <row r="742" spans="2:4">
      <c r="B742" s="110" t="s">
        <v>999</v>
      </c>
      <c r="C742" s="52">
        <v>0</v>
      </c>
      <c r="D742" s="52">
        <v>0</v>
      </c>
    </row>
    <row r="743" spans="2:4">
      <c r="B743" s="109">
        <v>14875</v>
      </c>
      <c r="C743" s="52">
        <v>0</v>
      </c>
      <c r="D743" s="52">
        <v>0</v>
      </c>
    </row>
    <row r="744" spans="2:4">
      <c r="B744" s="110" t="s">
        <v>1000</v>
      </c>
      <c r="C744" s="52">
        <v>0</v>
      </c>
      <c r="D744" s="52">
        <v>0</v>
      </c>
    </row>
    <row r="745" spans="2:4">
      <c r="B745" s="108" t="s">
        <v>277</v>
      </c>
      <c r="C745" s="142">
        <v>17.395403000000002</v>
      </c>
      <c r="D745" s="142">
        <v>0</v>
      </c>
    </row>
    <row r="746" spans="2:4">
      <c r="B746" s="110" t="s">
        <v>274</v>
      </c>
      <c r="C746" s="52">
        <v>17.395403000000002</v>
      </c>
      <c r="D746" s="52">
        <v>0</v>
      </c>
    </row>
    <row r="747" spans="2:4">
      <c r="B747" s="105" t="s">
        <v>287</v>
      </c>
      <c r="C747" s="52">
        <v>1062.07188</v>
      </c>
      <c r="D747" s="52">
        <v>396.69339217999999</v>
      </c>
    </row>
    <row r="748" spans="2:4">
      <c r="B748" s="108" t="s">
        <v>273</v>
      </c>
      <c r="C748" s="142">
        <v>1062.07188</v>
      </c>
      <c r="D748" s="142">
        <v>396.69339217999999</v>
      </c>
    </row>
    <row r="749" spans="2:4">
      <c r="B749" s="109">
        <v>12564</v>
      </c>
      <c r="C749" s="52">
        <v>9.9358140000000006</v>
      </c>
      <c r="D749" s="52">
        <v>0.18123504999999998</v>
      </c>
    </row>
    <row r="750" spans="2:4">
      <c r="B750" s="110" t="s">
        <v>550</v>
      </c>
      <c r="C750" s="52">
        <v>9.9358140000000006</v>
      </c>
      <c r="D750" s="52">
        <v>0.18123504999999998</v>
      </c>
    </row>
    <row r="751" spans="2:4">
      <c r="B751" s="109">
        <v>12586</v>
      </c>
      <c r="C751" s="52">
        <v>1.104163</v>
      </c>
      <c r="D751" s="52">
        <v>0</v>
      </c>
    </row>
    <row r="752" spans="2:4">
      <c r="B752" s="110" t="s">
        <v>551</v>
      </c>
      <c r="C752" s="52">
        <v>1.104163</v>
      </c>
      <c r="D752" s="52">
        <v>0</v>
      </c>
    </row>
    <row r="753" spans="2:4">
      <c r="B753" s="109">
        <v>12630</v>
      </c>
      <c r="C753" s="52">
        <v>560</v>
      </c>
      <c r="D753" s="52">
        <v>93.479396440000002</v>
      </c>
    </row>
    <row r="754" spans="2:4">
      <c r="B754" s="110" t="s">
        <v>552</v>
      </c>
      <c r="C754" s="52">
        <v>560</v>
      </c>
      <c r="D754" s="52">
        <v>93.479396440000002</v>
      </c>
    </row>
    <row r="755" spans="2:4">
      <c r="B755" s="109">
        <v>13068</v>
      </c>
      <c r="C755" s="52">
        <v>6.8892129999999998</v>
      </c>
      <c r="D755" s="52">
        <v>0</v>
      </c>
    </row>
    <row r="756" spans="2:4">
      <c r="B756" s="110" t="s">
        <v>553</v>
      </c>
      <c r="C756" s="52">
        <v>6.8892129999999998</v>
      </c>
      <c r="D756" s="52">
        <v>0</v>
      </c>
    </row>
    <row r="757" spans="2:4">
      <c r="B757" s="109">
        <v>13410</v>
      </c>
      <c r="C757" s="52">
        <v>0.46863900000000003</v>
      </c>
      <c r="D757" s="52">
        <v>0</v>
      </c>
    </row>
    <row r="758" spans="2:4">
      <c r="B758" s="110" t="s">
        <v>554</v>
      </c>
      <c r="C758" s="52">
        <v>0.46863900000000003</v>
      </c>
      <c r="D758" s="52">
        <v>0</v>
      </c>
    </row>
    <row r="759" spans="2:4">
      <c r="B759" s="109">
        <v>13450</v>
      </c>
      <c r="C759" s="52">
        <v>12.336274</v>
      </c>
      <c r="D759" s="52">
        <v>0</v>
      </c>
    </row>
    <row r="760" spans="2:4">
      <c r="B760" s="110" t="s">
        <v>555</v>
      </c>
      <c r="C760" s="52">
        <v>12.336274</v>
      </c>
      <c r="D760" s="52">
        <v>0</v>
      </c>
    </row>
    <row r="761" spans="2:4">
      <c r="B761" s="109">
        <v>13545</v>
      </c>
      <c r="C761" s="52">
        <v>10.446540000000001</v>
      </c>
      <c r="D761" s="52">
        <v>2.7030040099999999</v>
      </c>
    </row>
    <row r="762" spans="2:4">
      <c r="B762" s="110" t="s">
        <v>556</v>
      </c>
      <c r="C762" s="52">
        <v>10.446540000000001</v>
      </c>
      <c r="D762" s="52">
        <v>2.7030040099999999</v>
      </c>
    </row>
    <row r="763" spans="2:4">
      <c r="B763" s="109">
        <v>13603</v>
      </c>
      <c r="C763" s="52">
        <v>7.2402740000000003</v>
      </c>
      <c r="D763" s="52">
        <v>0</v>
      </c>
    </row>
    <row r="764" spans="2:4">
      <c r="B764" s="110" t="s">
        <v>557</v>
      </c>
      <c r="C764" s="52">
        <v>7.2402740000000003</v>
      </c>
      <c r="D764" s="52">
        <v>0</v>
      </c>
    </row>
    <row r="765" spans="2:4">
      <c r="B765" s="109">
        <v>13808</v>
      </c>
      <c r="C765" s="52">
        <v>100</v>
      </c>
      <c r="D765" s="52">
        <v>100</v>
      </c>
    </row>
    <row r="766" spans="2:4">
      <c r="B766" s="110" t="s">
        <v>558</v>
      </c>
      <c r="C766" s="52">
        <v>100</v>
      </c>
      <c r="D766" s="52">
        <v>100</v>
      </c>
    </row>
    <row r="767" spans="2:4">
      <c r="B767" s="109">
        <v>14545</v>
      </c>
      <c r="C767" s="52">
        <v>7.4971170000000003</v>
      </c>
      <c r="D767" s="52">
        <v>3.1772476099999998</v>
      </c>
    </row>
    <row r="768" spans="2:4">
      <c r="B768" s="110" t="s">
        <v>559</v>
      </c>
      <c r="C768" s="52">
        <v>7.4971170000000003</v>
      </c>
      <c r="D768" s="52">
        <v>3.1772476099999998</v>
      </c>
    </row>
    <row r="769" spans="2:4">
      <c r="B769" s="109">
        <v>14635</v>
      </c>
      <c r="C769" s="52">
        <v>346.15384599999999</v>
      </c>
      <c r="D769" s="52">
        <v>197.15250906999998</v>
      </c>
    </row>
    <row r="770" spans="2:4">
      <c r="B770" s="110" t="s">
        <v>560</v>
      </c>
      <c r="C770" s="52">
        <v>346.15384599999999</v>
      </c>
      <c r="D770" s="52">
        <v>197.15250906999998</v>
      </c>
    </row>
    <row r="771" spans="2:4">
      <c r="B771" s="109">
        <v>14756</v>
      </c>
      <c r="C771" s="52">
        <v>0</v>
      </c>
      <c r="D771" s="52">
        <v>0</v>
      </c>
    </row>
    <row r="772" spans="2:4">
      <c r="B772" s="110" t="s">
        <v>561</v>
      </c>
      <c r="C772" s="52">
        <v>0</v>
      </c>
      <c r="D772" s="52">
        <v>0</v>
      </c>
    </row>
    <row r="773" spans="2:4">
      <c r="B773" s="109">
        <v>14879</v>
      </c>
      <c r="C773" s="52">
        <v>0</v>
      </c>
      <c r="D773" s="52">
        <v>0</v>
      </c>
    </row>
    <row r="774" spans="2:4">
      <c r="B774" s="110" t="s">
        <v>1001</v>
      </c>
      <c r="C774" s="52">
        <v>0</v>
      </c>
      <c r="D774" s="52">
        <v>0</v>
      </c>
    </row>
    <row r="775" spans="2:4">
      <c r="B775" s="109">
        <v>14878</v>
      </c>
      <c r="C775" s="52">
        <v>0</v>
      </c>
      <c r="D775" s="52">
        <v>0</v>
      </c>
    </row>
    <row r="776" spans="2:4">
      <c r="B776" s="110" t="s">
        <v>1002</v>
      </c>
      <c r="C776" s="52">
        <v>0</v>
      </c>
      <c r="D776" s="52">
        <v>0</v>
      </c>
    </row>
    <row r="777" spans="2:4">
      <c r="B777" s="105" t="s">
        <v>288</v>
      </c>
      <c r="C777" s="52">
        <v>1015.09126</v>
      </c>
      <c r="D777" s="52">
        <v>297.85659072999999</v>
      </c>
    </row>
    <row r="778" spans="2:4">
      <c r="B778" s="108" t="s">
        <v>273</v>
      </c>
      <c r="C778" s="142">
        <v>814.43005800000003</v>
      </c>
      <c r="D778" s="142">
        <v>239.95659073000004</v>
      </c>
    </row>
    <row r="779" spans="2:4">
      <c r="B779" s="109">
        <v>12544</v>
      </c>
      <c r="C779" s="52">
        <v>61.692154000000002</v>
      </c>
      <c r="D779" s="52">
        <v>1.1744409499999999</v>
      </c>
    </row>
    <row r="780" spans="2:4">
      <c r="B780" s="110" t="s">
        <v>562</v>
      </c>
      <c r="C780" s="52">
        <v>61.692154000000002</v>
      </c>
      <c r="D780" s="52">
        <v>1.1744409499999999</v>
      </c>
    </row>
    <row r="781" spans="2:4">
      <c r="B781" s="109">
        <v>12587</v>
      </c>
      <c r="C781" s="52">
        <v>23.248106</v>
      </c>
      <c r="D781" s="52">
        <v>2.5489226999999999</v>
      </c>
    </row>
    <row r="782" spans="2:4">
      <c r="B782" s="110" t="s">
        <v>563</v>
      </c>
      <c r="C782" s="52">
        <v>23.248106</v>
      </c>
      <c r="D782" s="52">
        <v>2.5489226999999999</v>
      </c>
    </row>
    <row r="783" spans="2:4">
      <c r="B783" s="109">
        <v>13061</v>
      </c>
      <c r="C783" s="52">
        <v>16.084461000000001</v>
      </c>
      <c r="D783" s="52">
        <v>6.1121980199999992</v>
      </c>
    </row>
    <row r="784" spans="2:4">
      <c r="B784" s="110" t="s">
        <v>564</v>
      </c>
      <c r="C784" s="52">
        <v>16.084461000000001</v>
      </c>
      <c r="D784" s="52">
        <v>6.1121980199999992</v>
      </c>
    </row>
    <row r="785" spans="2:4">
      <c r="B785" s="109">
        <v>13374</v>
      </c>
      <c r="C785" s="52">
        <v>3.9261330000000001</v>
      </c>
      <c r="D785" s="52">
        <v>0</v>
      </c>
    </row>
    <row r="786" spans="2:4">
      <c r="B786" s="110" t="s">
        <v>565</v>
      </c>
      <c r="C786" s="52">
        <v>3.9261330000000001</v>
      </c>
      <c r="D786" s="52">
        <v>0</v>
      </c>
    </row>
    <row r="787" spans="2:4">
      <c r="B787" s="109">
        <v>13411</v>
      </c>
      <c r="C787" s="52">
        <v>104.46398499999999</v>
      </c>
      <c r="D787" s="52">
        <v>23.570005610000003</v>
      </c>
    </row>
    <row r="788" spans="2:4">
      <c r="B788" s="110" t="s">
        <v>566</v>
      </c>
      <c r="C788" s="52">
        <v>104.46398499999999</v>
      </c>
      <c r="D788" s="52">
        <v>23.570005610000003</v>
      </c>
    </row>
    <row r="789" spans="2:4">
      <c r="B789" s="109">
        <v>13438</v>
      </c>
      <c r="C789" s="52">
        <v>18.704284000000001</v>
      </c>
      <c r="D789" s="52">
        <v>0</v>
      </c>
    </row>
    <row r="790" spans="2:4">
      <c r="B790" s="110" t="s">
        <v>567</v>
      </c>
      <c r="C790" s="52">
        <v>18.704284000000001</v>
      </c>
      <c r="D790" s="52">
        <v>0</v>
      </c>
    </row>
    <row r="791" spans="2:4">
      <c r="B791" s="109">
        <v>13532</v>
      </c>
      <c r="C791" s="52">
        <v>60</v>
      </c>
      <c r="D791" s="52">
        <v>79.949977790000005</v>
      </c>
    </row>
    <row r="792" spans="2:4">
      <c r="B792" s="110" t="s">
        <v>568</v>
      </c>
      <c r="C792" s="52">
        <v>60</v>
      </c>
      <c r="D792" s="52">
        <v>79.949977790000005</v>
      </c>
    </row>
    <row r="793" spans="2:4">
      <c r="B793" s="109">
        <v>13576</v>
      </c>
      <c r="C793" s="52">
        <v>97.019242000000006</v>
      </c>
      <c r="D793" s="52">
        <v>11.98696282</v>
      </c>
    </row>
    <row r="794" spans="2:4">
      <c r="B794" s="110" t="s">
        <v>944</v>
      </c>
      <c r="C794" s="52">
        <v>97.019242000000006</v>
      </c>
      <c r="D794" s="52">
        <v>11.98696282</v>
      </c>
    </row>
    <row r="795" spans="2:4">
      <c r="B795" s="109">
        <v>13597</v>
      </c>
      <c r="C795" s="52">
        <v>3.5109650000000001</v>
      </c>
      <c r="D795" s="52">
        <v>4.5078410199999999</v>
      </c>
    </row>
    <row r="796" spans="2:4">
      <c r="B796" s="110" t="s">
        <v>569</v>
      </c>
      <c r="C796" s="52">
        <v>3.5109650000000001</v>
      </c>
      <c r="D796" s="52">
        <v>4.5078410199999999</v>
      </c>
    </row>
    <row r="797" spans="2:4">
      <c r="B797" s="109">
        <v>13620</v>
      </c>
      <c r="C797" s="52">
        <v>0.82143999999999995</v>
      </c>
      <c r="D797" s="52">
        <v>0</v>
      </c>
    </row>
    <row r="798" spans="2:4">
      <c r="B798" s="110" t="s">
        <v>570</v>
      </c>
      <c r="C798" s="52">
        <v>0.82143999999999995</v>
      </c>
      <c r="D798" s="52">
        <v>0</v>
      </c>
    </row>
    <row r="799" spans="2:4">
      <c r="B799" s="109">
        <v>13806</v>
      </c>
      <c r="C799" s="52">
        <v>130</v>
      </c>
      <c r="D799" s="52">
        <v>97.568572140000015</v>
      </c>
    </row>
    <row r="800" spans="2:4">
      <c r="B800" s="110" t="s">
        <v>571</v>
      </c>
      <c r="C800" s="52">
        <v>130</v>
      </c>
      <c r="D800" s="52">
        <v>97.568572140000015</v>
      </c>
    </row>
    <row r="801" spans="2:4">
      <c r="B801" s="109">
        <v>13896</v>
      </c>
      <c r="C801" s="52">
        <v>133.261686</v>
      </c>
      <c r="D801" s="52">
        <v>7.9044610000000001E-2</v>
      </c>
    </row>
    <row r="802" spans="2:4">
      <c r="B802" s="110" t="s">
        <v>572</v>
      </c>
      <c r="C802" s="52">
        <v>133.261686</v>
      </c>
      <c r="D802" s="52">
        <v>7.9044610000000001E-2</v>
      </c>
    </row>
    <row r="803" spans="2:4">
      <c r="B803" s="109">
        <v>14129</v>
      </c>
      <c r="C803" s="52">
        <v>25</v>
      </c>
      <c r="D803" s="52">
        <v>1.6411668700000002</v>
      </c>
    </row>
    <row r="804" spans="2:4">
      <c r="B804" s="110" t="s">
        <v>573</v>
      </c>
      <c r="C804" s="52">
        <v>25</v>
      </c>
      <c r="D804" s="52">
        <v>1.6411668700000002</v>
      </c>
    </row>
    <row r="805" spans="2:4">
      <c r="B805" s="109">
        <v>14215</v>
      </c>
      <c r="C805" s="52">
        <v>46.788364000000001</v>
      </c>
      <c r="D805" s="52">
        <v>0</v>
      </c>
    </row>
    <row r="806" spans="2:4">
      <c r="B806" s="110" t="s">
        <v>574</v>
      </c>
      <c r="C806" s="52">
        <v>46.788364000000001</v>
      </c>
      <c r="D806" s="52">
        <v>0</v>
      </c>
    </row>
    <row r="807" spans="2:4">
      <c r="B807" s="109">
        <v>14235</v>
      </c>
      <c r="C807" s="52">
        <v>15.189088999999999</v>
      </c>
      <c r="D807" s="52">
        <v>3.6839479000000002</v>
      </c>
    </row>
    <row r="808" spans="2:4">
      <c r="B808" s="110" t="s">
        <v>575</v>
      </c>
      <c r="C808" s="52">
        <v>15.189088999999999</v>
      </c>
      <c r="D808" s="52">
        <v>3.6839479000000002</v>
      </c>
    </row>
    <row r="809" spans="2:4">
      <c r="B809" s="109">
        <v>14236</v>
      </c>
      <c r="C809" s="52">
        <v>7.3082219999999998</v>
      </c>
      <c r="D809" s="52">
        <v>0</v>
      </c>
    </row>
    <row r="810" spans="2:4">
      <c r="B810" s="110" t="s">
        <v>576</v>
      </c>
      <c r="C810" s="52">
        <v>7.3082219999999998</v>
      </c>
      <c r="D810" s="52">
        <v>0</v>
      </c>
    </row>
    <row r="811" spans="2:4">
      <c r="B811" s="109">
        <v>14300</v>
      </c>
      <c r="C811" s="52">
        <v>29.918344999999999</v>
      </c>
      <c r="D811" s="52">
        <v>0</v>
      </c>
    </row>
    <row r="812" spans="2:4">
      <c r="B812" s="110" t="s">
        <v>577</v>
      </c>
      <c r="C812" s="52">
        <v>29.918344999999999</v>
      </c>
      <c r="D812" s="52">
        <v>0</v>
      </c>
    </row>
    <row r="813" spans="2:4">
      <c r="B813" s="109">
        <v>14396</v>
      </c>
      <c r="C813" s="52">
        <v>7.5657160000000001</v>
      </c>
      <c r="D813" s="52">
        <v>0</v>
      </c>
    </row>
    <row r="814" spans="2:4">
      <c r="B814" s="110" t="s">
        <v>578</v>
      </c>
      <c r="C814" s="52">
        <v>7.5657160000000001</v>
      </c>
      <c r="D814" s="52">
        <v>0</v>
      </c>
    </row>
    <row r="815" spans="2:4">
      <c r="B815" s="109">
        <v>14397</v>
      </c>
      <c r="C815" s="52">
        <v>27.736283</v>
      </c>
      <c r="D815" s="52">
        <v>7.1335103000000002</v>
      </c>
    </row>
    <row r="816" spans="2:4">
      <c r="B816" s="110" t="s">
        <v>579</v>
      </c>
      <c r="C816" s="52">
        <v>27.736283</v>
      </c>
      <c r="D816" s="52">
        <v>7.1335103000000002</v>
      </c>
    </row>
    <row r="817" spans="2:4">
      <c r="B817" s="109">
        <v>14399</v>
      </c>
      <c r="C817" s="52">
        <v>2.1915830000000001</v>
      </c>
      <c r="D817" s="52">
        <v>0</v>
      </c>
    </row>
    <row r="818" spans="2:4">
      <c r="B818" s="110" t="s">
        <v>580</v>
      </c>
      <c r="C818" s="52">
        <v>2.1915830000000001</v>
      </c>
      <c r="D818" s="52">
        <v>0</v>
      </c>
    </row>
    <row r="819" spans="2:4">
      <c r="B819" s="109">
        <v>14822</v>
      </c>
      <c r="C819" s="52">
        <v>0</v>
      </c>
      <c r="D819" s="52">
        <v>0</v>
      </c>
    </row>
    <row r="820" spans="2:4">
      <c r="B820" s="110" t="s">
        <v>1003</v>
      </c>
      <c r="C820" s="52">
        <v>0</v>
      </c>
      <c r="D820" s="52">
        <v>0</v>
      </c>
    </row>
    <row r="821" spans="2:4">
      <c r="B821" s="109">
        <v>14826</v>
      </c>
      <c r="C821" s="52">
        <v>0</v>
      </c>
      <c r="D821" s="52">
        <v>0</v>
      </c>
    </row>
    <row r="822" spans="2:4">
      <c r="B822" s="110" t="s">
        <v>1004</v>
      </c>
      <c r="C822" s="52">
        <v>0</v>
      </c>
      <c r="D822" s="52">
        <v>0</v>
      </c>
    </row>
    <row r="823" spans="2:4">
      <c r="B823" s="109">
        <v>14827</v>
      </c>
      <c r="C823" s="52">
        <v>0</v>
      </c>
      <c r="D823" s="52">
        <v>0</v>
      </c>
    </row>
    <row r="824" spans="2:4">
      <c r="B824" s="110" t="s">
        <v>1005</v>
      </c>
      <c r="C824" s="52">
        <v>0</v>
      </c>
      <c r="D824" s="52">
        <v>0</v>
      </c>
    </row>
    <row r="825" spans="2:4">
      <c r="B825" s="109">
        <v>14824</v>
      </c>
      <c r="C825" s="52">
        <v>0</v>
      </c>
      <c r="D825" s="52">
        <v>0</v>
      </c>
    </row>
    <row r="826" spans="2:4">
      <c r="B826" s="110" t="s">
        <v>1006</v>
      </c>
      <c r="C826" s="52">
        <v>0</v>
      </c>
      <c r="D826" s="52">
        <v>0</v>
      </c>
    </row>
    <row r="827" spans="2:4">
      <c r="B827" s="109">
        <v>14825</v>
      </c>
      <c r="C827" s="52">
        <v>0</v>
      </c>
      <c r="D827" s="52">
        <v>0</v>
      </c>
    </row>
    <row r="828" spans="2:4">
      <c r="B828" s="110" t="s">
        <v>1007</v>
      </c>
      <c r="C828" s="52">
        <v>0</v>
      </c>
      <c r="D828" s="52">
        <v>0</v>
      </c>
    </row>
    <row r="829" spans="2:4">
      <c r="B829" s="108" t="s">
        <v>298</v>
      </c>
      <c r="C829" s="142">
        <v>200.661202</v>
      </c>
      <c r="D829" s="142">
        <v>57.9</v>
      </c>
    </row>
    <row r="830" spans="2:4">
      <c r="B830" s="109">
        <v>14625</v>
      </c>
      <c r="C830" s="52">
        <v>200.661202</v>
      </c>
      <c r="D830" s="52">
        <v>57.9</v>
      </c>
    </row>
    <row r="831" spans="2:4">
      <c r="B831" s="110" t="s">
        <v>581</v>
      </c>
      <c r="C831" s="52">
        <v>200.661202</v>
      </c>
      <c r="D831" s="52">
        <v>57.9</v>
      </c>
    </row>
    <row r="832" spans="2:4">
      <c r="B832" s="108" t="s">
        <v>276</v>
      </c>
      <c r="C832" s="142">
        <v>0</v>
      </c>
      <c r="D832" s="142">
        <v>0</v>
      </c>
    </row>
    <row r="833" spans="2:4">
      <c r="B833" s="109">
        <v>13480</v>
      </c>
      <c r="C833" s="52">
        <v>0</v>
      </c>
      <c r="D833" s="52">
        <v>0</v>
      </c>
    </row>
    <row r="834" spans="2:4">
      <c r="B834" s="110" t="s">
        <v>582</v>
      </c>
      <c r="C834" s="52">
        <v>0</v>
      </c>
      <c r="D834" s="52">
        <v>0</v>
      </c>
    </row>
    <row r="835" spans="2:4">
      <c r="B835" s="109">
        <v>13958</v>
      </c>
      <c r="C835" s="52">
        <v>0</v>
      </c>
      <c r="D835" s="52">
        <v>0</v>
      </c>
    </row>
    <row r="836" spans="2:4">
      <c r="B836" s="110" t="s">
        <v>583</v>
      </c>
      <c r="C836" s="52">
        <v>0</v>
      </c>
      <c r="D836" s="52">
        <v>0</v>
      </c>
    </row>
    <row r="837" spans="2:4">
      <c r="B837" s="109">
        <v>13962</v>
      </c>
      <c r="C837" s="52">
        <v>0</v>
      </c>
      <c r="D837" s="52">
        <v>0</v>
      </c>
    </row>
    <row r="838" spans="2:4">
      <c r="B838" s="110" t="s">
        <v>584</v>
      </c>
      <c r="C838" s="52">
        <v>0</v>
      </c>
      <c r="D838" s="52">
        <v>0</v>
      </c>
    </row>
    <row r="839" spans="2:4">
      <c r="B839" s="109">
        <v>13969</v>
      </c>
      <c r="C839" s="52">
        <v>0</v>
      </c>
      <c r="D839" s="52">
        <v>0</v>
      </c>
    </row>
    <row r="840" spans="2:4">
      <c r="B840" s="110" t="s">
        <v>585</v>
      </c>
      <c r="C840" s="52">
        <v>0</v>
      </c>
      <c r="D840" s="52">
        <v>0</v>
      </c>
    </row>
    <row r="841" spans="2:4">
      <c r="B841" s="109">
        <v>13974</v>
      </c>
      <c r="C841" s="52">
        <v>0</v>
      </c>
      <c r="D841" s="52">
        <v>0</v>
      </c>
    </row>
    <row r="842" spans="2:4">
      <c r="B842" s="110" t="s">
        <v>586</v>
      </c>
      <c r="C842" s="52">
        <v>0</v>
      </c>
      <c r="D842" s="52">
        <v>0</v>
      </c>
    </row>
    <row r="843" spans="2:4">
      <c r="B843" s="105" t="s">
        <v>587</v>
      </c>
      <c r="C843" s="52">
        <v>204.78873899999999</v>
      </c>
      <c r="D843" s="52">
        <v>107.16635641000002</v>
      </c>
    </row>
    <row r="844" spans="2:4">
      <c r="B844" s="108" t="s">
        <v>273</v>
      </c>
      <c r="C844" s="142">
        <v>204.78873899999999</v>
      </c>
      <c r="D844" s="142">
        <v>107.16635641000002</v>
      </c>
    </row>
    <row r="845" spans="2:4">
      <c r="B845" s="109">
        <v>12532</v>
      </c>
      <c r="C845" s="52">
        <v>5.3908880000000003</v>
      </c>
      <c r="D845" s="52">
        <v>4.9566859900000004</v>
      </c>
    </row>
    <row r="846" spans="2:4">
      <c r="B846" s="110" t="s">
        <v>588</v>
      </c>
      <c r="C846" s="52">
        <v>5.3908880000000003</v>
      </c>
      <c r="D846" s="52">
        <v>4.9566859900000004</v>
      </c>
    </row>
    <row r="847" spans="2:4">
      <c r="B847" s="109">
        <v>12574</v>
      </c>
      <c r="C847" s="52">
        <v>11.437504000000001</v>
      </c>
      <c r="D847" s="52">
        <v>11.626242030000002</v>
      </c>
    </row>
    <row r="848" spans="2:4">
      <c r="B848" s="110" t="s">
        <v>589</v>
      </c>
      <c r="C848" s="52">
        <v>11.437504000000001</v>
      </c>
      <c r="D848" s="52">
        <v>11.626242030000002</v>
      </c>
    </row>
    <row r="849" spans="2:4">
      <c r="B849" s="109">
        <v>13051</v>
      </c>
      <c r="C849" s="52">
        <v>3.3092609999999998</v>
      </c>
      <c r="D849" s="52">
        <v>0</v>
      </c>
    </row>
    <row r="850" spans="2:4">
      <c r="B850" s="110" t="s">
        <v>590</v>
      </c>
      <c r="C850" s="52">
        <v>3.3092609999999998</v>
      </c>
      <c r="D850" s="52">
        <v>0</v>
      </c>
    </row>
    <row r="851" spans="2:4">
      <c r="B851" s="109">
        <v>13401</v>
      </c>
      <c r="C851" s="52">
        <v>20.879773</v>
      </c>
      <c r="D851" s="52">
        <v>3.8263350599999995</v>
      </c>
    </row>
    <row r="852" spans="2:4">
      <c r="B852" s="110" t="s">
        <v>591</v>
      </c>
      <c r="C852" s="52">
        <v>20.879773</v>
      </c>
      <c r="D852" s="52">
        <v>3.8263350599999995</v>
      </c>
    </row>
    <row r="853" spans="2:4">
      <c r="B853" s="109">
        <v>13456</v>
      </c>
      <c r="C853" s="52">
        <v>0.14254600000000001</v>
      </c>
      <c r="D853" s="52">
        <v>0</v>
      </c>
    </row>
    <row r="854" spans="2:4">
      <c r="B854" s="110" t="s">
        <v>592</v>
      </c>
      <c r="C854" s="52">
        <v>0.14254600000000001</v>
      </c>
      <c r="D854" s="52">
        <v>0</v>
      </c>
    </row>
    <row r="855" spans="2:4">
      <c r="B855" s="109">
        <v>13558</v>
      </c>
      <c r="C855" s="52">
        <v>24.981863000000001</v>
      </c>
      <c r="D855" s="52">
        <v>4.3961106599999997</v>
      </c>
    </row>
    <row r="856" spans="2:4">
      <c r="B856" s="110" t="s">
        <v>593</v>
      </c>
      <c r="C856" s="52">
        <v>24.981863000000001</v>
      </c>
      <c r="D856" s="52">
        <v>4.3961106599999997</v>
      </c>
    </row>
    <row r="857" spans="2:4">
      <c r="B857" s="109">
        <v>13595</v>
      </c>
      <c r="C857" s="52">
        <v>0.83579000000000003</v>
      </c>
      <c r="D857" s="52">
        <v>2.2231313099999999</v>
      </c>
    </row>
    <row r="858" spans="2:4">
      <c r="B858" s="110" t="s">
        <v>912</v>
      </c>
      <c r="C858" s="52">
        <v>0.83579000000000003</v>
      </c>
      <c r="D858" s="52">
        <v>2.2231313099999999</v>
      </c>
    </row>
    <row r="859" spans="2:4">
      <c r="B859" s="109">
        <v>13810</v>
      </c>
      <c r="C859" s="52">
        <v>110</v>
      </c>
      <c r="D859" s="52">
        <v>66.194273039999985</v>
      </c>
    </row>
    <row r="860" spans="2:4">
      <c r="B860" s="110" t="s">
        <v>594</v>
      </c>
      <c r="C860" s="52">
        <v>110</v>
      </c>
      <c r="D860" s="52">
        <v>66.194273039999985</v>
      </c>
    </row>
    <row r="861" spans="2:4">
      <c r="B861" s="109">
        <v>14596</v>
      </c>
      <c r="C861" s="52">
        <v>27.811114</v>
      </c>
      <c r="D861" s="52">
        <v>13.94357832</v>
      </c>
    </row>
    <row r="862" spans="2:4">
      <c r="B862" s="110" t="s">
        <v>595</v>
      </c>
      <c r="C862" s="52">
        <v>27.811114</v>
      </c>
      <c r="D862" s="52">
        <v>13.94357832</v>
      </c>
    </row>
    <row r="863" spans="2:4">
      <c r="B863" s="108" t="s">
        <v>276</v>
      </c>
      <c r="C863" s="142">
        <v>0</v>
      </c>
      <c r="D863" s="142">
        <v>0</v>
      </c>
    </row>
    <row r="864" spans="2:4">
      <c r="B864" s="109">
        <v>6102</v>
      </c>
      <c r="C864" s="52">
        <v>0</v>
      </c>
      <c r="D864" s="52">
        <v>0</v>
      </c>
    </row>
    <row r="865" spans="2:4">
      <c r="B865" s="110" t="s">
        <v>596</v>
      </c>
      <c r="C865" s="52">
        <v>0</v>
      </c>
      <c r="D865" s="52">
        <v>0</v>
      </c>
    </row>
    <row r="866" spans="2:4">
      <c r="B866" s="105" t="s">
        <v>289</v>
      </c>
      <c r="C866" s="52">
        <v>959.82303200000001</v>
      </c>
      <c r="D866" s="52">
        <v>170.17835789999998</v>
      </c>
    </row>
    <row r="867" spans="2:4">
      <c r="B867" s="108" t="s">
        <v>273</v>
      </c>
      <c r="C867" s="142">
        <v>642.883779</v>
      </c>
      <c r="D867" s="142">
        <v>128.24016257999997</v>
      </c>
    </row>
    <row r="868" spans="2:4">
      <c r="B868" s="109">
        <v>12556</v>
      </c>
      <c r="C868" s="52">
        <v>34.268635000000003</v>
      </c>
      <c r="D868" s="52">
        <v>25.388925960000002</v>
      </c>
    </row>
    <row r="869" spans="2:4">
      <c r="B869" s="110" t="s">
        <v>597</v>
      </c>
      <c r="C869" s="52">
        <v>34.268635000000003</v>
      </c>
      <c r="D869" s="52">
        <v>25.388925960000002</v>
      </c>
    </row>
    <row r="870" spans="2:4">
      <c r="B870" s="109">
        <v>12588</v>
      </c>
      <c r="C870" s="52">
        <v>19.379477000000001</v>
      </c>
      <c r="D870" s="52">
        <v>7.1495367500000002</v>
      </c>
    </row>
    <row r="871" spans="2:4">
      <c r="B871" s="110" t="s">
        <v>598</v>
      </c>
      <c r="C871" s="52">
        <v>19.379477000000001</v>
      </c>
      <c r="D871" s="52">
        <v>7.1495367500000002</v>
      </c>
    </row>
    <row r="872" spans="2:4">
      <c r="B872" s="109">
        <v>13062</v>
      </c>
      <c r="C872" s="52">
        <v>7.0139999999999994E-2</v>
      </c>
      <c r="D872" s="52">
        <v>0</v>
      </c>
    </row>
    <row r="873" spans="2:4">
      <c r="B873" s="110" t="s">
        <v>599</v>
      </c>
      <c r="C873" s="52">
        <v>7.0139999999999994E-2</v>
      </c>
      <c r="D873" s="52">
        <v>0</v>
      </c>
    </row>
    <row r="874" spans="2:4">
      <c r="B874" s="109">
        <v>13412</v>
      </c>
      <c r="C874" s="52">
        <v>35.031114000000002</v>
      </c>
      <c r="D874" s="52">
        <v>16.141948429999999</v>
      </c>
    </row>
    <row r="875" spans="2:4">
      <c r="B875" s="110" t="s">
        <v>600</v>
      </c>
      <c r="C875" s="52">
        <v>35.031114000000002</v>
      </c>
      <c r="D875" s="52">
        <v>16.141948429999999</v>
      </c>
    </row>
    <row r="876" spans="2:4">
      <c r="B876" s="109">
        <v>13462</v>
      </c>
      <c r="C876" s="52">
        <v>16.622897999999999</v>
      </c>
      <c r="D876" s="52">
        <v>0</v>
      </c>
    </row>
    <row r="877" spans="2:4">
      <c r="B877" s="110" t="s">
        <v>601</v>
      </c>
      <c r="C877" s="52">
        <v>16.622897999999999</v>
      </c>
      <c r="D877" s="52">
        <v>0</v>
      </c>
    </row>
    <row r="878" spans="2:4">
      <c r="B878" s="109">
        <v>13551</v>
      </c>
      <c r="C878" s="52">
        <v>65.787778000000003</v>
      </c>
      <c r="D878" s="52">
        <v>0</v>
      </c>
    </row>
    <row r="879" spans="2:4">
      <c r="B879" s="110" t="s">
        <v>602</v>
      </c>
      <c r="C879" s="52">
        <v>65.787778000000003</v>
      </c>
      <c r="D879" s="52">
        <v>0</v>
      </c>
    </row>
    <row r="880" spans="2:4">
      <c r="B880" s="109">
        <v>13816</v>
      </c>
      <c r="C880" s="52">
        <v>100</v>
      </c>
      <c r="D880" s="52">
        <v>79.559751439999999</v>
      </c>
    </row>
    <row r="881" spans="2:4">
      <c r="B881" s="110" t="s">
        <v>603</v>
      </c>
      <c r="C881" s="52">
        <v>100</v>
      </c>
      <c r="D881" s="52">
        <v>79.559751439999999</v>
      </c>
    </row>
    <row r="882" spans="2:4">
      <c r="B882" s="109">
        <v>13946</v>
      </c>
      <c r="C882" s="52">
        <v>371.72373700000003</v>
      </c>
      <c r="D882" s="52">
        <v>0</v>
      </c>
    </row>
    <row r="883" spans="2:4">
      <c r="B883" s="110" t="s">
        <v>604</v>
      </c>
      <c r="C883" s="52">
        <v>371.72373700000003</v>
      </c>
      <c r="D883" s="52">
        <v>0</v>
      </c>
    </row>
    <row r="884" spans="2:4">
      <c r="B884" s="109">
        <v>14853</v>
      </c>
      <c r="C884" s="52">
        <v>0</v>
      </c>
      <c r="D884" s="52">
        <v>0</v>
      </c>
    </row>
    <row r="885" spans="2:4">
      <c r="B885" s="110" t="s">
        <v>1008</v>
      </c>
      <c r="C885" s="52">
        <v>0</v>
      </c>
      <c r="D885" s="52">
        <v>0</v>
      </c>
    </row>
    <row r="886" spans="2:4">
      <c r="B886" s="109">
        <v>14851</v>
      </c>
      <c r="C886" s="52">
        <v>0</v>
      </c>
      <c r="D886" s="52">
        <v>0</v>
      </c>
    </row>
    <row r="887" spans="2:4">
      <c r="B887" s="110" t="s">
        <v>1009</v>
      </c>
      <c r="C887" s="52">
        <v>0</v>
      </c>
      <c r="D887" s="52">
        <v>0</v>
      </c>
    </row>
    <row r="888" spans="2:4">
      <c r="B888" s="109">
        <v>14852</v>
      </c>
      <c r="C888" s="52">
        <v>0</v>
      </c>
      <c r="D888" s="52">
        <v>0</v>
      </c>
    </row>
    <row r="889" spans="2:4">
      <c r="B889" s="110" t="s">
        <v>1010</v>
      </c>
      <c r="C889" s="52">
        <v>0</v>
      </c>
      <c r="D889" s="52">
        <v>0</v>
      </c>
    </row>
    <row r="890" spans="2:4">
      <c r="B890" s="108" t="s">
        <v>298</v>
      </c>
      <c r="C890" s="142">
        <v>316.93925300000001</v>
      </c>
      <c r="D890" s="142">
        <v>15.78</v>
      </c>
    </row>
    <row r="891" spans="2:4">
      <c r="B891" s="109">
        <v>14617</v>
      </c>
      <c r="C891" s="52">
        <v>247.317834</v>
      </c>
      <c r="D891" s="52">
        <v>15.78</v>
      </c>
    </row>
    <row r="892" spans="2:4">
      <c r="B892" s="110" t="s">
        <v>605</v>
      </c>
      <c r="C892" s="52">
        <v>247.317834</v>
      </c>
      <c r="D892" s="52">
        <v>15.78</v>
      </c>
    </row>
    <row r="893" spans="2:4">
      <c r="B893" s="109">
        <v>14620</v>
      </c>
      <c r="C893" s="52">
        <v>69.621419000000003</v>
      </c>
      <c r="D893" s="52">
        <v>0</v>
      </c>
    </row>
    <row r="894" spans="2:4">
      <c r="B894" s="110" t="s">
        <v>606</v>
      </c>
      <c r="C894" s="52">
        <v>69.621419000000003</v>
      </c>
      <c r="D894" s="52">
        <v>0</v>
      </c>
    </row>
    <row r="895" spans="2:4">
      <c r="B895" s="108" t="s">
        <v>276</v>
      </c>
      <c r="C895" s="142">
        <v>0</v>
      </c>
      <c r="D895" s="142">
        <v>26.158195320000001</v>
      </c>
    </row>
    <row r="896" spans="2:4">
      <c r="B896" s="109">
        <v>13642</v>
      </c>
      <c r="C896" s="52">
        <v>0</v>
      </c>
      <c r="D896" s="52">
        <v>26.158195320000001</v>
      </c>
    </row>
    <row r="897" spans="2:4">
      <c r="B897" s="110" t="s">
        <v>607</v>
      </c>
      <c r="C897" s="52">
        <v>0</v>
      </c>
      <c r="D897" s="52">
        <v>26.158195320000001</v>
      </c>
    </row>
    <row r="898" spans="2:4">
      <c r="B898" s="105" t="s">
        <v>290</v>
      </c>
      <c r="C898" s="52">
        <v>1928.5738679999999</v>
      </c>
      <c r="D898" s="52">
        <v>781.39728944000001</v>
      </c>
    </row>
    <row r="899" spans="2:4">
      <c r="B899" s="108" t="s">
        <v>273</v>
      </c>
      <c r="C899" s="142">
        <v>1828.5976929999999</v>
      </c>
      <c r="D899" s="142">
        <v>586.60244584000009</v>
      </c>
    </row>
    <row r="900" spans="2:4">
      <c r="B900" s="109">
        <v>12091</v>
      </c>
      <c r="C900" s="52">
        <v>31.715517999999999</v>
      </c>
      <c r="D900" s="52">
        <v>0</v>
      </c>
    </row>
    <row r="901" spans="2:4">
      <c r="B901" s="110" t="s">
        <v>608</v>
      </c>
      <c r="C901" s="52">
        <v>31.715517999999999</v>
      </c>
      <c r="D901" s="52">
        <v>0</v>
      </c>
    </row>
    <row r="902" spans="2:4">
      <c r="B902" s="109">
        <v>12547</v>
      </c>
      <c r="C902" s="52">
        <v>84.537451000000004</v>
      </c>
      <c r="D902" s="52">
        <v>14.64696601</v>
      </c>
    </row>
    <row r="903" spans="2:4">
      <c r="B903" s="110" t="s">
        <v>609</v>
      </c>
      <c r="C903" s="52">
        <v>84.537451000000004</v>
      </c>
      <c r="D903" s="52">
        <v>14.64696601</v>
      </c>
    </row>
    <row r="904" spans="2:4">
      <c r="B904" s="109">
        <v>12589</v>
      </c>
      <c r="C904" s="52">
        <v>13.670289</v>
      </c>
      <c r="D904" s="52">
        <v>3.81343356</v>
      </c>
    </row>
    <row r="905" spans="2:4">
      <c r="B905" s="110" t="s">
        <v>610</v>
      </c>
      <c r="C905" s="52">
        <v>13.670289</v>
      </c>
      <c r="D905" s="52">
        <v>3.81343356</v>
      </c>
    </row>
    <row r="906" spans="2:4">
      <c r="B906" s="109">
        <v>13058</v>
      </c>
      <c r="C906" s="52">
        <v>18.421782</v>
      </c>
      <c r="D906" s="52">
        <v>0</v>
      </c>
    </row>
    <row r="907" spans="2:4">
      <c r="B907" s="110" t="s">
        <v>611</v>
      </c>
      <c r="C907" s="52">
        <v>18.421782</v>
      </c>
      <c r="D907" s="52">
        <v>0</v>
      </c>
    </row>
    <row r="908" spans="2:4">
      <c r="B908" s="109">
        <v>13376</v>
      </c>
      <c r="C908" s="52">
        <v>5.5354210000000004</v>
      </c>
      <c r="D908" s="52">
        <v>17.368938969999999</v>
      </c>
    </row>
    <row r="909" spans="2:4">
      <c r="B909" s="110" t="s">
        <v>612</v>
      </c>
      <c r="C909" s="52">
        <v>5.5354210000000004</v>
      </c>
      <c r="D909" s="52">
        <v>17.368938969999999</v>
      </c>
    </row>
    <row r="910" spans="2:4">
      <c r="B910" s="109">
        <v>13413</v>
      </c>
      <c r="C910" s="52">
        <v>178.028255</v>
      </c>
      <c r="D910" s="52">
        <v>53.307072620000007</v>
      </c>
    </row>
    <row r="911" spans="2:4">
      <c r="B911" s="110" t="s">
        <v>613</v>
      </c>
      <c r="C911" s="52">
        <v>178.028255</v>
      </c>
      <c r="D911" s="52">
        <v>53.307072620000007</v>
      </c>
    </row>
    <row r="912" spans="2:4">
      <c r="B912" s="109">
        <v>13428</v>
      </c>
      <c r="C912" s="52">
        <v>25.471648999999999</v>
      </c>
      <c r="D912" s="52">
        <v>5.5126085699999994</v>
      </c>
    </row>
    <row r="913" spans="2:4">
      <c r="B913" s="110" t="s">
        <v>614</v>
      </c>
      <c r="C913" s="52">
        <v>25.471648999999999</v>
      </c>
      <c r="D913" s="52">
        <v>5.5126085699999994</v>
      </c>
    </row>
    <row r="914" spans="2:4">
      <c r="B914" s="109">
        <v>13554</v>
      </c>
      <c r="C914" s="52">
        <v>184.155475</v>
      </c>
      <c r="D914" s="52">
        <v>35.596998290000002</v>
      </c>
    </row>
    <row r="915" spans="2:4">
      <c r="B915" s="110" t="s">
        <v>945</v>
      </c>
      <c r="C915" s="52">
        <v>184.155475</v>
      </c>
      <c r="D915" s="52">
        <v>35.596998290000002</v>
      </c>
    </row>
    <row r="916" spans="2:4">
      <c r="B916" s="109">
        <v>13612</v>
      </c>
      <c r="C916" s="52">
        <v>1.089213</v>
      </c>
      <c r="D916" s="52">
        <v>0</v>
      </c>
    </row>
    <row r="917" spans="2:4">
      <c r="B917" s="110" t="s">
        <v>615</v>
      </c>
      <c r="C917" s="52">
        <v>1.089213</v>
      </c>
      <c r="D917" s="52">
        <v>0</v>
      </c>
    </row>
    <row r="918" spans="2:4">
      <c r="B918" s="109">
        <v>13706</v>
      </c>
      <c r="C918" s="52">
        <v>29.744506999999999</v>
      </c>
      <c r="D918" s="52">
        <v>0</v>
      </c>
    </row>
    <row r="919" spans="2:4">
      <c r="B919" s="110" t="s">
        <v>616</v>
      </c>
      <c r="C919" s="52">
        <v>29.744506999999999</v>
      </c>
      <c r="D919" s="52">
        <v>0</v>
      </c>
    </row>
    <row r="920" spans="2:4">
      <c r="B920" s="109">
        <v>13707</v>
      </c>
      <c r="C920" s="52">
        <v>5.938326</v>
      </c>
      <c r="D920" s="52">
        <v>36.909091140000001</v>
      </c>
    </row>
    <row r="921" spans="2:4">
      <c r="B921" s="110" t="s">
        <v>617</v>
      </c>
      <c r="C921" s="52">
        <v>5.938326</v>
      </c>
      <c r="D921" s="52">
        <v>36.909091140000001</v>
      </c>
    </row>
    <row r="922" spans="2:4">
      <c r="B922" s="109">
        <v>13799</v>
      </c>
      <c r="C922" s="52">
        <v>110</v>
      </c>
      <c r="D922" s="52">
        <v>204.43224805</v>
      </c>
    </row>
    <row r="923" spans="2:4">
      <c r="B923" s="110" t="s">
        <v>618</v>
      </c>
      <c r="C923" s="52">
        <v>110</v>
      </c>
      <c r="D923" s="52">
        <v>204.43224805</v>
      </c>
    </row>
    <row r="924" spans="2:4">
      <c r="B924" s="109">
        <v>13890</v>
      </c>
      <c r="C924" s="52">
        <v>15.289807</v>
      </c>
      <c r="D924" s="52">
        <v>0</v>
      </c>
    </row>
    <row r="925" spans="2:4">
      <c r="B925" s="110" t="s">
        <v>619</v>
      </c>
      <c r="C925" s="52">
        <v>15.289807</v>
      </c>
      <c r="D925" s="52">
        <v>0</v>
      </c>
    </row>
    <row r="926" spans="2:4">
      <c r="B926" s="109">
        <v>14624</v>
      </c>
      <c r="C926" s="52">
        <v>1125</v>
      </c>
      <c r="D926" s="52">
        <v>210.71035529999997</v>
      </c>
    </row>
    <row r="927" spans="2:4">
      <c r="B927" s="110" t="s">
        <v>620</v>
      </c>
      <c r="C927" s="52">
        <v>1125</v>
      </c>
      <c r="D927" s="52">
        <v>210.71035529999997</v>
      </c>
    </row>
    <row r="928" spans="2:4">
      <c r="B928" s="109">
        <v>14673</v>
      </c>
      <c r="C928" s="52">
        <v>0</v>
      </c>
      <c r="D928" s="52">
        <v>0</v>
      </c>
    </row>
    <row r="929" spans="2:4">
      <c r="B929" s="110" t="s">
        <v>621</v>
      </c>
      <c r="C929" s="52">
        <v>0</v>
      </c>
      <c r="D929" s="52">
        <v>0</v>
      </c>
    </row>
    <row r="930" spans="2:4">
      <c r="B930" s="109">
        <v>14675</v>
      </c>
      <c r="C930" s="52">
        <v>0</v>
      </c>
      <c r="D930" s="52">
        <v>0</v>
      </c>
    </row>
    <row r="931" spans="2:4">
      <c r="B931" s="110" t="s">
        <v>622</v>
      </c>
      <c r="C931" s="52">
        <v>0</v>
      </c>
      <c r="D931" s="52">
        <v>0</v>
      </c>
    </row>
    <row r="932" spans="2:4">
      <c r="B932" s="109">
        <v>14676</v>
      </c>
      <c r="C932" s="52">
        <v>0</v>
      </c>
      <c r="D932" s="52">
        <v>0</v>
      </c>
    </row>
    <row r="933" spans="2:4">
      <c r="B933" s="110" t="s">
        <v>623</v>
      </c>
      <c r="C933" s="52">
        <v>0</v>
      </c>
      <c r="D933" s="52">
        <v>0</v>
      </c>
    </row>
    <row r="934" spans="2:4">
      <c r="B934" s="109">
        <v>14677</v>
      </c>
      <c r="C934" s="52">
        <v>0</v>
      </c>
      <c r="D934" s="52">
        <v>0</v>
      </c>
    </row>
    <row r="935" spans="2:4">
      <c r="B935" s="110" t="s">
        <v>624</v>
      </c>
      <c r="C935" s="52">
        <v>0</v>
      </c>
      <c r="D935" s="52">
        <v>0</v>
      </c>
    </row>
    <row r="936" spans="2:4">
      <c r="B936" s="109">
        <v>14730</v>
      </c>
      <c r="C936" s="52">
        <v>0</v>
      </c>
      <c r="D936" s="52">
        <v>0</v>
      </c>
    </row>
    <row r="937" spans="2:4">
      <c r="B937" s="110" t="s">
        <v>625</v>
      </c>
      <c r="C937" s="52">
        <v>0</v>
      </c>
      <c r="D937" s="52">
        <v>0</v>
      </c>
    </row>
    <row r="938" spans="2:4">
      <c r="B938" s="109">
        <v>14731</v>
      </c>
      <c r="C938" s="52">
        <v>0</v>
      </c>
      <c r="D938" s="52">
        <v>4.3047333300000004</v>
      </c>
    </row>
    <row r="939" spans="2:4">
      <c r="B939" s="110" t="s">
        <v>626</v>
      </c>
      <c r="C939" s="52">
        <v>0</v>
      </c>
      <c r="D939" s="52">
        <v>4.3047333300000004</v>
      </c>
    </row>
    <row r="940" spans="2:4">
      <c r="B940" s="109">
        <v>14883</v>
      </c>
      <c r="C940" s="52">
        <v>0</v>
      </c>
      <c r="D940" s="52">
        <v>0</v>
      </c>
    </row>
    <row r="941" spans="2:4">
      <c r="B941" s="110" t="s">
        <v>1011</v>
      </c>
      <c r="C941" s="52">
        <v>0</v>
      </c>
      <c r="D941" s="52">
        <v>0</v>
      </c>
    </row>
    <row r="942" spans="2:4">
      <c r="B942" s="109">
        <v>14887</v>
      </c>
      <c r="C942" s="52">
        <v>0</v>
      </c>
      <c r="D942" s="52">
        <v>0</v>
      </c>
    </row>
    <row r="943" spans="2:4">
      <c r="B943" s="110" t="s">
        <v>1012</v>
      </c>
      <c r="C943" s="52">
        <v>0</v>
      </c>
      <c r="D943" s="52">
        <v>0</v>
      </c>
    </row>
    <row r="944" spans="2:4">
      <c r="B944" s="109">
        <v>14885</v>
      </c>
      <c r="C944" s="52">
        <v>0</v>
      </c>
      <c r="D944" s="52">
        <v>0</v>
      </c>
    </row>
    <row r="945" spans="2:4">
      <c r="B945" s="110" t="s">
        <v>1013</v>
      </c>
      <c r="C945" s="52">
        <v>0</v>
      </c>
      <c r="D945" s="52">
        <v>0</v>
      </c>
    </row>
    <row r="946" spans="2:4">
      <c r="B946" s="109">
        <v>14889</v>
      </c>
      <c r="C946" s="52">
        <v>0</v>
      </c>
      <c r="D946" s="52">
        <v>0</v>
      </c>
    </row>
    <row r="947" spans="2:4">
      <c r="B947" s="110" t="s">
        <v>1014</v>
      </c>
      <c r="C947" s="52">
        <v>0</v>
      </c>
      <c r="D947" s="52">
        <v>0</v>
      </c>
    </row>
    <row r="948" spans="2:4">
      <c r="B948" s="109">
        <v>14296</v>
      </c>
      <c r="C948" s="52">
        <v>0</v>
      </c>
      <c r="D948" s="52">
        <v>0</v>
      </c>
    </row>
    <row r="949" spans="2:4">
      <c r="B949" s="110" t="s">
        <v>1015</v>
      </c>
      <c r="C949" s="52">
        <v>0</v>
      </c>
      <c r="D949" s="52">
        <v>0</v>
      </c>
    </row>
    <row r="950" spans="2:4">
      <c r="B950" s="108" t="s">
        <v>298</v>
      </c>
      <c r="C950" s="142">
        <v>99.976174999999998</v>
      </c>
      <c r="D950" s="142">
        <v>21.122843600000003</v>
      </c>
    </row>
    <row r="951" spans="2:4">
      <c r="B951" s="109">
        <v>14626</v>
      </c>
      <c r="C951" s="52">
        <v>99.976174999999998</v>
      </c>
      <c r="D951" s="52">
        <v>21.122843600000003</v>
      </c>
    </row>
    <row r="952" spans="2:4">
      <c r="B952" s="110" t="s">
        <v>627</v>
      </c>
      <c r="C952" s="52">
        <v>99.976174999999998</v>
      </c>
      <c r="D952" s="52">
        <v>21.122843600000003</v>
      </c>
    </row>
    <row r="953" spans="2:4">
      <c r="B953" s="108" t="s">
        <v>276</v>
      </c>
      <c r="C953" s="142">
        <v>0</v>
      </c>
      <c r="D953" s="142">
        <v>173.672</v>
      </c>
    </row>
    <row r="954" spans="2:4">
      <c r="B954" s="109">
        <v>14692</v>
      </c>
      <c r="C954" s="52">
        <v>0</v>
      </c>
      <c r="D954" s="52">
        <v>173.672</v>
      </c>
    </row>
    <row r="955" spans="2:4">
      <c r="B955" s="110" t="s">
        <v>628</v>
      </c>
      <c r="C955" s="52">
        <v>0</v>
      </c>
      <c r="D955" s="52">
        <v>173.672</v>
      </c>
    </row>
    <row r="956" spans="2:4">
      <c r="B956" s="105" t="s">
        <v>291</v>
      </c>
      <c r="C956" s="52">
        <v>373.67321099999998</v>
      </c>
      <c r="D956" s="52">
        <v>349.88601426999975</v>
      </c>
    </row>
    <row r="957" spans="2:4">
      <c r="B957" s="108" t="s">
        <v>273</v>
      </c>
      <c r="C957" s="142">
        <v>373.67321099999998</v>
      </c>
      <c r="D957" s="142">
        <v>259.44962977999995</v>
      </c>
    </row>
    <row r="958" spans="2:4">
      <c r="B958" s="109">
        <v>12550</v>
      </c>
      <c r="C958" s="52">
        <v>12.211252</v>
      </c>
      <c r="D958" s="52">
        <v>0.66738732999999995</v>
      </c>
    </row>
    <row r="959" spans="2:4">
      <c r="B959" s="110" t="s">
        <v>629</v>
      </c>
      <c r="C959" s="52">
        <v>12.211252</v>
      </c>
      <c r="D959" s="52">
        <v>0.66738732999999995</v>
      </c>
    </row>
    <row r="960" spans="2:4">
      <c r="B960" s="109">
        <v>12591</v>
      </c>
      <c r="C960" s="52">
        <v>11.477282000000001</v>
      </c>
      <c r="D960" s="52">
        <v>11.56471168</v>
      </c>
    </row>
    <row r="961" spans="2:4">
      <c r="B961" s="110" t="s">
        <v>630</v>
      </c>
      <c r="C961" s="52">
        <v>11.477282000000001</v>
      </c>
      <c r="D961" s="52">
        <v>11.56471168</v>
      </c>
    </row>
    <row r="962" spans="2:4">
      <c r="B962" s="109">
        <v>13057</v>
      </c>
      <c r="C962" s="52">
        <v>4.6562929999999998</v>
      </c>
      <c r="D962" s="52">
        <v>5.4086669399999998</v>
      </c>
    </row>
    <row r="963" spans="2:4">
      <c r="B963" s="110" t="s">
        <v>631</v>
      </c>
      <c r="C963" s="52">
        <v>4.6562929999999998</v>
      </c>
      <c r="D963" s="52">
        <v>5.4086669399999998</v>
      </c>
    </row>
    <row r="964" spans="2:4">
      <c r="B964" s="109">
        <v>13415</v>
      </c>
      <c r="C964" s="52">
        <v>30.867184000000002</v>
      </c>
      <c r="D964" s="52">
        <v>7.0722937699999999</v>
      </c>
    </row>
    <row r="965" spans="2:4">
      <c r="B965" s="110" t="s">
        <v>632</v>
      </c>
      <c r="C965" s="52">
        <v>30.867184000000002</v>
      </c>
      <c r="D965" s="52">
        <v>7.0722937699999999</v>
      </c>
    </row>
    <row r="966" spans="2:4">
      <c r="B966" s="109">
        <v>13427</v>
      </c>
      <c r="C966" s="52">
        <v>30.795404000000001</v>
      </c>
      <c r="D966" s="52">
        <v>0.33387862000000001</v>
      </c>
    </row>
    <row r="967" spans="2:4">
      <c r="B967" s="110" t="s">
        <v>633</v>
      </c>
      <c r="C967" s="52">
        <v>30.795404000000001</v>
      </c>
      <c r="D967" s="52">
        <v>0.33387862000000001</v>
      </c>
    </row>
    <row r="968" spans="2:4">
      <c r="B968" s="109">
        <v>13583</v>
      </c>
      <c r="C968" s="52">
        <v>46.550730999999999</v>
      </c>
      <c r="D968" s="52">
        <v>37.679641670000002</v>
      </c>
    </row>
    <row r="969" spans="2:4">
      <c r="B969" s="110" t="s">
        <v>634</v>
      </c>
      <c r="C969" s="52">
        <v>46.550730999999999</v>
      </c>
      <c r="D969" s="52">
        <v>37.679641670000002</v>
      </c>
    </row>
    <row r="970" spans="2:4">
      <c r="B970" s="109">
        <v>13825</v>
      </c>
      <c r="C970" s="52">
        <v>110</v>
      </c>
      <c r="D970" s="52">
        <v>182.33017760000001</v>
      </c>
    </row>
    <row r="971" spans="2:4">
      <c r="B971" s="110" t="s">
        <v>635</v>
      </c>
      <c r="C971" s="52">
        <v>110</v>
      </c>
      <c r="D971" s="52">
        <v>182.33017760000001</v>
      </c>
    </row>
    <row r="972" spans="2:4">
      <c r="B972" s="109">
        <v>14500</v>
      </c>
      <c r="C972" s="52">
        <v>22.512328</v>
      </c>
      <c r="D972" s="52">
        <v>0</v>
      </c>
    </row>
    <row r="973" spans="2:4">
      <c r="B973" s="110" t="s">
        <v>636</v>
      </c>
      <c r="C973" s="52">
        <v>22.512328</v>
      </c>
      <c r="D973" s="52">
        <v>0</v>
      </c>
    </row>
    <row r="974" spans="2:4">
      <c r="B974" s="109">
        <v>14611</v>
      </c>
      <c r="C974" s="52">
        <v>38.903582999999998</v>
      </c>
      <c r="D974" s="52">
        <v>14.392872170000002</v>
      </c>
    </row>
    <row r="975" spans="2:4">
      <c r="B975" s="110" t="s">
        <v>637</v>
      </c>
      <c r="C975" s="52">
        <v>38.903582999999998</v>
      </c>
      <c r="D975" s="52">
        <v>14.392872170000002</v>
      </c>
    </row>
    <row r="976" spans="2:4">
      <c r="B976" s="109">
        <v>14612</v>
      </c>
      <c r="C976" s="52">
        <v>13.341984</v>
      </c>
      <c r="D976" s="52">
        <v>0</v>
      </c>
    </row>
    <row r="977" spans="2:4">
      <c r="B977" s="110" t="s">
        <v>638</v>
      </c>
      <c r="C977" s="52">
        <v>13.341984</v>
      </c>
      <c r="D977" s="52">
        <v>0</v>
      </c>
    </row>
    <row r="978" spans="2:4">
      <c r="B978" s="109">
        <v>14622</v>
      </c>
      <c r="C978" s="52">
        <v>52.357170000000004</v>
      </c>
      <c r="D978" s="52">
        <v>0</v>
      </c>
    </row>
    <row r="979" spans="2:4">
      <c r="B979" s="110" t="s">
        <v>639</v>
      </c>
      <c r="C979" s="52">
        <v>52.357170000000004</v>
      </c>
      <c r="D979" s="52">
        <v>0</v>
      </c>
    </row>
    <row r="980" spans="2:4">
      <c r="B980" s="109">
        <v>14694</v>
      </c>
      <c r="C980" s="52">
        <v>0</v>
      </c>
      <c r="D980" s="52">
        <v>0</v>
      </c>
    </row>
    <row r="981" spans="2:4">
      <c r="B981" s="110" t="s">
        <v>640</v>
      </c>
      <c r="C981" s="52">
        <v>0</v>
      </c>
      <c r="D981" s="52">
        <v>0</v>
      </c>
    </row>
    <row r="982" spans="2:4">
      <c r="B982" s="109">
        <v>14695</v>
      </c>
      <c r="C982" s="52">
        <v>0</v>
      </c>
      <c r="D982" s="52">
        <v>0</v>
      </c>
    </row>
    <row r="983" spans="2:4">
      <c r="B983" s="110" t="s">
        <v>641</v>
      </c>
      <c r="C983" s="52">
        <v>0</v>
      </c>
      <c r="D983" s="52">
        <v>0</v>
      </c>
    </row>
    <row r="984" spans="2:4">
      <c r="B984" s="109">
        <v>14698</v>
      </c>
      <c r="C984" s="52">
        <v>0</v>
      </c>
      <c r="D984" s="52">
        <v>0</v>
      </c>
    </row>
    <row r="985" spans="2:4">
      <c r="B985" s="110" t="s">
        <v>642</v>
      </c>
      <c r="C985" s="52">
        <v>0</v>
      </c>
      <c r="D985" s="52">
        <v>0</v>
      </c>
    </row>
    <row r="986" spans="2:4">
      <c r="B986" s="109">
        <v>14699</v>
      </c>
      <c r="C986" s="52">
        <v>0</v>
      </c>
      <c r="D986" s="52">
        <v>0</v>
      </c>
    </row>
    <row r="987" spans="2:4">
      <c r="B987" s="110" t="s">
        <v>643</v>
      </c>
      <c r="C987" s="52">
        <v>0</v>
      </c>
      <c r="D987" s="52">
        <v>0</v>
      </c>
    </row>
    <row r="988" spans="2:4">
      <c r="B988" s="109">
        <v>14711</v>
      </c>
      <c r="C988" s="52">
        <v>0</v>
      </c>
      <c r="D988" s="52">
        <v>0</v>
      </c>
    </row>
    <row r="989" spans="2:4">
      <c r="B989" s="110" t="s">
        <v>644</v>
      </c>
      <c r="C989" s="52">
        <v>0</v>
      </c>
      <c r="D989" s="52">
        <v>0</v>
      </c>
    </row>
    <row r="990" spans="2:4">
      <c r="B990" s="109">
        <v>14785</v>
      </c>
      <c r="C990" s="52">
        <v>0</v>
      </c>
      <c r="D990" s="52">
        <v>0</v>
      </c>
    </row>
    <row r="991" spans="2:4">
      <c r="B991" s="110" t="s">
        <v>645</v>
      </c>
      <c r="C991" s="52">
        <v>0</v>
      </c>
      <c r="D991" s="52">
        <v>0</v>
      </c>
    </row>
    <row r="992" spans="2:4">
      <c r="B992" s="109">
        <v>14786</v>
      </c>
      <c r="C992" s="52">
        <v>0</v>
      </c>
      <c r="D992" s="52">
        <v>0</v>
      </c>
    </row>
    <row r="993" spans="2:4">
      <c r="B993" s="110" t="s">
        <v>646</v>
      </c>
      <c r="C993" s="52">
        <v>0</v>
      </c>
      <c r="D993" s="52">
        <v>0</v>
      </c>
    </row>
    <row r="994" spans="2:4">
      <c r="B994" s="109">
        <v>14787</v>
      </c>
      <c r="C994" s="52">
        <v>0</v>
      </c>
      <c r="D994" s="52">
        <v>0</v>
      </c>
    </row>
    <row r="995" spans="2:4">
      <c r="B995" s="110" t="s">
        <v>647</v>
      </c>
      <c r="C995" s="52">
        <v>0</v>
      </c>
      <c r="D995" s="52">
        <v>0</v>
      </c>
    </row>
    <row r="996" spans="2:4">
      <c r="B996" s="109">
        <v>14788</v>
      </c>
      <c r="C996" s="52">
        <v>0</v>
      </c>
      <c r="D996" s="52">
        <v>0</v>
      </c>
    </row>
    <row r="997" spans="2:4">
      <c r="B997" s="110" t="s">
        <v>648</v>
      </c>
      <c r="C997" s="52">
        <v>0</v>
      </c>
      <c r="D997" s="52">
        <v>0</v>
      </c>
    </row>
    <row r="998" spans="2:4">
      <c r="B998" s="109">
        <v>14789</v>
      </c>
      <c r="C998" s="52">
        <v>0</v>
      </c>
      <c r="D998" s="52">
        <v>0</v>
      </c>
    </row>
    <row r="999" spans="2:4">
      <c r="B999" s="110" t="s">
        <v>649</v>
      </c>
      <c r="C999" s="52">
        <v>0</v>
      </c>
      <c r="D999" s="52">
        <v>0</v>
      </c>
    </row>
    <row r="1000" spans="2:4">
      <c r="B1000" s="109">
        <v>14890</v>
      </c>
      <c r="C1000" s="52">
        <v>0</v>
      </c>
      <c r="D1000" s="52">
        <v>0</v>
      </c>
    </row>
    <row r="1001" spans="2:4">
      <c r="B1001" s="110" t="s">
        <v>1016</v>
      </c>
      <c r="C1001" s="52">
        <v>0</v>
      </c>
      <c r="D1001" s="52">
        <v>0</v>
      </c>
    </row>
    <row r="1002" spans="2:4">
      <c r="B1002" s="108" t="s">
        <v>276</v>
      </c>
      <c r="C1002" s="142">
        <v>0</v>
      </c>
      <c r="D1002" s="142">
        <v>90.43638448999998</v>
      </c>
    </row>
    <row r="1003" spans="2:4">
      <c r="B1003" s="109">
        <v>13928</v>
      </c>
      <c r="C1003" s="52">
        <v>0</v>
      </c>
      <c r="D1003" s="52">
        <v>86.984939189999977</v>
      </c>
    </row>
    <row r="1004" spans="2:4">
      <c r="B1004" s="110" t="s">
        <v>345</v>
      </c>
      <c r="C1004" s="52">
        <v>0</v>
      </c>
      <c r="D1004" s="52">
        <v>86.984939189999977</v>
      </c>
    </row>
    <row r="1005" spans="2:4">
      <c r="B1005" s="109">
        <v>13982</v>
      </c>
      <c r="C1005" s="52">
        <v>0</v>
      </c>
      <c r="D1005" s="52">
        <v>1.40865467</v>
      </c>
    </row>
    <row r="1006" spans="2:4">
      <c r="B1006" s="110" t="s">
        <v>650</v>
      </c>
      <c r="C1006" s="52">
        <v>0</v>
      </c>
      <c r="D1006" s="52">
        <v>1.40865467</v>
      </c>
    </row>
    <row r="1007" spans="2:4">
      <c r="B1007" s="109">
        <v>13985</v>
      </c>
      <c r="C1007" s="52">
        <v>0</v>
      </c>
      <c r="D1007" s="52">
        <v>2.0427906299999998</v>
      </c>
    </row>
    <row r="1008" spans="2:4">
      <c r="B1008" s="110" t="s">
        <v>651</v>
      </c>
      <c r="C1008" s="52">
        <v>0</v>
      </c>
      <c r="D1008" s="52">
        <v>2.0427906299999998</v>
      </c>
    </row>
    <row r="1009" spans="2:4">
      <c r="B1009" s="105" t="s">
        <v>292</v>
      </c>
      <c r="C1009" s="52">
        <v>800.69218699999999</v>
      </c>
      <c r="D1009" s="52">
        <v>735.18381250000016</v>
      </c>
    </row>
    <row r="1010" spans="2:4">
      <c r="B1010" s="108" t="s">
        <v>273</v>
      </c>
      <c r="C1010" s="142">
        <v>800.69218699999999</v>
      </c>
      <c r="D1010" s="142">
        <v>733.97347735000017</v>
      </c>
    </row>
    <row r="1011" spans="2:4">
      <c r="B1011" s="109">
        <v>12553</v>
      </c>
      <c r="C1011" s="52">
        <v>22.618455999999998</v>
      </c>
      <c r="D1011" s="52">
        <v>1.8726339699999999</v>
      </c>
    </row>
    <row r="1012" spans="2:4">
      <c r="B1012" s="110" t="s">
        <v>652</v>
      </c>
      <c r="C1012" s="52">
        <v>22.618455999999998</v>
      </c>
      <c r="D1012" s="52">
        <v>1.8726339699999999</v>
      </c>
    </row>
    <row r="1013" spans="2:4">
      <c r="B1013" s="109">
        <v>12593</v>
      </c>
      <c r="C1013" s="52">
        <v>7.8434879999999998</v>
      </c>
      <c r="D1013" s="52">
        <v>2.42247163</v>
      </c>
    </row>
    <row r="1014" spans="2:4">
      <c r="B1014" s="110" t="s">
        <v>653</v>
      </c>
      <c r="C1014" s="52">
        <v>7.8434879999999998</v>
      </c>
      <c r="D1014" s="52">
        <v>2.42247163</v>
      </c>
    </row>
    <row r="1015" spans="2:4">
      <c r="B1015" s="109">
        <v>12723</v>
      </c>
      <c r="C1015" s="52">
        <v>39.327241999999998</v>
      </c>
      <c r="D1015" s="52">
        <v>0</v>
      </c>
    </row>
    <row r="1016" spans="2:4">
      <c r="B1016" s="110" t="s">
        <v>654</v>
      </c>
      <c r="C1016" s="52">
        <v>39.327241999999998</v>
      </c>
      <c r="D1016" s="52">
        <v>0</v>
      </c>
    </row>
    <row r="1017" spans="2:4">
      <c r="B1017" s="109">
        <v>13064</v>
      </c>
      <c r="C1017" s="52">
        <v>13.344725</v>
      </c>
      <c r="D1017" s="52">
        <v>16.036945929999998</v>
      </c>
    </row>
    <row r="1018" spans="2:4">
      <c r="B1018" s="110" t="s">
        <v>655</v>
      </c>
      <c r="C1018" s="52">
        <v>13.344725</v>
      </c>
      <c r="D1018" s="52">
        <v>16.036945929999998</v>
      </c>
    </row>
    <row r="1019" spans="2:4">
      <c r="B1019" s="109">
        <v>13359</v>
      </c>
      <c r="C1019" s="52">
        <v>5.2051790000000002</v>
      </c>
      <c r="D1019" s="52">
        <v>0</v>
      </c>
    </row>
    <row r="1020" spans="2:4">
      <c r="B1020" s="110" t="s">
        <v>656</v>
      </c>
      <c r="C1020" s="52">
        <v>5.2051790000000002</v>
      </c>
      <c r="D1020" s="52">
        <v>0</v>
      </c>
    </row>
    <row r="1021" spans="2:4">
      <c r="B1021" s="109">
        <v>13416</v>
      </c>
      <c r="C1021" s="52">
        <v>93.529481000000004</v>
      </c>
      <c r="D1021" s="52">
        <v>47.720607440000009</v>
      </c>
    </row>
    <row r="1022" spans="2:4">
      <c r="B1022" s="110" t="s">
        <v>657</v>
      </c>
      <c r="C1022" s="52">
        <v>93.529481000000004</v>
      </c>
      <c r="D1022" s="52">
        <v>47.720607440000009</v>
      </c>
    </row>
    <row r="1023" spans="2:4">
      <c r="B1023" s="109">
        <v>13430</v>
      </c>
      <c r="C1023" s="52">
        <v>14.090305000000001</v>
      </c>
      <c r="D1023" s="52">
        <v>0</v>
      </c>
    </row>
    <row r="1024" spans="2:4">
      <c r="B1024" s="110" t="s">
        <v>658</v>
      </c>
      <c r="C1024" s="52">
        <v>14.090305000000001</v>
      </c>
      <c r="D1024" s="52">
        <v>0</v>
      </c>
    </row>
    <row r="1025" spans="2:4">
      <c r="B1025" s="109">
        <v>13518</v>
      </c>
      <c r="C1025" s="52">
        <v>370.66497299999997</v>
      </c>
      <c r="D1025" s="52">
        <v>467.66759440999999</v>
      </c>
    </row>
    <row r="1026" spans="2:4">
      <c r="B1026" s="110" t="s">
        <v>659</v>
      </c>
      <c r="C1026" s="52">
        <v>370.66497299999997</v>
      </c>
      <c r="D1026" s="52">
        <v>467.66759440999999</v>
      </c>
    </row>
    <row r="1027" spans="2:4">
      <c r="B1027" s="109">
        <v>13585</v>
      </c>
      <c r="C1027" s="52">
        <v>47.324585999999996</v>
      </c>
      <c r="D1027" s="52">
        <v>39.535521539999998</v>
      </c>
    </row>
    <row r="1028" spans="2:4">
      <c r="B1028" s="110" t="s">
        <v>660</v>
      </c>
      <c r="C1028" s="52">
        <v>47.324585999999996</v>
      </c>
      <c r="D1028" s="52">
        <v>39.535521539999998</v>
      </c>
    </row>
    <row r="1029" spans="2:4">
      <c r="B1029" s="109">
        <v>13803</v>
      </c>
      <c r="C1029" s="52">
        <v>110</v>
      </c>
      <c r="D1029" s="52">
        <v>123.87644838</v>
      </c>
    </row>
    <row r="1030" spans="2:4">
      <c r="B1030" s="110" t="s">
        <v>661</v>
      </c>
      <c r="C1030" s="52">
        <v>110</v>
      </c>
      <c r="D1030" s="52">
        <v>123.87644838</v>
      </c>
    </row>
    <row r="1031" spans="2:4">
      <c r="B1031" s="109">
        <v>13892</v>
      </c>
      <c r="C1031" s="52">
        <v>60</v>
      </c>
      <c r="D1031" s="52">
        <v>22.810262680000001</v>
      </c>
    </row>
    <row r="1032" spans="2:4">
      <c r="B1032" s="110" t="s">
        <v>662</v>
      </c>
      <c r="C1032" s="52">
        <v>60</v>
      </c>
      <c r="D1032" s="52">
        <v>22.810262680000001</v>
      </c>
    </row>
    <row r="1033" spans="2:4">
      <c r="B1033" s="109">
        <v>14527</v>
      </c>
      <c r="C1033" s="52">
        <v>16.743752000000001</v>
      </c>
      <c r="D1033" s="52">
        <v>5.4798462499999996</v>
      </c>
    </row>
    <row r="1034" spans="2:4">
      <c r="B1034" s="110" t="s">
        <v>663</v>
      </c>
      <c r="C1034" s="52">
        <v>16.743752000000001</v>
      </c>
      <c r="D1034" s="52">
        <v>5.4798462499999996</v>
      </c>
    </row>
    <row r="1035" spans="2:4">
      <c r="B1035" s="109">
        <v>14739</v>
      </c>
      <c r="C1035" s="52">
        <v>0</v>
      </c>
      <c r="D1035" s="52">
        <v>6.5511451200000002</v>
      </c>
    </row>
    <row r="1036" spans="2:4">
      <c r="B1036" s="110" t="s">
        <v>664</v>
      </c>
      <c r="C1036" s="52">
        <v>0</v>
      </c>
      <c r="D1036" s="52">
        <v>6.5511451200000002</v>
      </c>
    </row>
    <row r="1037" spans="2:4">
      <c r="B1037" s="109">
        <v>14871</v>
      </c>
      <c r="C1037" s="52">
        <v>0</v>
      </c>
      <c r="D1037" s="52">
        <v>0</v>
      </c>
    </row>
    <row r="1038" spans="2:4">
      <c r="B1038" s="110" t="s">
        <v>1017</v>
      </c>
      <c r="C1038" s="52">
        <v>0</v>
      </c>
      <c r="D1038" s="52">
        <v>0</v>
      </c>
    </row>
    <row r="1039" spans="2:4">
      <c r="B1039" s="109">
        <v>14869</v>
      </c>
      <c r="C1039" s="52">
        <v>0</v>
      </c>
      <c r="D1039" s="52">
        <v>0</v>
      </c>
    </row>
    <row r="1040" spans="2:4">
      <c r="B1040" s="110" t="s">
        <v>1018</v>
      </c>
      <c r="C1040" s="52">
        <v>0</v>
      </c>
      <c r="D1040" s="52">
        <v>0</v>
      </c>
    </row>
    <row r="1041" spans="2:4">
      <c r="B1041" s="109">
        <v>14870</v>
      </c>
      <c r="C1041" s="52">
        <v>0</v>
      </c>
      <c r="D1041" s="52">
        <v>0</v>
      </c>
    </row>
    <row r="1042" spans="2:4">
      <c r="B1042" s="110" t="s">
        <v>1019</v>
      </c>
      <c r="C1042" s="52">
        <v>0</v>
      </c>
      <c r="D1042" s="52">
        <v>0</v>
      </c>
    </row>
    <row r="1043" spans="2:4">
      <c r="B1043" s="109">
        <v>14872</v>
      </c>
      <c r="C1043" s="52">
        <v>0</v>
      </c>
      <c r="D1043" s="52">
        <v>0</v>
      </c>
    </row>
    <row r="1044" spans="2:4">
      <c r="B1044" s="110" t="s">
        <v>1020</v>
      </c>
      <c r="C1044" s="52">
        <v>0</v>
      </c>
      <c r="D1044" s="52">
        <v>0</v>
      </c>
    </row>
    <row r="1045" spans="2:4">
      <c r="B1045" s="109">
        <v>14868</v>
      </c>
      <c r="C1045" s="52">
        <v>0</v>
      </c>
      <c r="D1045" s="52">
        <v>0</v>
      </c>
    </row>
    <row r="1046" spans="2:4">
      <c r="B1046" s="110" t="s">
        <v>1021</v>
      </c>
      <c r="C1046" s="52">
        <v>0</v>
      </c>
      <c r="D1046" s="52">
        <v>0</v>
      </c>
    </row>
    <row r="1047" spans="2:4">
      <c r="B1047" s="108" t="s">
        <v>276</v>
      </c>
      <c r="C1047" s="142">
        <v>0</v>
      </c>
      <c r="D1047" s="142">
        <v>1.2103351499999999</v>
      </c>
    </row>
    <row r="1048" spans="2:4">
      <c r="B1048" s="109">
        <v>14291</v>
      </c>
      <c r="C1048" s="52">
        <v>0</v>
      </c>
      <c r="D1048" s="52">
        <v>1.2103351499999999</v>
      </c>
    </row>
    <row r="1049" spans="2:4">
      <c r="B1049" s="110" t="s">
        <v>665</v>
      </c>
      <c r="C1049" s="52">
        <v>0</v>
      </c>
      <c r="D1049" s="52">
        <v>1.2103351499999999</v>
      </c>
    </row>
    <row r="1050" spans="2:4">
      <c r="B1050" s="105" t="s">
        <v>666</v>
      </c>
      <c r="C1050" s="52">
        <v>187.567971</v>
      </c>
      <c r="D1050" s="52">
        <v>250.67562095999997</v>
      </c>
    </row>
    <row r="1051" spans="2:4">
      <c r="B1051" s="108" t="s">
        <v>273</v>
      </c>
      <c r="C1051" s="142">
        <v>187.567971</v>
      </c>
      <c r="D1051" s="142">
        <v>250.67562095999997</v>
      </c>
    </row>
    <row r="1052" spans="2:4">
      <c r="B1052" s="109">
        <v>12559</v>
      </c>
      <c r="C1052" s="52">
        <v>44.016091000000003</v>
      </c>
      <c r="D1052" s="52">
        <v>6.9188973899999997</v>
      </c>
    </row>
    <row r="1053" spans="2:4">
      <c r="B1053" s="110" t="s">
        <v>667</v>
      </c>
      <c r="C1053" s="52">
        <v>44.016091000000003</v>
      </c>
      <c r="D1053" s="52">
        <v>6.9188973899999997</v>
      </c>
    </row>
    <row r="1054" spans="2:4">
      <c r="B1054" s="109">
        <v>12596</v>
      </c>
      <c r="C1054" s="52">
        <v>7.3094570000000001</v>
      </c>
      <c r="D1054" s="52">
        <v>0</v>
      </c>
    </row>
    <row r="1055" spans="2:4">
      <c r="B1055" s="110" t="s">
        <v>668</v>
      </c>
      <c r="C1055" s="52">
        <v>7.3094570000000001</v>
      </c>
      <c r="D1055" s="52">
        <v>0</v>
      </c>
    </row>
    <row r="1056" spans="2:4">
      <c r="B1056" s="109">
        <v>13073</v>
      </c>
      <c r="C1056" s="52">
        <v>6.376728</v>
      </c>
      <c r="D1056" s="52">
        <v>0</v>
      </c>
    </row>
    <row r="1057" spans="2:4">
      <c r="B1057" s="110" t="s">
        <v>669</v>
      </c>
      <c r="C1057" s="52">
        <v>6.376728</v>
      </c>
      <c r="D1057" s="52">
        <v>0</v>
      </c>
    </row>
    <row r="1058" spans="2:4">
      <c r="B1058" s="109">
        <v>13360</v>
      </c>
      <c r="C1058" s="52">
        <v>4.3472999999999998E-2</v>
      </c>
      <c r="D1058" s="52">
        <v>0</v>
      </c>
    </row>
    <row r="1059" spans="2:4">
      <c r="B1059" s="110" t="s">
        <v>670</v>
      </c>
      <c r="C1059" s="52">
        <v>4.3472999999999998E-2</v>
      </c>
      <c r="D1059" s="52">
        <v>0</v>
      </c>
    </row>
    <row r="1060" spans="2:4">
      <c r="B1060" s="109">
        <v>13418</v>
      </c>
      <c r="C1060" s="52">
        <v>0.12643099999999999</v>
      </c>
      <c r="D1060" s="52">
        <v>0</v>
      </c>
    </row>
    <row r="1061" spans="2:4">
      <c r="B1061" s="110" t="s">
        <v>671</v>
      </c>
      <c r="C1061" s="52">
        <v>0.12643099999999999</v>
      </c>
      <c r="D1061" s="52">
        <v>0</v>
      </c>
    </row>
    <row r="1062" spans="2:4">
      <c r="B1062" s="109">
        <v>13464</v>
      </c>
      <c r="C1062" s="52">
        <v>11.724240999999999</v>
      </c>
      <c r="D1062" s="52">
        <v>0</v>
      </c>
    </row>
    <row r="1063" spans="2:4">
      <c r="B1063" s="110" t="s">
        <v>672</v>
      </c>
      <c r="C1063" s="52">
        <v>11.724240999999999</v>
      </c>
      <c r="D1063" s="52">
        <v>0</v>
      </c>
    </row>
    <row r="1064" spans="2:4">
      <c r="B1064" s="109">
        <v>13590</v>
      </c>
      <c r="C1064" s="52">
        <v>7.9715499999999997</v>
      </c>
      <c r="D1064" s="52">
        <v>6.1783813800000003</v>
      </c>
    </row>
    <row r="1065" spans="2:4">
      <c r="B1065" s="110" t="s">
        <v>673</v>
      </c>
      <c r="C1065" s="52">
        <v>7.9715499999999997</v>
      </c>
      <c r="D1065" s="52">
        <v>6.1783813800000003</v>
      </c>
    </row>
    <row r="1066" spans="2:4">
      <c r="B1066" s="109">
        <v>13811</v>
      </c>
      <c r="C1066" s="52">
        <v>110</v>
      </c>
      <c r="D1066" s="52">
        <v>41</v>
      </c>
    </row>
    <row r="1067" spans="2:4">
      <c r="B1067" s="110" t="s">
        <v>674</v>
      </c>
      <c r="C1067" s="52">
        <v>110</v>
      </c>
      <c r="D1067" s="52">
        <v>41</v>
      </c>
    </row>
    <row r="1068" spans="2:4">
      <c r="B1068" s="109">
        <v>14720</v>
      </c>
      <c r="C1068" s="52">
        <v>0</v>
      </c>
      <c r="D1068" s="52">
        <v>196.57834219</v>
      </c>
    </row>
    <row r="1069" spans="2:4">
      <c r="B1069" s="110" t="s">
        <v>675</v>
      </c>
      <c r="C1069" s="52">
        <v>0</v>
      </c>
      <c r="D1069" s="52">
        <v>196.57834219</v>
      </c>
    </row>
    <row r="1070" spans="2:4">
      <c r="B1070" s="108" t="s">
        <v>276</v>
      </c>
      <c r="C1070" s="142">
        <v>0</v>
      </c>
      <c r="D1070" s="142">
        <v>0</v>
      </c>
    </row>
    <row r="1071" spans="2:4">
      <c r="B1071" s="109">
        <v>13989</v>
      </c>
      <c r="C1071" s="52">
        <v>0</v>
      </c>
      <c r="D1071" s="52">
        <v>0</v>
      </c>
    </row>
    <row r="1072" spans="2:4">
      <c r="B1072" s="110" t="s">
        <v>676</v>
      </c>
      <c r="C1072" s="52">
        <v>0</v>
      </c>
      <c r="D1072" s="52">
        <v>0</v>
      </c>
    </row>
    <row r="1073" spans="2:4">
      <c r="B1073" s="105" t="s">
        <v>293</v>
      </c>
      <c r="C1073" s="52">
        <v>2054.7983949999998</v>
      </c>
      <c r="D1073" s="52">
        <v>2070.4614419300001</v>
      </c>
    </row>
    <row r="1074" spans="2:4">
      <c r="B1074" s="108" t="s">
        <v>273</v>
      </c>
      <c r="C1074" s="142">
        <v>1120.402957</v>
      </c>
      <c r="D1074" s="142">
        <v>1056.3338671200001</v>
      </c>
    </row>
    <row r="1075" spans="2:4">
      <c r="B1075" s="109">
        <v>12560</v>
      </c>
      <c r="C1075" s="52">
        <v>57.486593999999997</v>
      </c>
      <c r="D1075" s="52">
        <v>7.4280304700000004</v>
      </c>
    </row>
    <row r="1076" spans="2:4">
      <c r="B1076" s="110" t="s">
        <v>677</v>
      </c>
      <c r="C1076" s="52">
        <v>57.486593999999997</v>
      </c>
      <c r="D1076" s="52">
        <v>7.4280304700000004</v>
      </c>
    </row>
    <row r="1077" spans="2:4">
      <c r="B1077" s="109">
        <v>12594</v>
      </c>
      <c r="C1077" s="52">
        <v>9.4158229999999996</v>
      </c>
      <c r="D1077" s="52">
        <v>6.7154653700000004</v>
      </c>
    </row>
    <row r="1078" spans="2:4">
      <c r="B1078" s="110" t="s">
        <v>678</v>
      </c>
      <c r="C1078" s="52">
        <v>9.4158229999999996</v>
      </c>
      <c r="D1078" s="52">
        <v>6.7154653700000004</v>
      </c>
    </row>
    <row r="1079" spans="2:4">
      <c r="B1079" s="109">
        <v>12897</v>
      </c>
      <c r="C1079" s="52">
        <v>0</v>
      </c>
      <c r="D1079" s="52">
        <v>0</v>
      </c>
    </row>
    <row r="1080" spans="2:4">
      <c r="B1080" s="110" t="s">
        <v>679</v>
      </c>
      <c r="C1080" s="52">
        <v>0</v>
      </c>
      <c r="D1080" s="52">
        <v>0</v>
      </c>
    </row>
    <row r="1081" spans="2:4">
      <c r="B1081" s="109">
        <v>13070</v>
      </c>
      <c r="C1081" s="52">
        <v>32.619756000000002</v>
      </c>
      <c r="D1081" s="52">
        <v>9.015007709999999</v>
      </c>
    </row>
    <row r="1082" spans="2:4">
      <c r="B1082" s="110" t="s">
        <v>680</v>
      </c>
      <c r="C1082" s="52">
        <v>32.619756000000002</v>
      </c>
      <c r="D1082" s="52">
        <v>9.015007709999999</v>
      </c>
    </row>
    <row r="1083" spans="2:4">
      <c r="B1083" s="109">
        <v>13417</v>
      </c>
      <c r="C1083" s="52">
        <v>123.937743</v>
      </c>
      <c r="D1083" s="52">
        <v>58.253362889999991</v>
      </c>
    </row>
    <row r="1084" spans="2:4">
      <c r="B1084" s="110" t="s">
        <v>681</v>
      </c>
      <c r="C1084" s="52">
        <v>123.937743</v>
      </c>
      <c r="D1084" s="52">
        <v>58.253362889999991</v>
      </c>
    </row>
    <row r="1085" spans="2:4">
      <c r="B1085" s="109">
        <v>13425</v>
      </c>
      <c r="C1085" s="52">
        <v>48.704104999999998</v>
      </c>
      <c r="D1085" s="52">
        <v>6.4065862699999991</v>
      </c>
    </row>
    <row r="1086" spans="2:4">
      <c r="B1086" s="110" t="s">
        <v>682</v>
      </c>
      <c r="C1086" s="52">
        <v>48.704104999999998</v>
      </c>
      <c r="D1086" s="52">
        <v>6.4065862699999991</v>
      </c>
    </row>
    <row r="1087" spans="2:4">
      <c r="B1087" s="109">
        <v>13571</v>
      </c>
      <c r="C1087" s="52">
        <v>6.7301149999999996</v>
      </c>
      <c r="D1087" s="52">
        <v>12.264800769999999</v>
      </c>
    </row>
    <row r="1088" spans="2:4">
      <c r="B1088" s="110" t="s">
        <v>683</v>
      </c>
      <c r="C1088" s="52">
        <v>6.7301149999999996</v>
      </c>
      <c r="D1088" s="52">
        <v>12.264800769999999</v>
      </c>
    </row>
    <row r="1089" spans="2:4">
      <c r="B1089" s="109">
        <v>13594</v>
      </c>
      <c r="C1089" s="52">
        <v>193.58493100000001</v>
      </c>
      <c r="D1089" s="52">
        <v>41.91025964</v>
      </c>
    </row>
    <row r="1090" spans="2:4">
      <c r="B1090" s="110" t="s">
        <v>946</v>
      </c>
      <c r="C1090" s="52">
        <v>193.58493100000001</v>
      </c>
      <c r="D1090" s="52">
        <v>41.91025964</v>
      </c>
    </row>
    <row r="1091" spans="2:4">
      <c r="B1091" s="109">
        <v>13614</v>
      </c>
      <c r="C1091" s="52">
        <v>47.228037</v>
      </c>
      <c r="D1091" s="52">
        <v>5.97051262</v>
      </c>
    </row>
    <row r="1092" spans="2:4">
      <c r="B1092" s="110" t="s">
        <v>684</v>
      </c>
      <c r="C1092" s="52">
        <v>47.228037</v>
      </c>
      <c r="D1092" s="52">
        <v>5.97051262</v>
      </c>
    </row>
    <row r="1093" spans="2:4">
      <c r="B1093" s="109">
        <v>13802</v>
      </c>
      <c r="C1093" s="52">
        <v>130</v>
      </c>
      <c r="D1093" s="52">
        <v>215.48106056</v>
      </c>
    </row>
    <row r="1094" spans="2:4">
      <c r="B1094" s="110" t="s">
        <v>685</v>
      </c>
      <c r="C1094" s="52">
        <v>130</v>
      </c>
      <c r="D1094" s="52">
        <v>215.48106056</v>
      </c>
    </row>
    <row r="1095" spans="2:4">
      <c r="B1095" s="109">
        <v>14127</v>
      </c>
      <c r="C1095" s="52">
        <v>100</v>
      </c>
      <c r="D1095" s="52">
        <v>115.41359368000001</v>
      </c>
    </row>
    <row r="1096" spans="2:4">
      <c r="B1096" s="110" t="s">
        <v>686</v>
      </c>
      <c r="C1096" s="52">
        <v>100</v>
      </c>
      <c r="D1096" s="52">
        <v>115.41359368000001</v>
      </c>
    </row>
    <row r="1097" spans="2:4">
      <c r="B1097" s="109">
        <v>14250</v>
      </c>
      <c r="C1097" s="52">
        <v>0</v>
      </c>
      <c r="D1097" s="52">
        <v>2.1184017499999999</v>
      </c>
    </row>
    <row r="1098" spans="2:4">
      <c r="B1098" s="110" t="s">
        <v>687</v>
      </c>
      <c r="C1098" s="52">
        <v>0</v>
      </c>
      <c r="D1098" s="52">
        <v>2.1184017499999999</v>
      </c>
    </row>
    <row r="1099" spans="2:4">
      <c r="B1099" s="109">
        <v>14556</v>
      </c>
      <c r="C1099" s="52">
        <v>87.811858999999998</v>
      </c>
      <c r="D1099" s="52">
        <v>13.84526385</v>
      </c>
    </row>
    <row r="1100" spans="2:4">
      <c r="B1100" s="110" t="s">
        <v>688</v>
      </c>
      <c r="C1100" s="52">
        <v>87.811858999999998</v>
      </c>
      <c r="D1100" s="52">
        <v>13.84526385</v>
      </c>
    </row>
    <row r="1101" spans="2:4">
      <c r="B1101" s="109">
        <v>14588</v>
      </c>
      <c r="C1101" s="52">
        <v>0</v>
      </c>
      <c r="D1101" s="52">
        <v>276.45837027000005</v>
      </c>
    </row>
    <row r="1102" spans="2:4">
      <c r="B1102" s="110" t="s">
        <v>947</v>
      </c>
      <c r="C1102" s="52">
        <v>0</v>
      </c>
      <c r="D1102" s="52">
        <v>276.45837027000005</v>
      </c>
    </row>
    <row r="1103" spans="2:4">
      <c r="B1103" s="109">
        <v>14595</v>
      </c>
      <c r="C1103" s="52">
        <v>7.3086039999999999</v>
      </c>
      <c r="D1103" s="52">
        <v>4.60242475</v>
      </c>
    </row>
    <row r="1104" spans="2:4">
      <c r="B1104" s="110" t="s">
        <v>689</v>
      </c>
      <c r="C1104" s="52">
        <v>7.3086039999999999</v>
      </c>
      <c r="D1104" s="52">
        <v>4.60242475</v>
      </c>
    </row>
    <row r="1105" spans="2:4">
      <c r="B1105" s="109">
        <v>14602</v>
      </c>
      <c r="C1105" s="52">
        <v>196.477464</v>
      </c>
      <c r="D1105" s="52">
        <v>196.477464</v>
      </c>
    </row>
    <row r="1106" spans="2:4">
      <c r="B1106" s="110" t="s">
        <v>690</v>
      </c>
      <c r="C1106" s="52">
        <v>196.477464</v>
      </c>
      <c r="D1106" s="52">
        <v>196.477464</v>
      </c>
    </row>
    <row r="1107" spans="2:4">
      <c r="B1107" s="109">
        <v>14603</v>
      </c>
      <c r="C1107" s="52">
        <v>79.097926000000001</v>
      </c>
      <c r="D1107" s="52">
        <v>79.097926000000001</v>
      </c>
    </row>
    <row r="1108" spans="2:4">
      <c r="B1108" s="110" t="s">
        <v>691</v>
      </c>
      <c r="C1108" s="52">
        <v>79.097926000000001</v>
      </c>
      <c r="D1108" s="52">
        <v>79.097926000000001</v>
      </c>
    </row>
    <row r="1109" spans="2:4">
      <c r="B1109" s="109">
        <v>14690</v>
      </c>
      <c r="C1109" s="52">
        <v>0</v>
      </c>
      <c r="D1109" s="52">
        <v>1.7480370000000001</v>
      </c>
    </row>
    <row r="1110" spans="2:4">
      <c r="B1110" s="110" t="s">
        <v>692</v>
      </c>
      <c r="C1110" s="52">
        <v>0</v>
      </c>
      <c r="D1110" s="52">
        <v>1.7480370000000001</v>
      </c>
    </row>
    <row r="1111" spans="2:4">
      <c r="B1111" s="109">
        <v>14712</v>
      </c>
      <c r="C1111" s="52">
        <v>0</v>
      </c>
      <c r="D1111" s="52">
        <v>3.1272995200000002</v>
      </c>
    </row>
    <row r="1112" spans="2:4">
      <c r="B1112" s="110" t="s">
        <v>693</v>
      </c>
      <c r="C1112" s="52">
        <v>0</v>
      </c>
      <c r="D1112" s="52">
        <v>3.1272995200000002</v>
      </c>
    </row>
    <row r="1113" spans="2:4">
      <c r="B1113" s="109">
        <v>14812</v>
      </c>
      <c r="C1113" s="52">
        <v>0</v>
      </c>
      <c r="D1113" s="52">
        <v>0</v>
      </c>
    </row>
    <row r="1114" spans="2:4">
      <c r="B1114" s="110" t="s">
        <v>694</v>
      </c>
      <c r="C1114" s="52">
        <v>0</v>
      </c>
      <c r="D1114" s="52">
        <v>0</v>
      </c>
    </row>
    <row r="1115" spans="2:4">
      <c r="B1115" s="109">
        <v>14813</v>
      </c>
      <c r="C1115" s="52">
        <v>0</v>
      </c>
      <c r="D1115" s="52">
        <v>0</v>
      </c>
    </row>
    <row r="1116" spans="2:4">
      <c r="B1116" s="110" t="s">
        <v>695</v>
      </c>
      <c r="C1116" s="52">
        <v>0</v>
      </c>
      <c r="D1116" s="52">
        <v>0</v>
      </c>
    </row>
    <row r="1117" spans="2:4">
      <c r="B1117" s="109">
        <v>14814</v>
      </c>
      <c r="C1117" s="52">
        <v>0</v>
      </c>
      <c r="D1117" s="52">
        <v>0</v>
      </c>
    </row>
    <row r="1118" spans="2:4">
      <c r="B1118" s="110" t="s">
        <v>696</v>
      </c>
      <c r="C1118" s="52">
        <v>0</v>
      </c>
      <c r="D1118" s="52">
        <v>0</v>
      </c>
    </row>
    <row r="1119" spans="2:4">
      <c r="B1119" s="109">
        <v>14900</v>
      </c>
      <c r="C1119" s="52">
        <v>0</v>
      </c>
      <c r="D1119" s="52">
        <v>0</v>
      </c>
    </row>
    <row r="1120" spans="2:4">
      <c r="B1120" s="110" t="s">
        <v>697</v>
      </c>
      <c r="C1120" s="52">
        <v>0</v>
      </c>
      <c r="D1120" s="52">
        <v>0</v>
      </c>
    </row>
    <row r="1121" spans="2:4">
      <c r="B1121" s="109">
        <v>14904</v>
      </c>
      <c r="C1121" s="52">
        <v>0</v>
      </c>
      <c r="D1121" s="52">
        <v>0</v>
      </c>
    </row>
    <row r="1122" spans="2:4">
      <c r="B1122" s="110" t="s">
        <v>698</v>
      </c>
      <c r="C1122" s="52">
        <v>0</v>
      </c>
      <c r="D1122" s="52">
        <v>0</v>
      </c>
    </row>
    <row r="1123" spans="2:4">
      <c r="B1123" s="109">
        <v>14860</v>
      </c>
      <c r="C1123" s="52">
        <v>0</v>
      </c>
      <c r="D1123" s="52">
        <v>0</v>
      </c>
    </row>
    <row r="1124" spans="2:4">
      <c r="B1124" s="110" t="s">
        <v>1022</v>
      </c>
      <c r="C1124" s="52">
        <v>0</v>
      </c>
      <c r="D1124" s="52">
        <v>0</v>
      </c>
    </row>
    <row r="1125" spans="2:4">
      <c r="B1125" s="109">
        <v>14849</v>
      </c>
      <c r="C1125" s="52">
        <v>0</v>
      </c>
      <c r="D1125" s="52">
        <v>0</v>
      </c>
    </row>
    <row r="1126" spans="2:4">
      <c r="B1126" s="110" t="s">
        <v>1023</v>
      </c>
      <c r="C1126" s="52">
        <v>0</v>
      </c>
      <c r="D1126" s="52">
        <v>0</v>
      </c>
    </row>
    <row r="1127" spans="2:4">
      <c r="B1127" s="109">
        <v>14850</v>
      </c>
      <c r="C1127" s="52">
        <v>0</v>
      </c>
      <c r="D1127" s="52">
        <v>0</v>
      </c>
    </row>
    <row r="1128" spans="2:4">
      <c r="B1128" s="110" t="s">
        <v>1024</v>
      </c>
      <c r="C1128" s="52">
        <v>0</v>
      </c>
      <c r="D1128" s="52">
        <v>0</v>
      </c>
    </row>
    <row r="1129" spans="2:4">
      <c r="B1129" s="109">
        <v>14848</v>
      </c>
      <c r="C1129" s="52">
        <v>0</v>
      </c>
      <c r="D1129" s="52">
        <v>0</v>
      </c>
    </row>
    <row r="1130" spans="2:4">
      <c r="B1130" s="110" t="s">
        <v>1025</v>
      </c>
      <c r="C1130" s="52">
        <v>0</v>
      </c>
      <c r="D1130" s="52">
        <v>0</v>
      </c>
    </row>
    <row r="1131" spans="2:4">
      <c r="B1131" s="109">
        <v>14847</v>
      </c>
      <c r="C1131" s="52">
        <v>0</v>
      </c>
      <c r="D1131" s="52">
        <v>0</v>
      </c>
    </row>
    <row r="1132" spans="2:4">
      <c r="B1132" s="110" t="s">
        <v>1026</v>
      </c>
      <c r="C1132" s="52">
        <v>0</v>
      </c>
      <c r="D1132" s="52">
        <v>0</v>
      </c>
    </row>
    <row r="1133" spans="2:4">
      <c r="B1133" s="109">
        <v>14846</v>
      </c>
      <c r="C1133" s="52">
        <v>0</v>
      </c>
      <c r="D1133" s="52">
        <v>0</v>
      </c>
    </row>
    <row r="1134" spans="2:4">
      <c r="B1134" s="110" t="s">
        <v>1027</v>
      </c>
      <c r="C1134" s="52">
        <v>0</v>
      </c>
      <c r="D1134" s="52">
        <v>0</v>
      </c>
    </row>
    <row r="1135" spans="2:4">
      <c r="B1135" s="108" t="s">
        <v>276</v>
      </c>
      <c r="C1135" s="142">
        <v>934.39543800000001</v>
      </c>
      <c r="D1135" s="142">
        <v>1014.1275748099999</v>
      </c>
    </row>
    <row r="1136" spans="2:4">
      <c r="B1136" s="109">
        <v>14294</v>
      </c>
      <c r="C1136" s="52">
        <v>0</v>
      </c>
      <c r="D1136" s="52">
        <v>0</v>
      </c>
    </row>
    <row r="1137" spans="2:4">
      <c r="B1137" s="110" t="s">
        <v>699</v>
      </c>
      <c r="C1137" s="52">
        <v>0</v>
      </c>
      <c r="D1137" s="52">
        <v>0</v>
      </c>
    </row>
    <row r="1138" spans="2:4">
      <c r="B1138" s="109">
        <v>14588</v>
      </c>
      <c r="C1138" s="52">
        <v>0</v>
      </c>
      <c r="D1138" s="52">
        <v>76.127574809999999</v>
      </c>
    </row>
    <row r="1139" spans="2:4">
      <c r="B1139" s="110" t="s">
        <v>947</v>
      </c>
      <c r="C1139" s="52">
        <v>0</v>
      </c>
      <c r="D1139" s="52">
        <v>76.127574809999999</v>
      </c>
    </row>
    <row r="1140" spans="2:4">
      <c r="B1140" s="109">
        <v>14745</v>
      </c>
      <c r="C1140" s="52">
        <v>0</v>
      </c>
      <c r="D1140" s="52">
        <v>938</v>
      </c>
    </row>
    <row r="1141" spans="2:4">
      <c r="B1141" s="110" t="s">
        <v>700</v>
      </c>
      <c r="C1141" s="52">
        <v>0</v>
      </c>
      <c r="D1141" s="52">
        <v>78</v>
      </c>
    </row>
    <row r="1142" spans="2:4">
      <c r="B1142" s="110" t="s">
        <v>701</v>
      </c>
      <c r="C1142" s="52">
        <v>0</v>
      </c>
      <c r="D1142" s="52">
        <v>83.461578000000003</v>
      </c>
    </row>
    <row r="1143" spans="2:4">
      <c r="B1143" s="110" t="s">
        <v>702</v>
      </c>
      <c r="C1143" s="52">
        <v>0</v>
      </c>
      <c r="D1143" s="52">
        <v>55.807633000000003</v>
      </c>
    </row>
    <row r="1144" spans="2:4">
      <c r="B1144" s="110" t="s">
        <v>703</v>
      </c>
      <c r="C1144" s="52">
        <v>0</v>
      </c>
      <c r="D1144" s="52">
        <v>155</v>
      </c>
    </row>
    <row r="1145" spans="2:4">
      <c r="B1145" s="110" t="s">
        <v>704</v>
      </c>
      <c r="C1145" s="52">
        <v>0</v>
      </c>
      <c r="D1145" s="52">
        <v>160</v>
      </c>
    </row>
    <row r="1146" spans="2:4">
      <c r="B1146" s="110" t="s">
        <v>705</v>
      </c>
      <c r="C1146" s="52">
        <v>0</v>
      </c>
      <c r="D1146" s="52">
        <v>40</v>
      </c>
    </row>
    <row r="1147" spans="2:4">
      <c r="B1147" s="110" t="s">
        <v>706</v>
      </c>
      <c r="C1147" s="52">
        <v>0</v>
      </c>
      <c r="D1147" s="52">
        <v>80</v>
      </c>
    </row>
    <row r="1148" spans="2:4">
      <c r="B1148" s="110" t="s">
        <v>707</v>
      </c>
      <c r="C1148" s="52">
        <v>0</v>
      </c>
      <c r="D1148" s="52">
        <v>150</v>
      </c>
    </row>
    <row r="1149" spans="2:4">
      <c r="B1149" s="110" t="s">
        <v>708</v>
      </c>
      <c r="C1149" s="52">
        <v>0</v>
      </c>
      <c r="D1149" s="52">
        <v>80</v>
      </c>
    </row>
    <row r="1150" spans="2:4">
      <c r="B1150" s="110" t="s">
        <v>709</v>
      </c>
      <c r="C1150" s="52">
        <v>0</v>
      </c>
      <c r="D1150" s="52">
        <v>55.730789000000001</v>
      </c>
    </row>
    <row r="1151" spans="2:4">
      <c r="B1151" s="110" t="s">
        <v>274</v>
      </c>
      <c r="C1151" s="52">
        <v>934.39543800000001</v>
      </c>
      <c r="D1151" s="52">
        <v>0</v>
      </c>
    </row>
    <row r="1152" spans="2:4">
      <c r="B1152" s="105" t="s">
        <v>710</v>
      </c>
      <c r="C1152" s="52">
        <v>362.78637300000003</v>
      </c>
      <c r="D1152" s="52">
        <v>260.06582216999999</v>
      </c>
    </row>
    <row r="1153" spans="2:4">
      <c r="B1153" s="108" t="s">
        <v>273</v>
      </c>
      <c r="C1153" s="142">
        <v>362.78637300000003</v>
      </c>
      <c r="D1153" s="142">
        <v>260.06582216999999</v>
      </c>
    </row>
    <row r="1154" spans="2:4">
      <c r="B1154" s="109">
        <v>13075</v>
      </c>
      <c r="C1154" s="52">
        <v>7.0139999999999994E-2</v>
      </c>
      <c r="D1154" s="52">
        <v>3.9379840399999999</v>
      </c>
    </row>
    <row r="1155" spans="2:4">
      <c r="B1155" s="110" t="s">
        <v>711</v>
      </c>
      <c r="C1155" s="52">
        <v>7.0139999999999994E-2</v>
      </c>
      <c r="D1155" s="52">
        <v>3.9379840399999999</v>
      </c>
    </row>
    <row r="1156" spans="2:4">
      <c r="B1156" s="109">
        <v>13362</v>
      </c>
      <c r="C1156" s="52">
        <v>4.3472999999999998E-2</v>
      </c>
      <c r="D1156" s="52">
        <v>0</v>
      </c>
    </row>
    <row r="1157" spans="2:4">
      <c r="B1157" s="110" t="s">
        <v>712</v>
      </c>
      <c r="C1157" s="52">
        <v>4.3472999999999998E-2</v>
      </c>
      <c r="D1157" s="52">
        <v>0</v>
      </c>
    </row>
    <row r="1158" spans="2:4">
      <c r="B1158" s="109">
        <v>13419</v>
      </c>
      <c r="C1158" s="52">
        <v>16.658826999999999</v>
      </c>
      <c r="D1158" s="52">
        <v>0</v>
      </c>
    </row>
    <row r="1159" spans="2:4">
      <c r="B1159" s="110" t="s">
        <v>713</v>
      </c>
      <c r="C1159" s="52">
        <v>16.658826999999999</v>
      </c>
      <c r="D1159" s="52">
        <v>0</v>
      </c>
    </row>
    <row r="1160" spans="2:4">
      <c r="B1160" s="109">
        <v>13457</v>
      </c>
      <c r="C1160" s="52">
        <v>3.843791</v>
      </c>
      <c r="D1160" s="52">
        <v>3.4219018700000001</v>
      </c>
    </row>
    <row r="1161" spans="2:4">
      <c r="B1161" s="110" t="s">
        <v>714</v>
      </c>
      <c r="C1161" s="52">
        <v>3.843791</v>
      </c>
      <c r="D1161" s="52">
        <v>3.4219018700000001</v>
      </c>
    </row>
    <row r="1162" spans="2:4">
      <c r="B1162" s="109">
        <v>13592</v>
      </c>
      <c r="C1162" s="52">
        <v>1.400911</v>
      </c>
      <c r="D1162" s="52">
        <v>0</v>
      </c>
    </row>
    <row r="1163" spans="2:4">
      <c r="B1163" s="110" t="s">
        <v>715</v>
      </c>
      <c r="C1163" s="52">
        <v>1.400911</v>
      </c>
      <c r="D1163" s="52">
        <v>0</v>
      </c>
    </row>
    <row r="1164" spans="2:4">
      <c r="B1164" s="109">
        <v>13798</v>
      </c>
      <c r="C1164" s="52">
        <v>110</v>
      </c>
      <c r="D1164" s="52">
        <v>96.5</v>
      </c>
    </row>
    <row r="1165" spans="2:4">
      <c r="B1165" s="110" t="s">
        <v>716</v>
      </c>
      <c r="C1165" s="52">
        <v>110</v>
      </c>
      <c r="D1165" s="52">
        <v>96.5</v>
      </c>
    </row>
    <row r="1166" spans="2:4">
      <c r="B1166" s="109">
        <v>13894</v>
      </c>
      <c r="C1166" s="52">
        <v>0</v>
      </c>
      <c r="D1166" s="52">
        <v>7.1465559599999997</v>
      </c>
    </row>
    <row r="1167" spans="2:4">
      <c r="B1167" s="110" t="s">
        <v>717</v>
      </c>
      <c r="C1167" s="52">
        <v>0</v>
      </c>
      <c r="D1167" s="52">
        <v>7.1465559599999997</v>
      </c>
    </row>
    <row r="1168" spans="2:4">
      <c r="B1168" s="109">
        <v>14247</v>
      </c>
      <c r="C1168" s="52">
        <v>0</v>
      </c>
      <c r="D1168" s="52">
        <v>12.162048399999998</v>
      </c>
    </row>
    <row r="1169" spans="2:4">
      <c r="B1169" s="110" t="s">
        <v>718</v>
      </c>
      <c r="C1169" s="52">
        <v>0</v>
      </c>
      <c r="D1169" s="52">
        <v>12.162048399999998</v>
      </c>
    </row>
    <row r="1170" spans="2:4">
      <c r="B1170" s="109">
        <v>14254</v>
      </c>
      <c r="C1170" s="52">
        <v>0</v>
      </c>
      <c r="D1170" s="52">
        <v>0</v>
      </c>
    </row>
    <row r="1171" spans="2:4">
      <c r="B1171" s="110" t="s">
        <v>719</v>
      </c>
      <c r="C1171" s="52">
        <v>0</v>
      </c>
      <c r="D1171" s="52">
        <v>0</v>
      </c>
    </row>
    <row r="1172" spans="2:4">
      <c r="B1172" s="109">
        <v>14637</v>
      </c>
      <c r="C1172" s="52">
        <v>230.76923099999999</v>
      </c>
      <c r="D1172" s="52">
        <v>136.89733190000001</v>
      </c>
    </row>
    <row r="1173" spans="2:4">
      <c r="B1173" s="110" t="s">
        <v>720</v>
      </c>
      <c r="C1173" s="52">
        <v>230.76923099999999</v>
      </c>
      <c r="D1173" s="52">
        <v>136.89733190000001</v>
      </c>
    </row>
    <row r="1174" spans="2:4">
      <c r="B1174" s="105" t="s">
        <v>294</v>
      </c>
      <c r="C1174" s="52">
        <v>494.69709499999999</v>
      </c>
      <c r="D1174" s="52">
        <v>137.57218460000001</v>
      </c>
    </row>
    <row r="1175" spans="2:4">
      <c r="B1175" s="108" t="s">
        <v>273</v>
      </c>
      <c r="C1175" s="142">
        <v>494.69709499999999</v>
      </c>
      <c r="D1175" s="142">
        <v>137.57218460000001</v>
      </c>
    </row>
    <row r="1176" spans="2:4">
      <c r="B1176" s="109">
        <v>12563</v>
      </c>
      <c r="C1176" s="52">
        <v>12.331621</v>
      </c>
      <c r="D1176" s="52">
        <v>0</v>
      </c>
    </row>
    <row r="1177" spans="2:4">
      <c r="B1177" s="110" t="s">
        <v>721</v>
      </c>
      <c r="C1177" s="52">
        <v>12.331621</v>
      </c>
      <c r="D1177" s="52">
        <v>0</v>
      </c>
    </row>
    <row r="1178" spans="2:4">
      <c r="B1178" s="109">
        <v>12592</v>
      </c>
      <c r="C1178" s="52">
        <v>1.2984329999999999</v>
      </c>
      <c r="D1178" s="52">
        <v>0</v>
      </c>
    </row>
    <row r="1179" spans="2:4">
      <c r="B1179" s="110" t="s">
        <v>722</v>
      </c>
      <c r="C1179" s="52">
        <v>1.2984329999999999</v>
      </c>
      <c r="D1179" s="52">
        <v>0</v>
      </c>
    </row>
    <row r="1180" spans="2:4">
      <c r="B1180" s="109">
        <v>13071</v>
      </c>
      <c r="C1180" s="52">
        <v>2.1614870000000002</v>
      </c>
      <c r="D1180" s="52">
        <v>6.9406881699999996</v>
      </c>
    </row>
    <row r="1181" spans="2:4">
      <c r="B1181" s="110" t="s">
        <v>723</v>
      </c>
      <c r="C1181" s="52">
        <v>2.1614870000000002</v>
      </c>
      <c r="D1181" s="52">
        <v>6.9406881699999996</v>
      </c>
    </row>
    <row r="1182" spans="2:4">
      <c r="B1182" s="109">
        <v>13364</v>
      </c>
      <c r="C1182" s="52">
        <v>5.3703859999999999</v>
      </c>
      <c r="D1182" s="52">
        <v>0</v>
      </c>
    </row>
    <row r="1183" spans="2:4">
      <c r="B1183" s="110" t="s">
        <v>724</v>
      </c>
      <c r="C1183" s="52">
        <v>5.3703859999999999</v>
      </c>
      <c r="D1183" s="52">
        <v>0</v>
      </c>
    </row>
    <row r="1184" spans="2:4">
      <c r="B1184" s="109">
        <v>13421</v>
      </c>
      <c r="C1184" s="52">
        <v>35.607042</v>
      </c>
      <c r="D1184" s="52">
        <v>24.423317000000001</v>
      </c>
    </row>
    <row r="1185" spans="2:4">
      <c r="B1185" s="110" t="s">
        <v>725</v>
      </c>
      <c r="C1185" s="52">
        <v>35.607042</v>
      </c>
      <c r="D1185" s="52">
        <v>24.423317000000001</v>
      </c>
    </row>
    <row r="1186" spans="2:4">
      <c r="B1186" s="109">
        <v>13447</v>
      </c>
      <c r="C1186" s="52">
        <v>16.427142</v>
      </c>
      <c r="D1186" s="52">
        <v>13.944281960000001</v>
      </c>
    </row>
    <row r="1187" spans="2:4">
      <c r="B1187" s="110" t="s">
        <v>726</v>
      </c>
      <c r="C1187" s="52">
        <v>16.427142</v>
      </c>
      <c r="D1187" s="52">
        <v>13.944281960000001</v>
      </c>
    </row>
    <row r="1188" spans="2:4">
      <c r="B1188" s="109">
        <v>13537</v>
      </c>
      <c r="C1188" s="52">
        <v>282.115004</v>
      </c>
      <c r="D1188" s="52">
        <v>46.913003150000016</v>
      </c>
    </row>
    <row r="1189" spans="2:4">
      <c r="B1189" s="110" t="s">
        <v>727</v>
      </c>
      <c r="C1189" s="52">
        <v>282.115004</v>
      </c>
      <c r="D1189" s="52">
        <v>46.913003150000016</v>
      </c>
    </row>
    <row r="1190" spans="2:4">
      <c r="B1190" s="109">
        <v>13581</v>
      </c>
      <c r="C1190" s="52">
        <v>4.9170999999999999E-2</v>
      </c>
      <c r="D1190" s="52">
        <v>0</v>
      </c>
    </row>
    <row r="1191" spans="2:4">
      <c r="B1191" s="110" t="s">
        <v>948</v>
      </c>
      <c r="C1191" s="52">
        <v>4.9170999999999999E-2</v>
      </c>
      <c r="D1191" s="52">
        <v>0</v>
      </c>
    </row>
    <row r="1192" spans="2:4">
      <c r="B1192" s="109">
        <v>13602</v>
      </c>
      <c r="C1192" s="52">
        <v>9.3368090000000006</v>
      </c>
      <c r="D1192" s="52">
        <v>20.839080840000001</v>
      </c>
    </row>
    <row r="1193" spans="2:4">
      <c r="B1193" s="110" t="s">
        <v>728</v>
      </c>
      <c r="C1193" s="52">
        <v>9.3368090000000006</v>
      </c>
      <c r="D1193" s="52">
        <v>20.839080840000001</v>
      </c>
    </row>
    <row r="1194" spans="2:4">
      <c r="B1194" s="109">
        <v>13804</v>
      </c>
      <c r="C1194" s="52">
        <v>130</v>
      </c>
      <c r="D1194" s="52">
        <v>24.511813480000001</v>
      </c>
    </row>
    <row r="1195" spans="2:4">
      <c r="B1195" s="110" t="s">
        <v>729</v>
      </c>
      <c r="C1195" s="52">
        <v>130</v>
      </c>
      <c r="D1195" s="52">
        <v>24.511813480000001</v>
      </c>
    </row>
    <row r="1196" spans="2:4">
      <c r="B1196" s="105" t="s">
        <v>730</v>
      </c>
      <c r="C1196" s="52">
        <v>211.06730200000001</v>
      </c>
      <c r="D1196" s="52">
        <v>51.531690560000001</v>
      </c>
    </row>
    <row r="1197" spans="2:4">
      <c r="B1197" s="108" t="s">
        <v>273</v>
      </c>
      <c r="C1197" s="142">
        <v>211.06730200000001</v>
      </c>
      <c r="D1197" s="142">
        <v>51.531690560000001</v>
      </c>
    </row>
    <row r="1198" spans="2:4">
      <c r="B1198" s="109">
        <v>12539</v>
      </c>
      <c r="C1198" s="52">
        <v>0.47504800000000003</v>
      </c>
      <c r="D1198" s="52">
        <v>1.3828967700000001</v>
      </c>
    </row>
    <row r="1199" spans="2:4">
      <c r="B1199" s="110" t="s">
        <v>731</v>
      </c>
      <c r="C1199" s="52">
        <v>0.47504800000000003</v>
      </c>
      <c r="D1199" s="52">
        <v>1.3828967700000001</v>
      </c>
    </row>
    <row r="1200" spans="2:4">
      <c r="B1200" s="109">
        <v>12581</v>
      </c>
      <c r="C1200" s="52">
        <v>6.5354039999999998</v>
      </c>
      <c r="D1200" s="52">
        <v>2.3715173900000002</v>
      </c>
    </row>
    <row r="1201" spans="2:4">
      <c r="B1201" s="110" t="s">
        <v>732</v>
      </c>
      <c r="C1201" s="52">
        <v>6.5354039999999998</v>
      </c>
      <c r="D1201" s="52">
        <v>2.3715173900000002</v>
      </c>
    </row>
    <row r="1202" spans="2:4">
      <c r="B1202" s="109">
        <v>13063</v>
      </c>
      <c r="C1202" s="52">
        <v>7.0139999999999994E-2</v>
      </c>
      <c r="D1202" s="52">
        <v>0</v>
      </c>
    </row>
    <row r="1203" spans="2:4">
      <c r="B1203" s="110" t="s">
        <v>733</v>
      </c>
      <c r="C1203" s="52">
        <v>7.0139999999999994E-2</v>
      </c>
      <c r="D1203" s="52">
        <v>0</v>
      </c>
    </row>
    <row r="1204" spans="2:4">
      <c r="B1204" s="109">
        <v>13407</v>
      </c>
      <c r="C1204" s="52">
        <v>22.762699999999999</v>
      </c>
      <c r="D1204" s="52">
        <v>0</v>
      </c>
    </row>
    <row r="1205" spans="2:4">
      <c r="B1205" s="110" t="s">
        <v>734</v>
      </c>
      <c r="C1205" s="52">
        <v>22.762699999999999</v>
      </c>
      <c r="D1205" s="52">
        <v>0</v>
      </c>
    </row>
    <row r="1206" spans="2:4">
      <c r="B1206" s="109">
        <v>13463</v>
      </c>
      <c r="C1206" s="52">
        <v>6.8184250000000004</v>
      </c>
      <c r="D1206" s="52">
        <v>0</v>
      </c>
    </row>
    <row r="1207" spans="2:4">
      <c r="B1207" s="110" t="s">
        <v>735</v>
      </c>
      <c r="C1207" s="52">
        <v>6.8184250000000004</v>
      </c>
      <c r="D1207" s="52">
        <v>0</v>
      </c>
    </row>
    <row r="1208" spans="2:4">
      <c r="B1208" s="109">
        <v>13540</v>
      </c>
      <c r="C1208" s="52">
        <v>65.802578999999994</v>
      </c>
      <c r="D1208" s="52">
        <v>6.2414670000000001</v>
      </c>
    </row>
    <row r="1209" spans="2:4">
      <c r="B1209" s="110" t="s">
        <v>913</v>
      </c>
      <c r="C1209" s="52">
        <v>65.802578999999994</v>
      </c>
      <c r="D1209" s="52">
        <v>6.2414670000000001</v>
      </c>
    </row>
    <row r="1210" spans="2:4">
      <c r="B1210" s="109">
        <v>13566</v>
      </c>
      <c r="C1210" s="52">
        <v>2.5137930000000002</v>
      </c>
      <c r="D1210" s="52">
        <v>5.8112756500000007</v>
      </c>
    </row>
    <row r="1211" spans="2:4">
      <c r="B1211" s="110" t="s">
        <v>949</v>
      </c>
      <c r="C1211" s="52">
        <v>2.5137930000000002</v>
      </c>
      <c r="D1211" s="52">
        <v>5.8112756500000007</v>
      </c>
    </row>
    <row r="1212" spans="2:4">
      <c r="B1212" s="109">
        <v>13617</v>
      </c>
      <c r="C1212" s="52">
        <v>6.089213</v>
      </c>
      <c r="D1212" s="52">
        <v>0</v>
      </c>
    </row>
    <row r="1213" spans="2:4">
      <c r="B1213" s="110" t="s">
        <v>736</v>
      </c>
      <c r="C1213" s="52">
        <v>6.089213</v>
      </c>
      <c r="D1213" s="52">
        <v>0</v>
      </c>
    </row>
    <row r="1214" spans="2:4">
      <c r="B1214" s="109">
        <v>13819</v>
      </c>
      <c r="C1214" s="52">
        <v>100</v>
      </c>
      <c r="D1214" s="52">
        <v>35.724533749999999</v>
      </c>
    </row>
    <row r="1215" spans="2:4">
      <c r="B1215" s="110" t="s">
        <v>737</v>
      </c>
      <c r="C1215" s="52">
        <v>100</v>
      </c>
      <c r="D1215" s="52">
        <v>35.724533749999999</v>
      </c>
    </row>
    <row r="1216" spans="2:4">
      <c r="B1216" s="109">
        <v>14678</v>
      </c>
      <c r="C1216" s="52">
        <v>0</v>
      </c>
      <c r="D1216" s="52">
        <v>0</v>
      </c>
    </row>
    <row r="1217" spans="2:4">
      <c r="B1217" s="110" t="s">
        <v>738</v>
      </c>
      <c r="C1217" s="52">
        <v>0</v>
      </c>
      <c r="D1217" s="52">
        <v>0</v>
      </c>
    </row>
    <row r="1218" spans="2:4">
      <c r="B1218" s="109">
        <v>14679</v>
      </c>
      <c r="C1218" s="52">
        <v>0</v>
      </c>
      <c r="D1218" s="52">
        <v>0</v>
      </c>
    </row>
    <row r="1219" spans="2:4">
      <c r="B1219" s="110" t="s">
        <v>739</v>
      </c>
      <c r="C1219" s="52">
        <v>0</v>
      </c>
      <c r="D1219" s="52">
        <v>0</v>
      </c>
    </row>
    <row r="1220" spans="2:4">
      <c r="B1220" s="109">
        <v>14681</v>
      </c>
      <c r="C1220" s="52">
        <v>0</v>
      </c>
      <c r="D1220" s="52">
        <v>0</v>
      </c>
    </row>
    <row r="1221" spans="2:4">
      <c r="B1221" s="110" t="s">
        <v>740</v>
      </c>
      <c r="C1221" s="52">
        <v>0</v>
      </c>
      <c r="D1221" s="52">
        <v>0</v>
      </c>
    </row>
    <row r="1222" spans="2:4">
      <c r="B1222" s="109">
        <v>14923</v>
      </c>
      <c r="C1222" s="52">
        <v>0</v>
      </c>
      <c r="D1222" s="52">
        <v>0</v>
      </c>
    </row>
    <row r="1223" spans="2:4">
      <c r="B1223" s="110" t="s">
        <v>741</v>
      </c>
      <c r="C1223" s="52">
        <v>0</v>
      </c>
      <c r="D1223" s="52">
        <v>0</v>
      </c>
    </row>
    <row r="1224" spans="2:4">
      <c r="B1224" s="109">
        <v>14924</v>
      </c>
      <c r="C1224" s="52">
        <v>0</v>
      </c>
      <c r="D1224" s="52">
        <v>0</v>
      </c>
    </row>
    <row r="1225" spans="2:4">
      <c r="B1225" s="110" t="s">
        <v>742</v>
      </c>
      <c r="C1225" s="52">
        <v>0</v>
      </c>
      <c r="D1225" s="52">
        <v>0</v>
      </c>
    </row>
    <row r="1226" spans="2:4">
      <c r="B1226" s="109">
        <v>14925</v>
      </c>
      <c r="C1226" s="52">
        <v>0</v>
      </c>
      <c r="D1226" s="52">
        <v>0</v>
      </c>
    </row>
    <row r="1227" spans="2:4">
      <c r="B1227" s="110" t="s">
        <v>743</v>
      </c>
      <c r="C1227" s="52">
        <v>0</v>
      </c>
      <c r="D1227" s="52">
        <v>0</v>
      </c>
    </row>
    <row r="1228" spans="2:4">
      <c r="B1228" s="109">
        <v>14926</v>
      </c>
      <c r="C1228" s="52">
        <v>0</v>
      </c>
      <c r="D1228" s="52">
        <v>0</v>
      </c>
    </row>
    <row r="1229" spans="2:4">
      <c r="B1229" s="110" t="s">
        <v>744</v>
      </c>
      <c r="C1229" s="52">
        <v>0</v>
      </c>
      <c r="D1229" s="52">
        <v>0</v>
      </c>
    </row>
    <row r="1230" spans="2:4">
      <c r="B1230" s="109">
        <v>14927</v>
      </c>
      <c r="C1230" s="52">
        <v>0</v>
      </c>
      <c r="D1230" s="52">
        <v>0</v>
      </c>
    </row>
    <row r="1231" spans="2:4">
      <c r="B1231" s="110" t="s">
        <v>745</v>
      </c>
      <c r="C1231" s="52">
        <v>0</v>
      </c>
      <c r="D1231" s="52">
        <v>0</v>
      </c>
    </row>
    <row r="1232" spans="2:4">
      <c r="B1232" s="109">
        <v>14937</v>
      </c>
      <c r="C1232" s="52">
        <v>0</v>
      </c>
      <c r="D1232" s="52">
        <v>0</v>
      </c>
    </row>
    <row r="1233" spans="2:4">
      <c r="B1233" s="110" t="s">
        <v>746</v>
      </c>
      <c r="C1233" s="52">
        <v>0</v>
      </c>
      <c r="D1233" s="52">
        <v>0</v>
      </c>
    </row>
    <row r="1234" spans="2:4">
      <c r="B1234" s="109">
        <v>14938</v>
      </c>
      <c r="C1234" s="52">
        <v>0</v>
      </c>
      <c r="D1234" s="52">
        <v>0</v>
      </c>
    </row>
    <row r="1235" spans="2:4">
      <c r="B1235" s="110" t="s">
        <v>747</v>
      </c>
      <c r="C1235" s="52">
        <v>0</v>
      </c>
      <c r="D1235" s="52">
        <v>0</v>
      </c>
    </row>
    <row r="1236" spans="2:4">
      <c r="B1236" s="109">
        <v>14857</v>
      </c>
      <c r="C1236" s="52">
        <v>0</v>
      </c>
      <c r="D1236" s="52">
        <v>0</v>
      </c>
    </row>
    <row r="1237" spans="2:4">
      <c r="B1237" s="110" t="s">
        <v>1028</v>
      </c>
      <c r="C1237" s="52">
        <v>0</v>
      </c>
      <c r="D1237" s="52">
        <v>0</v>
      </c>
    </row>
    <row r="1238" spans="2:4">
      <c r="B1238" s="109">
        <v>14854</v>
      </c>
      <c r="C1238" s="52">
        <v>0</v>
      </c>
      <c r="D1238" s="52">
        <v>0</v>
      </c>
    </row>
    <row r="1239" spans="2:4">
      <c r="B1239" s="110" t="s">
        <v>1029</v>
      </c>
      <c r="C1239" s="52">
        <v>0</v>
      </c>
      <c r="D1239" s="52">
        <v>0</v>
      </c>
    </row>
    <row r="1240" spans="2:4">
      <c r="B1240" s="109">
        <v>14856</v>
      </c>
      <c r="C1240" s="52">
        <v>0</v>
      </c>
      <c r="D1240" s="52">
        <v>0</v>
      </c>
    </row>
    <row r="1241" spans="2:4">
      <c r="B1241" s="110" t="s">
        <v>1030</v>
      </c>
      <c r="C1241" s="52">
        <v>0</v>
      </c>
      <c r="D1241" s="52">
        <v>0</v>
      </c>
    </row>
    <row r="1242" spans="2:4">
      <c r="B1242" s="109">
        <v>14855</v>
      </c>
      <c r="C1242" s="52">
        <v>0</v>
      </c>
      <c r="D1242" s="52">
        <v>0</v>
      </c>
    </row>
    <row r="1243" spans="2:4">
      <c r="B1243" s="110" t="s">
        <v>1031</v>
      </c>
      <c r="C1243" s="52">
        <v>0</v>
      </c>
      <c r="D1243" s="52">
        <v>0</v>
      </c>
    </row>
    <row r="1244" spans="2:4">
      <c r="B1244" s="105" t="s">
        <v>748</v>
      </c>
      <c r="C1244" s="52">
        <v>546.81795099999999</v>
      </c>
      <c r="D1244" s="52">
        <v>472.89416140000003</v>
      </c>
    </row>
    <row r="1245" spans="2:4">
      <c r="B1245" s="108" t="s">
        <v>273</v>
      </c>
      <c r="C1245" s="142">
        <v>546.81795099999999</v>
      </c>
      <c r="D1245" s="142">
        <v>339.19176336000004</v>
      </c>
    </row>
    <row r="1246" spans="2:4">
      <c r="B1246" s="109">
        <v>86</v>
      </c>
      <c r="C1246" s="52">
        <v>0</v>
      </c>
      <c r="D1246" s="52">
        <v>0</v>
      </c>
    </row>
    <row r="1247" spans="2:4">
      <c r="B1247" s="110" t="s">
        <v>763</v>
      </c>
      <c r="C1247" s="52">
        <v>0</v>
      </c>
      <c r="D1247" s="52">
        <v>0</v>
      </c>
    </row>
    <row r="1248" spans="2:4">
      <c r="B1248" s="109">
        <v>4178</v>
      </c>
      <c r="C1248" s="52">
        <v>150</v>
      </c>
      <c r="D1248" s="52">
        <v>0</v>
      </c>
    </row>
    <row r="1249" spans="2:4">
      <c r="B1249" s="110" t="s">
        <v>762</v>
      </c>
      <c r="C1249" s="52">
        <v>150</v>
      </c>
      <c r="D1249" s="52">
        <v>0</v>
      </c>
    </row>
    <row r="1250" spans="2:4">
      <c r="B1250" s="109">
        <v>12541</v>
      </c>
      <c r="C1250" s="52">
        <v>18.120543000000001</v>
      </c>
      <c r="D1250" s="52">
        <v>10.235457559999999</v>
      </c>
    </row>
    <row r="1251" spans="2:4">
      <c r="B1251" s="110" t="s">
        <v>749</v>
      </c>
      <c r="C1251" s="52">
        <v>18.120543000000001</v>
      </c>
      <c r="D1251" s="52">
        <v>10.235457559999999</v>
      </c>
    </row>
    <row r="1252" spans="2:4">
      <c r="B1252" s="109">
        <v>12584</v>
      </c>
      <c r="C1252" s="52">
        <v>57.649901</v>
      </c>
      <c r="D1252" s="52">
        <v>22.285563420000006</v>
      </c>
    </row>
    <row r="1253" spans="2:4">
      <c r="B1253" s="110" t="s">
        <v>750</v>
      </c>
      <c r="C1253" s="52">
        <v>57.649901</v>
      </c>
      <c r="D1253" s="52">
        <v>22.285563420000006</v>
      </c>
    </row>
    <row r="1254" spans="2:4">
      <c r="B1254" s="109">
        <v>13060</v>
      </c>
      <c r="C1254" s="52">
        <v>8.2160989999999998</v>
      </c>
      <c r="D1254" s="52">
        <v>3.84630268</v>
      </c>
    </row>
    <row r="1255" spans="2:4">
      <c r="B1255" s="110" t="s">
        <v>751</v>
      </c>
      <c r="C1255" s="52">
        <v>8.2160989999999998</v>
      </c>
      <c r="D1255" s="52">
        <v>3.84630268</v>
      </c>
    </row>
    <row r="1256" spans="2:4">
      <c r="B1256" s="109">
        <v>13409</v>
      </c>
      <c r="C1256" s="52">
        <v>65.211185</v>
      </c>
      <c r="D1256" s="52">
        <v>15.703316899999999</v>
      </c>
    </row>
    <row r="1257" spans="2:4">
      <c r="B1257" s="110" t="s">
        <v>752</v>
      </c>
      <c r="C1257" s="52">
        <v>65.211185</v>
      </c>
      <c r="D1257" s="52">
        <v>15.703316899999999</v>
      </c>
    </row>
    <row r="1258" spans="2:4">
      <c r="B1258" s="109">
        <v>13465</v>
      </c>
      <c r="C1258" s="52">
        <v>4.7072700000000003</v>
      </c>
      <c r="D1258" s="52">
        <v>0</v>
      </c>
    </row>
    <row r="1259" spans="2:4">
      <c r="B1259" s="110" t="s">
        <v>753</v>
      </c>
      <c r="C1259" s="52">
        <v>4.7072700000000003</v>
      </c>
      <c r="D1259" s="52">
        <v>0</v>
      </c>
    </row>
    <row r="1260" spans="2:4">
      <c r="B1260" s="109">
        <v>13543</v>
      </c>
      <c r="C1260" s="52">
        <v>40.944746000000002</v>
      </c>
      <c r="D1260" s="52">
        <v>31.299175200000004</v>
      </c>
    </row>
    <row r="1261" spans="2:4">
      <c r="B1261" s="110" t="s">
        <v>754</v>
      </c>
      <c r="C1261" s="52">
        <v>40.944746000000002</v>
      </c>
      <c r="D1261" s="52">
        <v>31.299175200000004</v>
      </c>
    </row>
    <row r="1262" spans="2:4">
      <c r="B1262" s="109">
        <v>13573</v>
      </c>
      <c r="C1262" s="52">
        <v>1.3125</v>
      </c>
      <c r="D1262" s="52">
        <v>0</v>
      </c>
    </row>
    <row r="1263" spans="2:4">
      <c r="B1263" s="110" t="s">
        <v>755</v>
      </c>
      <c r="C1263" s="52">
        <v>1.3125</v>
      </c>
      <c r="D1263" s="52">
        <v>0</v>
      </c>
    </row>
    <row r="1264" spans="2:4">
      <c r="B1264" s="109">
        <v>13606</v>
      </c>
      <c r="C1264" s="52">
        <v>17.023765999999998</v>
      </c>
      <c r="D1264" s="52">
        <v>1.5258189799999999</v>
      </c>
    </row>
    <row r="1265" spans="2:4">
      <c r="B1265" s="110" t="s">
        <v>756</v>
      </c>
      <c r="C1265" s="52">
        <v>17.023765999999998</v>
      </c>
      <c r="D1265" s="52">
        <v>1.5258189799999999</v>
      </c>
    </row>
    <row r="1266" spans="2:4">
      <c r="B1266" s="109">
        <v>13827</v>
      </c>
      <c r="C1266" s="52">
        <v>130</v>
      </c>
      <c r="D1266" s="52">
        <v>146.31427427</v>
      </c>
    </row>
    <row r="1267" spans="2:4">
      <c r="B1267" s="110" t="s">
        <v>757</v>
      </c>
      <c r="C1267" s="52">
        <v>130</v>
      </c>
      <c r="D1267" s="52">
        <v>146.31427427</v>
      </c>
    </row>
    <row r="1268" spans="2:4">
      <c r="B1268" s="109">
        <v>14308</v>
      </c>
      <c r="C1268" s="52">
        <v>5.4548110000000003</v>
      </c>
      <c r="D1268" s="52">
        <v>0</v>
      </c>
    </row>
    <row r="1269" spans="2:4">
      <c r="B1269" s="110" t="s">
        <v>758</v>
      </c>
      <c r="C1269" s="52">
        <v>5.4548110000000003</v>
      </c>
      <c r="D1269" s="52">
        <v>0</v>
      </c>
    </row>
    <row r="1270" spans="2:4">
      <c r="B1270" s="109">
        <v>14309</v>
      </c>
      <c r="C1270" s="52">
        <v>0</v>
      </c>
      <c r="D1270" s="52">
        <v>100</v>
      </c>
    </row>
    <row r="1271" spans="2:4">
      <c r="B1271" s="110" t="s">
        <v>759</v>
      </c>
      <c r="C1271" s="52">
        <v>0</v>
      </c>
      <c r="D1271" s="52">
        <v>100</v>
      </c>
    </row>
    <row r="1272" spans="2:4">
      <c r="B1272" s="109">
        <v>14565</v>
      </c>
      <c r="C1272" s="52">
        <v>8.2905580000000008</v>
      </c>
      <c r="D1272" s="52">
        <v>7.9818543500000008</v>
      </c>
    </row>
    <row r="1273" spans="2:4">
      <c r="B1273" s="110" t="s">
        <v>760</v>
      </c>
      <c r="C1273" s="52">
        <v>8.2905580000000008</v>
      </c>
      <c r="D1273" s="52">
        <v>7.9818543500000008</v>
      </c>
    </row>
    <row r="1274" spans="2:4">
      <c r="B1274" s="109">
        <v>14618</v>
      </c>
      <c r="C1274" s="52">
        <v>39.886572000000001</v>
      </c>
      <c r="D1274" s="52">
        <v>0</v>
      </c>
    </row>
    <row r="1275" spans="2:4">
      <c r="B1275" s="110" t="s">
        <v>761</v>
      </c>
      <c r="C1275" s="52">
        <v>39.886572000000001</v>
      </c>
      <c r="D1275" s="52">
        <v>0</v>
      </c>
    </row>
    <row r="1276" spans="2:4">
      <c r="B1276" s="109">
        <v>14828</v>
      </c>
      <c r="C1276" s="52">
        <v>0</v>
      </c>
      <c r="D1276" s="52">
        <v>0</v>
      </c>
    </row>
    <row r="1277" spans="2:4">
      <c r="B1277" s="110" t="s">
        <v>1032</v>
      </c>
      <c r="C1277" s="52">
        <v>0</v>
      </c>
      <c r="D1277" s="52">
        <v>0</v>
      </c>
    </row>
    <row r="1278" spans="2:4">
      <c r="B1278" s="108" t="s">
        <v>276</v>
      </c>
      <c r="C1278" s="142">
        <v>0</v>
      </c>
      <c r="D1278" s="142">
        <v>133.70239804000002</v>
      </c>
    </row>
    <row r="1279" spans="2:4">
      <c r="B1279" s="109">
        <v>13641</v>
      </c>
      <c r="C1279" s="52">
        <v>0</v>
      </c>
      <c r="D1279" s="52">
        <v>40.935105350000001</v>
      </c>
    </row>
    <row r="1280" spans="2:4">
      <c r="B1280" s="110" t="s">
        <v>764</v>
      </c>
      <c r="C1280" s="52">
        <v>0</v>
      </c>
      <c r="D1280" s="52">
        <v>40.935105350000001</v>
      </c>
    </row>
    <row r="1281" spans="2:4">
      <c r="B1281" s="109">
        <v>14309</v>
      </c>
      <c r="C1281" s="52">
        <v>0</v>
      </c>
      <c r="D1281" s="52">
        <v>92.767292689999991</v>
      </c>
    </row>
    <row r="1282" spans="2:4">
      <c r="B1282" s="110" t="s">
        <v>759</v>
      </c>
      <c r="C1282" s="52">
        <v>0</v>
      </c>
      <c r="D1282" s="52">
        <v>92.767292689999991</v>
      </c>
    </row>
    <row r="1283" spans="2:4">
      <c r="B1283" s="105" t="s">
        <v>765</v>
      </c>
      <c r="C1283" s="52">
        <v>781.06312100000002</v>
      </c>
      <c r="D1283" s="52">
        <v>561.78157677000002</v>
      </c>
    </row>
    <row r="1284" spans="2:4">
      <c r="B1284" s="108" t="s">
        <v>273</v>
      </c>
      <c r="C1284" s="142">
        <v>781.06312100000002</v>
      </c>
      <c r="D1284" s="142">
        <v>329.91397972999999</v>
      </c>
    </row>
    <row r="1285" spans="2:4">
      <c r="B1285" s="109">
        <v>1729</v>
      </c>
      <c r="C1285" s="52">
        <v>300</v>
      </c>
      <c r="D1285" s="52">
        <v>110.74084884999999</v>
      </c>
    </row>
    <row r="1286" spans="2:4">
      <c r="B1286" s="110" t="s">
        <v>776</v>
      </c>
      <c r="C1286" s="52">
        <v>300</v>
      </c>
      <c r="D1286" s="52">
        <v>110.74084884999999</v>
      </c>
    </row>
    <row r="1287" spans="2:4">
      <c r="B1287" s="109">
        <v>12531</v>
      </c>
      <c r="C1287" s="52">
        <v>6.8048260000000003</v>
      </c>
      <c r="D1287" s="52">
        <v>0</v>
      </c>
    </row>
    <row r="1288" spans="2:4">
      <c r="B1288" s="110" t="s">
        <v>766</v>
      </c>
      <c r="C1288" s="52">
        <v>6.8048260000000003</v>
      </c>
      <c r="D1288" s="52">
        <v>0</v>
      </c>
    </row>
    <row r="1289" spans="2:4">
      <c r="B1289" s="109">
        <v>12573</v>
      </c>
      <c r="C1289" s="52">
        <v>3.961821</v>
      </c>
      <c r="D1289" s="52">
        <v>3.9596481800000003</v>
      </c>
    </row>
    <row r="1290" spans="2:4">
      <c r="B1290" s="110" t="s">
        <v>767</v>
      </c>
      <c r="C1290" s="52">
        <v>3.961821</v>
      </c>
      <c r="D1290" s="52">
        <v>3.9596481800000003</v>
      </c>
    </row>
    <row r="1291" spans="2:4">
      <c r="B1291" s="109">
        <v>13053</v>
      </c>
      <c r="C1291" s="52">
        <v>6.1158799999999998</v>
      </c>
      <c r="D1291" s="52">
        <v>13.662897579999999</v>
      </c>
    </row>
    <row r="1292" spans="2:4">
      <c r="B1292" s="110" t="s">
        <v>768</v>
      </c>
      <c r="C1292" s="52">
        <v>6.1158799999999998</v>
      </c>
      <c r="D1292" s="52">
        <v>13.662897579999999</v>
      </c>
    </row>
    <row r="1293" spans="2:4">
      <c r="B1293" s="109">
        <v>13400</v>
      </c>
      <c r="C1293" s="52">
        <v>12.897713</v>
      </c>
      <c r="D1293" s="52">
        <v>13.771701999999999</v>
      </c>
    </row>
    <row r="1294" spans="2:4">
      <c r="B1294" s="110" t="s">
        <v>769</v>
      </c>
      <c r="C1294" s="52">
        <v>12.897713</v>
      </c>
      <c r="D1294" s="52">
        <v>13.771701999999999</v>
      </c>
    </row>
    <row r="1295" spans="2:4">
      <c r="B1295" s="109">
        <v>13555</v>
      </c>
      <c r="C1295" s="52">
        <v>8.6418610000000005</v>
      </c>
      <c r="D1295" s="52">
        <v>5.2385040600000004</v>
      </c>
    </row>
    <row r="1296" spans="2:4">
      <c r="B1296" s="110" t="s">
        <v>914</v>
      </c>
      <c r="C1296" s="52">
        <v>8.6418610000000005</v>
      </c>
      <c r="D1296" s="52">
        <v>5.2385040600000004</v>
      </c>
    </row>
    <row r="1297" spans="2:4">
      <c r="B1297" s="109">
        <v>13604</v>
      </c>
      <c r="C1297" s="52">
        <v>1.74034</v>
      </c>
      <c r="D1297" s="52">
        <v>0.70723460999999999</v>
      </c>
    </row>
    <row r="1298" spans="2:4">
      <c r="B1298" s="110" t="s">
        <v>770</v>
      </c>
      <c r="C1298" s="52">
        <v>1.74034</v>
      </c>
      <c r="D1298" s="52">
        <v>0.70723460999999999</v>
      </c>
    </row>
    <row r="1299" spans="2:4">
      <c r="B1299" s="109">
        <v>13672</v>
      </c>
      <c r="C1299" s="52">
        <v>34.321441</v>
      </c>
      <c r="D1299" s="52">
        <v>4.1424034900000004</v>
      </c>
    </row>
    <row r="1300" spans="2:4">
      <c r="B1300" s="110" t="s">
        <v>771</v>
      </c>
      <c r="C1300" s="52">
        <v>34.321441</v>
      </c>
      <c r="D1300" s="52">
        <v>4.1424034900000004</v>
      </c>
    </row>
    <row r="1301" spans="2:4">
      <c r="B1301" s="109">
        <v>13813</v>
      </c>
      <c r="C1301" s="52">
        <v>100</v>
      </c>
      <c r="D1301" s="52">
        <v>92.493640310000004</v>
      </c>
    </row>
    <row r="1302" spans="2:4">
      <c r="B1302" s="110" t="s">
        <v>772</v>
      </c>
      <c r="C1302" s="52">
        <v>100</v>
      </c>
      <c r="D1302" s="52">
        <v>92.493640310000004</v>
      </c>
    </row>
    <row r="1303" spans="2:4">
      <c r="B1303" s="109">
        <v>14105</v>
      </c>
      <c r="C1303" s="52">
        <v>0</v>
      </c>
      <c r="D1303" s="52">
        <v>0</v>
      </c>
    </row>
    <row r="1304" spans="2:4">
      <c r="B1304" s="110" t="s">
        <v>773</v>
      </c>
      <c r="C1304" s="52">
        <v>0</v>
      </c>
      <c r="D1304" s="52">
        <v>0</v>
      </c>
    </row>
    <row r="1305" spans="2:4">
      <c r="B1305" s="109">
        <v>14278</v>
      </c>
      <c r="C1305" s="52">
        <v>306.57923899999997</v>
      </c>
      <c r="D1305" s="52">
        <v>85.19710065000001</v>
      </c>
    </row>
    <row r="1306" spans="2:4">
      <c r="B1306" s="110" t="s">
        <v>774</v>
      </c>
      <c r="C1306" s="52">
        <v>306.57923899999997</v>
      </c>
      <c r="D1306" s="52">
        <v>85.19710065000001</v>
      </c>
    </row>
    <row r="1307" spans="2:4">
      <c r="B1307" s="109">
        <v>14916</v>
      </c>
      <c r="C1307" s="52">
        <v>0</v>
      </c>
      <c r="D1307" s="52">
        <v>0</v>
      </c>
    </row>
    <row r="1308" spans="2:4">
      <c r="B1308" s="110" t="s">
        <v>775</v>
      </c>
      <c r="C1308" s="52">
        <v>0</v>
      </c>
      <c r="D1308" s="52">
        <v>0</v>
      </c>
    </row>
    <row r="1309" spans="2:4">
      <c r="B1309" s="109">
        <v>14865</v>
      </c>
      <c r="C1309" s="52">
        <v>0</v>
      </c>
      <c r="D1309" s="52">
        <v>0</v>
      </c>
    </row>
    <row r="1310" spans="2:4">
      <c r="B1310" s="110" t="s">
        <v>1033</v>
      </c>
      <c r="C1310" s="52">
        <v>0</v>
      </c>
      <c r="D1310" s="52">
        <v>0</v>
      </c>
    </row>
    <row r="1311" spans="2:4">
      <c r="B1311" s="109">
        <v>14866</v>
      </c>
      <c r="C1311" s="52">
        <v>0</v>
      </c>
      <c r="D1311" s="52">
        <v>0</v>
      </c>
    </row>
    <row r="1312" spans="2:4">
      <c r="B1312" s="110" t="s">
        <v>1034</v>
      </c>
      <c r="C1312" s="52">
        <v>0</v>
      </c>
      <c r="D1312" s="52">
        <v>0</v>
      </c>
    </row>
    <row r="1313" spans="2:4">
      <c r="B1313" s="109">
        <v>14863</v>
      </c>
      <c r="C1313" s="52">
        <v>0</v>
      </c>
      <c r="D1313" s="52">
        <v>0</v>
      </c>
    </row>
    <row r="1314" spans="2:4">
      <c r="B1314" s="110" t="s">
        <v>1035</v>
      </c>
      <c r="C1314" s="52">
        <v>0</v>
      </c>
      <c r="D1314" s="52">
        <v>0</v>
      </c>
    </row>
    <row r="1315" spans="2:4">
      <c r="B1315" s="109">
        <v>14861</v>
      </c>
      <c r="C1315" s="52">
        <v>0</v>
      </c>
      <c r="D1315" s="52">
        <v>0</v>
      </c>
    </row>
    <row r="1316" spans="2:4">
      <c r="B1316" s="110" t="s">
        <v>1036</v>
      </c>
      <c r="C1316" s="52">
        <v>0</v>
      </c>
      <c r="D1316" s="52">
        <v>0</v>
      </c>
    </row>
    <row r="1317" spans="2:4">
      <c r="B1317" s="109">
        <v>14864</v>
      </c>
      <c r="C1317" s="52">
        <v>0</v>
      </c>
      <c r="D1317" s="52">
        <v>0</v>
      </c>
    </row>
    <row r="1318" spans="2:4">
      <c r="B1318" s="110" t="s">
        <v>1037</v>
      </c>
      <c r="C1318" s="52">
        <v>0</v>
      </c>
      <c r="D1318" s="52">
        <v>0</v>
      </c>
    </row>
    <row r="1319" spans="2:4">
      <c r="B1319" s="109">
        <v>14862</v>
      </c>
      <c r="C1319" s="52">
        <v>0</v>
      </c>
      <c r="D1319" s="52">
        <v>0</v>
      </c>
    </row>
    <row r="1320" spans="2:4">
      <c r="B1320" s="110" t="s">
        <v>1038</v>
      </c>
      <c r="C1320" s="52">
        <v>0</v>
      </c>
      <c r="D1320" s="52">
        <v>0</v>
      </c>
    </row>
    <row r="1321" spans="2:4">
      <c r="B1321" s="108" t="s">
        <v>276</v>
      </c>
      <c r="C1321" s="142">
        <v>0</v>
      </c>
      <c r="D1321" s="142">
        <v>231.86759703999999</v>
      </c>
    </row>
    <row r="1322" spans="2:4">
      <c r="B1322" s="109">
        <v>12082</v>
      </c>
      <c r="C1322" s="52">
        <v>0</v>
      </c>
      <c r="D1322" s="52">
        <v>0</v>
      </c>
    </row>
    <row r="1323" spans="2:4">
      <c r="B1323" s="110" t="s">
        <v>777</v>
      </c>
      <c r="C1323" s="52">
        <v>0</v>
      </c>
      <c r="D1323" s="52">
        <v>0</v>
      </c>
    </row>
    <row r="1324" spans="2:4">
      <c r="B1324" s="109">
        <v>12720</v>
      </c>
      <c r="C1324" s="52">
        <v>0</v>
      </c>
      <c r="D1324" s="52">
        <v>231.86759703999999</v>
      </c>
    </row>
    <row r="1325" spans="2:4">
      <c r="B1325" s="110" t="s">
        <v>778</v>
      </c>
      <c r="C1325" s="52">
        <v>0</v>
      </c>
      <c r="D1325" s="52">
        <v>231.86759703999999</v>
      </c>
    </row>
    <row r="1326" spans="2:4">
      <c r="B1326" s="105" t="s">
        <v>779</v>
      </c>
      <c r="C1326" s="52">
        <v>198.24744899999999</v>
      </c>
      <c r="D1326" s="52">
        <v>120.25866585</v>
      </c>
    </row>
    <row r="1327" spans="2:4">
      <c r="B1327" s="108" t="s">
        <v>273</v>
      </c>
      <c r="C1327" s="142">
        <v>198.24744899999999</v>
      </c>
      <c r="D1327" s="142">
        <v>120.25866585</v>
      </c>
    </row>
    <row r="1328" spans="2:4">
      <c r="B1328" s="109">
        <v>12548</v>
      </c>
      <c r="C1328" s="52">
        <v>8.0743170000000006</v>
      </c>
      <c r="D1328" s="52">
        <v>0</v>
      </c>
    </row>
    <row r="1329" spans="2:4">
      <c r="B1329" s="110" t="s">
        <v>780</v>
      </c>
      <c r="C1329" s="52">
        <v>8.0743170000000006</v>
      </c>
      <c r="D1329" s="52">
        <v>0</v>
      </c>
    </row>
    <row r="1330" spans="2:4">
      <c r="B1330" s="109">
        <v>13069</v>
      </c>
      <c r="C1330" s="52">
        <v>8.0825940000000003</v>
      </c>
      <c r="D1330" s="52">
        <v>0</v>
      </c>
    </row>
    <row r="1331" spans="2:4">
      <c r="B1331" s="110" t="s">
        <v>781</v>
      </c>
      <c r="C1331" s="52">
        <v>8.0825940000000003</v>
      </c>
      <c r="D1331" s="52">
        <v>0</v>
      </c>
    </row>
    <row r="1332" spans="2:4">
      <c r="B1332" s="109">
        <v>13414</v>
      </c>
      <c r="C1332" s="52">
        <v>15.588058999999999</v>
      </c>
      <c r="D1332" s="52">
        <v>7.5237803300000001</v>
      </c>
    </row>
    <row r="1333" spans="2:4">
      <c r="B1333" s="110" t="s">
        <v>782</v>
      </c>
      <c r="C1333" s="52">
        <v>15.588058999999999</v>
      </c>
      <c r="D1333" s="52">
        <v>7.5237803300000001</v>
      </c>
    </row>
    <row r="1334" spans="2:4">
      <c r="B1334" s="109">
        <v>13451</v>
      </c>
      <c r="C1334" s="52">
        <v>8.1677E-2</v>
      </c>
      <c r="D1334" s="52">
        <v>0</v>
      </c>
    </row>
    <row r="1335" spans="2:4">
      <c r="B1335" s="110" t="s">
        <v>783</v>
      </c>
      <c r="C1335" s="52">
        <v>8.1677E-2</v>
      </c>
      <c r="D1335" s="52">
        <v>0</v>
      </c>
    </row>
    <row r="1336" spans="2:4">
      <c r="B1336" s="109">
        <v>13557</v>
      </c>
      <c r="C1336" s="52">
        <v>4.4754000000000002E-2</v>
      </c>
      <c r="D1336" s="52">
        <v>0</v>
      </c>
    </row>
    <row r="1337" spans="2:4">
      <c r="B1337" s="110" t="s">
        <v>784</v>
      </c>
      <c r="C1337" s="52">
        <v>4.4754000000000002E-2</v>
      </c>
      <c r="D1337" s="52">
        <v>0</v>
      </c>
    </row>
    <row r="1338" spans="2:4">
      <c r="B1338" s="109">
        <v>13593</v>
      </c>
      <c r="C1338" s="52">
        <v>3.0934539999999999</v>
      </c>
      <c r="D1338" s="52">
        <v>0</v>
      </c>
    </row>
    <row r="1339" spans="2:4">
      <c r="B1339" s="110" t="s">
        <v>785</v>
      </c>
      <c r="C1339" s="52">
        <v>3.0934539999999999</v>
      </c>
      <c r="D1339" s="52">
        <v>0</v>
      </c>
    </row>
    <row r="1340" spans="2:4">
      <c r="B1340" s="109">
        <v>13615</v>
      </c>
      <c r="C1340" s="52">
        <v>3.282594</v>
      </c>
      <c r="D1340" s="52">
        <v>0</v>
      </c>
    </row>
    <row r="1341" spans="2:4">
      <c r="B1341" s="110" t="s">
        <v>786</v>
      </c>
      <c r="C1341" s="52">
        <v>3.282594</v>
      </c>
      <c r="D1341" s="52">
        <v>0</v>
      </c>
    </row>
    <row r="1342" spans="2:4">
      <c r="B1342" s="109">
        <v>13822</v>
      </c>
      <c r="C1342" s="52">
        <v>100</v>
      </c>
      <c r="D1342" s="52">
        <v>99.999999360000004</v>
      </c>
    </row>
    <row r="1343" spans="2:4">
      <c r="B1343" s="110" t="s">
        <v>787</v>
      </c>
      <c r="C1343" s="52">
        <v>100</v>
      </c>
      <c r="D1343" s="52">
        <v>99.999999360000004</v>
      </c>
    </row>
    <row r="1344" spans="2:4">
      <c r="B1344" s="109">
        <v>13852</v>
      </c>
      <c r="C1344" s="52">
        <v>60</v>
      </c>
      <c r="D1344" s="52">
        <v>9.5029000000000003</v>
      </c>
    </row>
    <row r="1345" spans="2:4">
      <c r="B1345" s="110" t="s">
        <v>788</v>
      </c>
      <c r="C1345" s="52">
        <v>60</v>
      </c>
      <c r="D1345" s="52">
        <v>9.5029000000000003</v>
      </c>
    </row>
    <row r="1346" spans="2:4">
      <c r="B1346" s="109">
        <v>14057</v>
      </c>
      <c r="C1346" s="52">
        <v>0</v>
      </c>
      <c r="D1346" s="52">
        <v>0</v>
      </c>
    </row>
    <row r="1347" spans="2:4">
      <c r="B1347" s="110" t="s">
        <v>789</v>
      </c>
      <c r="C1347" s="52">
        <v>0</v>
      </c>
      <c r="D1347" s="52">
        <v>0</v>
      </c>
    </row>
    <row r="1348" spans="2:4">
      <c r="B1348" s="109">
        <v>14106</v>
      </c>
      <c r="C1348" s="52">
        <v>0</v>
      </c>
      <c r="D1348" s="52">
        <v>3.2319861599999999</v>
      </c>
    </row>
    <row r="1349" spans="2:4">
      <c r="B1349" s="110" t="s">
        <v>790</v>
      </c>
      <c r="C1349" s="52">
        <v>0</v>
      </c>
      <c r="D1349" s="52">
        <v>3.2319861599999999</v>
      </c>
    </row>
    <row r="1350" spans="2:4">
      <c r="B1350" s="109">
        <v>14882</v>
      </c>
      <c r="C1350" s="52">
        <v>0</v>
      </c>
      <c r="D1350" s="52">
        <v>0</v>
      </c>
    </row>
    <row r="1351" spans="2:4">
      <c r="B1351" s="110" t="s">
        <v>1039</v>
      </c>
      <c r="C1351" s="52">
        <v>0</v>
      </c>
      <c r="D1351" s="52">
        <v>0</v>
      </c>
    </row>
    <row r="1352" spans="2:4">
      <c r="B1352" s="109">
        <v>14880</v>
      </c>
      <c r="C1352" s="52">
        <v>0</v>
      </c>
      <c r="D1352" s="52">
        <v>0</v>
      </c>
    </row>
    <row r="1353" spans="2:4">
      <c r="B1353" s="110" t="s">
        <v>1040</v>
      </c>
      <c r="C1353" s="52">
        <v>0</v>
      </c>
      <c r="D1353" s="52">
        <v>0</v>
      </c>
    </row>
    <row r="1354" spans="2:4">
      <c r="B1354" s="109">
        <v>14884</v>
      </c>
      <c r="C1354" s="52">
        <v>0</v>
      </c>
      <c r="D1354" s="52">
        <v>0</v>
      </c>
    </row>
    <row r="1355" spans="2:4">
      <c r="B1355" s="110" t="s">
        <v>1041</v>
      </c>
      <c r="C1355" s="52">
        <v>0</v>
      </c>
      <c r="D1355" s="52">
        <v>0</v>
      </c>
    </row>
    <row r="1356" spans="2:4">
      <c r="B1356" s="105" t="s">
        <v>295</v>
      </c>
      <c r="C1356" s="52">
        <v>14725.813999</v>
      </c>
      <c r="D1356" s="52">
        <v>8298.1377709999961</v>
      </c>
    </row>
    <row r="1357" spans="2:4">
      <c r="B1357" s="108" t="s">
        <v>273</v>
      </c>
      <c r="C1357" s="142">
        <v>12139.610763999999</v>
      </c>
      <c r="D1357" s="142">
        <v>7485.8047327299946</v>
      </c>
    </row>
    <row r="1358" spans="2:4">
      <c r="B1358" s="109">
        <v>12089</v>
      </c>
      <c r="C1358" s="52">
        <v>63.431035999999999</v>
      </c>
      <c r="D1358" s="52">
        <v>0</v>
      </c>
    </row>
    <row r="1359" spans="2:4">
      <c r="B1359" s="110" t="s">
        <v>791</v>
      </c>
      <c r="C1359" s="52">
        <v>63.431035999999999</v>
      </c>
      <c r="D1359" s="52">
        <v>0</v>
      </c>
    </row>
    <row r="1360" spans="2:4">
      <c r="B1360" s="109">
        <v>12562</v>
      </c>
      <c r="C1360" s="52">
        <v>136.71203700000001</v>
      </c>
      <c r="D1360" s="52">
        <v>56.948256960000002</v>
      </c>
    </row>
    <row r="1361" spans="2:4">
      <c r="B1361" s="110" t="s">
        <v>792</v>
      </c>
      <c r="C1361" s="52">
        <v>136.71203700000001</v>
      </c>
      <c r="D1361" s="52">
        <v>56.948256960000002</v>
      </c>
    </row>
    <row r="1362" spans="2:4">
      <c r="B1362" s="109">
        <v>12597</v>
      </c>
      <c r="C1362" s="52">
        <v>15.014139999999999</v>
      </c>
      <c r="D1362" s="52">
        <v>7.3049502999999998</v>
      </c>
    </row>
    <row r="1363" spans="2:4">
      <c r="B1363" s="110" t="s">
        <v>793</v>
      </c>
      <c r="C1363" s="52">
        <v>15.014139999999999</v>
      </c>
      <c r="D1363" s="52">
        <v>7.3049502999999998</v>
      </c>
    </row>
    <row r="1364" spans="2:4">
      <c r="B1364" s="109">
        <v>12944</v>
      </c>
      <c r="C1364" s="52">
        <v>0</v>
      </c>
      <c r="D1364" s="52">
        <v>0</v>
      </c>
    </row>
    <row r="1365" spans="2:4">
      <c r="B1365" s="110" t="s">
        <v>794</v>
      </c>
      <c r="C1365" s="52">
        <v>0</v>
      </c>
      <c r="D1365" s="52">
        <v>0</v>
      </c>
    </row>
    <row r="1366" spans="2:4">
      <c r="B1366" s="109">
        <v>13072</v>
      </c>
      <c r="C1366" s="52">
        <v>88.024900000000002</v>
      </c>
      <c r="D1366" s="52">
        <v>16.424845600000001</v>
      </c>
    </row>
    <row r="1367" spans="2:4">
      <c r="B1367" s="110" t="s">
        <v>795</v>
      </c>
      <c r="C1367" s="52">
        <v>88.024900000000002</v>
      </c>
      <c r="D1367" s="52">
        <v>16.424845600000001</v>
      </c>
    </row>
    <row r="1368" spans="2:4">
      <c r="B1368" s="109">
        <v>13278</v>
      </c>
      <c r="C1368" s="52">
        <v>0</v>
      </c>
      <c r="D1368" s="52">
        <v>16.18799636</v>
      </c>
    </row>
    <row r="1369" spans="2:4">
      <c r="B1369" s="110" t="s">
        <v>796</v>
      </c>
      <c r="C1369" s="52">
        <v>0</v>
      </c>
      <c r="D1369" s="52">
        <v>16.18799636</v>
      </c>
    </row>
    <row r="1370" spans="2:4">
      <c r="B1370" s="109">
        <v>13363</v>
      </c>
      <c r="C1370" s="52">
        <v>20.169820999999999</v>
      </c>
      <c r="D1370" s="52">
        <v>4.5665511099999998</v>
      </c>
    </row>
    <row r="1371" spans="2:4">
      <c r="B1371" s="110" t="s">
        <v>797</v>
      </c>
      <c r="C1371" s="52">
        <v>20.169820999999999</v>
      </c>
      <c r="D1371" s="52">
        <v>4.5665511099999998</v>
      </c>
    </row>
    <row r="1372" spans="2:4">
      <c r="B1372" s="109">
        <v>13420</v>
      </c>
      <c r="C1372" s="52">
        <v>661.771117</v>
      </c>
      <c r="D1372" s="52">
        <v>398.16440252000007</v>
      </c>
    </row>
    <row r="1373" spans="2:4">
      <c r="B1373" s="110" t="s">
        <v>798</v>
      </c>
      <c r="C1373" s="52">
        <v>661.771117</v>
      </c>
      <c r="D1373" s="52">
        <v>398.16440252000007</v>
      </c>
    </row>
    <row r="1374" spans="2:4">
      <c r="B1374" s="109">
        <v>13424</v>
      </c>
      <c r="C1374" s="52">
        <v>169.04353900000001</v>
      </c>
      <c r="D1374" s="52">
        <v>40.240917290000006</v>
      </c>
    </row>
    <row r="1375" spans="2:4">
      <c r="B1375" s="110" t="s">
        <v>799</v>
      </c>
      <c r="C1375" s="52">
        <v>169.04353900000001</v>
      </c>
      <c r="D1375" s="52">
        <v>40.240917290000006</v>
      </c>
    </row>
    <row r="1376" spans="2:4">
      <c r="B1376" s="109">
        <v>13497</v>
      </c>
      <c r="C1376" s="52">
        <v>150</v>
      </c>
      <c r="D1376" s="52">
        <v>54.421188409999999</v>
      </c>
    </row>
    <row r="1377" spans="2:4">
      <c r="B1377" s="110" t="s">
        <v>800</v>
      </c>
      <c r="C1377" s="52">
        <v>150</v>
      </c>
      <c r="D1377" s="52">
        <v>54.421188409999999</v>
      </c>
    </row>
    <row r="1378" spans="2:4">
      <c r="B1378" s="109">
        <v>13578</v>
      </c>
      <c r="C1378" s="52">
        <v>6.7672400000000001</v>
      </c>
      <c r="D1378" s="52">
        <v>10.34054549</v>
      </c>
    </row>
    <row r="1379" spans="2:4">
      <c r="B1379" s="110" t="s">
        <v>801</v>
      </c>
      <c r="C1379" s="52">
        <v>6.7672400000000001</v>
      </c>
      <c r="D1379" s="52">
        <v>10.34054549</v>
      </c>
    </row>
    <row r="1380" spans="2:4">
      <c r="B1380" s="109">
        <v>13598</v>
      </c>
      <c r="C1380" s="52">
        <v>720.98692200000005</v>
      </c>
      <c r="D1380" s="52">
        <v>339.48156878999998</v>
      </c>
    </row>
    <row r="1381" spans="2:4">
      <c r="B1381" s="110" t="s">
        <v>915</v>
      </c>
      <c r="C1381" s="52">
        <v>720.98692200000005</v>
      </c>
      <c r="D1381" s="52">
        <v>339.48156878999998</v>
      </c>
    </row>
    <row r="1382" spans="2:4">
      <c r="B1382" s="109">
        <v>13611</v>
      </c>
      <c r="C1382" s="52">
        <v>34.134681999999998</v>
      </c>
      <c r="D1382" s="52">
        <v>30.958481170000002</v>
      </c>
    </row>
    <row r="1383" spans="2:4">
      <c r="B1383" s="110" t="s">
        <v>802</v>
      </c>
      <c r="C1383" s="52">
        <v>34.134681999999998</v>
      </c>
      <c r="D1383" s="52">
        <v>30.958481170000002</v>
      </c>
    </row>
    <row r="1384" spans="2:4">
      <c r="B1384" s="109">
        <v>13633</v>
      </c>
      <c r="C1384" s="52">
        <v>796.19828900000005</v>
      </c>
      <c r="D1384" s="52">
        <v>75.239028989999994</v>
      </c>
    </row>
    <row r="1385" spans="2:4">
      <c r="B1385" s="110" t="s">
        <v>803</v>
      </c>
      <c r="C1385" s="52">
        <v>796.19828900000005</v>
      </c>
      <c r="D1385" s="52">
        <v>75.239028989999994</v>
      </c>
    </row>
    <row r="1386" spans="2:4">
      <c r="B1386" s="109">
        <v>13637</v>
      </c>
      <c r="C1386" s="52">
        <v>150</v>
      </c>
      <c r="D1386" s="52">
        <v>0</v>
      </c>
    </row>
    <row r="1387" spans="2:4">
      <c r="B1387" s="110" t="s">
        <v>804</v>
      </c>
      <c r="C1387" s="52">
        <v>150</v>
      </c>
      <c r="D1387" s="52">
        <v>0</v>
      </c>
    </row>
    <row r="1388" spans="2:4">
      <c r="B1388" s="109">
        <v>13826</v>
      </c>
      <c r="C1388" s="52">
        <v>150</v>
      </c>
      <c r="D1388" s="52">
        <v>453.31589209999999</v>
      </c>
    </row>
    <row r="1389" spans="2:4">
      <c r="B1389" s="110" t="s">
        <v>805</v>
      </c>
      <c r="C1389" s="52">
        <v>150</v>
      </c>
      <c r="D1389" s="52">
        <v>453.31589209999999</v>
      </c>
    </row>
    <row r="1390" spans="2:4">
      <c r="B1390" s="109">
        <v>13856</v>
      </c>
      <c r="C1390" s="52">
        <v>225</v>
      </c>
      <c r="D1390" s="52">
        <v>12.142497900000004</v>
      </c>
    </row>
    <row r="1391" spans="2:4">
      <c r="B1391" s="110" t="s">
        <v>806</v>
      </c>
      <c r="C1391" s="52">
        <v>225</v>
      </c>
      <c r="D1391" s="52">
        <v>12.142497900000004</v>
      </c>
    </row>
    <row r="1392" spans="2:4">
      <c r="B1392" s="109">
        <v>13879</v>
      </c>
      <c r="C1392" s="52">
        <v>0</v>
      </c>
      <c r="D1392" s="52">
        <v>0</v>
      </c>
    </row>
    <row r="1393" spans="2:4">
      <c r="B1393" s="110" t="s">
        <v>807</v>
      </c>
      <c r="C1393" s="52">
        <v>0</v>
      </c>
      <c r="D1393" s="52">
        <v>0</v>
      </c>
    </row>
    <row r="1394" spans="2:4">
      <c r="B1394" s="109">
        <v>13949</v>
      </c>
      <c r="C1394" s="52">
        <v>300</v>
      </c>
      <c r="D1394" s="52">
        <v>7.6249711600000003</v>
      </c>
    </row>
    <row r="1395" spans="2:4">
      <c r="B1395" s="110" t="s">
        <v>808</v>
      </c>
      <c r="C1395" s="52">
        <v>300</v>
      </c>
      <c r="D1395" s="52">
        <v>7.6249711600000003</v>
      </c>
    </row>
    <row r="1396" spans="2:4">
      <c r="B1396" s="109">
        <v>14054</v>
      </c>
      <c r="C1396" s="52">
        <v>923.00999899999999</v>
      </c>
      <c r="D1396" s="52">
        <v>9.4880284500000016</v>
      </c>
    </row>
    <row r="1397" spans="2:4">
      <c r="B1397" s="110" t="s">
        <v>809</v>
      </c>
      <c r="C1397" s="52">
        <v>923.00999899999999</v>
      </c>
      <c r="D1397" s="52">
        <v>9.4880284500000016</v>
      </c>
    </row>
    <row r="1398" spans="2:4">
      <c r="B1398" s="109">
        <v>14118</v>
      </c>
      <c r="C1398" s="52">
        <v>2000</v>
      </c>
      <c r="D1398" s="52">
        <v>1585.1076465000001</v>
      </c>
    </row>
    <row r="1399" spans="2:4">
      <c r="B1399" s="110" t="s">
        <v>810</v>
      </c>
      <c r="C1399" s="52">
        <v>2000</v>
      </c>
      <c r="D1399" s="52">
        <v>1585.1076465000001</v>
      </c>
    </row>
    <row r="1400" spans="2:4">
      <c r="B1400" s="109">
        <v>14206</v>
      </c>
      <c r="C1400" s="52">
        <v>0</v>
      </c>
      <c r="D1400" s="52">
        <v>6.1626271499999996</v>
      </c>
    </row>
    <row r="1401" spans="2:4">
      <c r="B1401" s="110" t="s">
        <v>811</v>
      </c>
      <c r="C1401" s="52">
        <v>0</v>
      </c>
      <c r="D1401" s="52">
        <v>6.1626271499999996</v>
      </c>
    </row>
    <row r="1402" spans="2:4">
      <c r="B1402" s="109">
        <v>14229</v>
      </c>
      <c r="C1402" s="52">
        <v>0</v>
      </c>
      <c r="D1402" s="52">
        <v>3.3363219399999999</v>
      </c>
    </row>
    <row r="1403" spans="2:4">
      <c r="B1403" s="110" t="s">
        <v>812</v>
      </c>
      <c r="C1403" s="52">
        <v>0</v>
      </c>
      <c r="D1403" s="52">
        <v>3.3363219399999999</v>
      </c>
    </row>
    <row r="1404" spans="2:4">
      <c r="B1404" s="109">
        <v>14238</v>
      </c>
      <c r="C1404" s="52">
        <v>0</v>
      </c>
      <c r="D1404" s="52">
        <v>1.2447236000000002</v>
      </c>
    </row>
    <row r="1405" spans="2:4">
      <c r="B1405" s="110" t="s">
        <v>813</v>
      </c>
      <c r="C1405" s="52">
        <v>0</v>
      </c>
      <c r="D1405" s="52">
        <v>1.2447236000000002</v>
      </c>
    </row>
    <row r="1406" spans="2:4">
      <c r="B1406" s="109">
        <v>14241</v>
      </c>
      <c r="C1406" s="52">
        <v>0</v>
      </c>
      <c r="D1406" s="52">
        <v>5.4087641299999998</v>
      </c>
    </row>
    <row r="1407" spans="2:4">
      <c r="B1407" s="110" t="s">
        <v>814</v>
      </c>
      <c r="C1407" s="52">
        <v>0</v>
      </c>
      <c r="D1407" s="52">
        <v>5.4087641299999998</v>
      </c>
    </row>
    <row r="1408" spans="2:4">
      <c r="B1408" s="109">
        <v>14248</v>
      </c>
      <c r="C1408" s="52">
        <v>0</v>
      </c>
      <c r="D1408" s="52">
        <v>2.4955498700000005</v>
      </c>
    </row>
    <row r="1409" spans="2:4">
      <c r="B1409" s="110" t="s">
        <v>815</v>
      </c>
      <c r="C1409" s="52">
        <v>0</v>
      </c>
      <c r="D1409" s="52">
        <v>2.4955498700000005</v>
      </c>
    </row>
    <row r="1410" spans="2:4">
      <c r="B1410" s="109">
        <v>14258</v>
      </c>
      <c r="C1410" s="52">
        <v>23.264218</v>
      </c>
      <c r="D1410" s="52">
        <v>5.2643417300000008</v>
      </c>
    </row>
    <row r="1411" spans="2:4">
      <c r="B1411" s="110" t="s">
        <v>816</v>
      </c>
      <c r="C1411" s="52">
        <v>23.264218</v>
      </c>
      <c r="D1411" s="52">
        <v>5.2643417300000008</v>
      </c>
    </row>
    <row r="1412" spans="2:4">
      <c r="B1412" s="109">
        <v>14391</v>
      </c>
      <c r="C1412" s="52">
        <v>0</v>
      </c>
      <c r="D1412" s="52">
        <v>7.6976431899999991</v>
      </c>
    </row>
    <row r="1413" spans="2:4">
      <c r="B1413" s="110" t="s">
        <v>817</v>
      </c>
      <c r="C1413" s="52">
        <v>0</v>
      </c>
      <c r="D1413" s="52">
        <v>7.6976431899999991</v>
      </c>
    </row>
    <row r="1414" spans="2:4">
      <c r="B1414" s="109">
        <v>14394</v>
      </c>
      <c r="C1414" s="52">
        <v>41.270842999999999</v>
      </c>
      <c r="D1414" s="52">
        <v>0</v>
      </c>
    </row>
    <row r="1415" spans="2:4">
      <c r="B1415" s="110" t="s">
        <v>818</v>
      </c>
      <c r="C1415" s="52">
        <v>41.270842999999999</v>
      </c>
      <c r="D1415" s="52">
        <v>0</v>
      </c>
    </row>
    <row r="1416" spans="2:4">
      <c r="B1416" s="109">
        <v>14400</v>
      </c>
      <c r="C1416" s="52">
        <v>0</v>
      </c>
      <c r="D1416" s="52">
        <v>2.8877617899999999</v>
      </c>
    </row>
    <row r="1417" spans="2:4">
      <c r="B1417" s="110" t="s">
        <v>819</v>
      </c>
      <c r="C1417" s="52">
        <v>0</v>
      </c>
      <c r="D1417" s="52">
        <v>2.8877617899999999</v>
      </c>
    </row>
    <row r="1418" spans="2:4">
      <c r="B1418" s="109">
        <v>14420</v>
      </c>
      <c r="C1418" s="52">
        <v>0</v>
      </c>
      <c r="D1418" s="52">
        <v>5.33944464</v>
      </c>
    </row>
    <row r="1419" spans="2:4">
      <c r="B1419" s="110" t="s">
        <v>820</v>
      </c>
      <c r="C1419" s="52">
        <v>0</v>
      </c>
      <c r="D1419" s="52">
        <v>5.33944464</v>
      </c>
    </row>
    <row r="1420" spans="2:4">
      <c r="B1420" s="109">
        <v>14506</v>
      </c>
      <c r="C1420" s="52">
        <v>0</v>
      </c>
      <c r="D1420" s="52">
        <v>0</v>
      </c>
    </row>
    <row r="1421" spans="2:4">
      <c r="B1421" s="110" t="s">
        <v>821</v>
      </c>
      <c r="C1421" s="52">
        <v>0</v>
      </c>
      <c r="D1421" s="52">
        <v>0</v>
      </c>
    </row>
    <row r="1422" spans="2:4">
      <c r="B1422" s="109">
        <v>14508</v>
      </c>
      <c r="C1422" s="52">
        <v>0.25211899999999998</v>
      </c>
      <c r="D1422" s="52">
        <v>7.3799192899999992</v>
      </c>
    </row>
    <row r="1423" spans="2:4">
      <c r="B1423" s="110" t="s">
        <v>822</v>
      </c>
      <c r="C1423" s="52">
        <v>0.25211899999999998</v>
      </c>
      <c r="D1423" s="52">
        <v>7.3799192899999992</v>
      </c>
    </row>
    <row r="1424" spans="2:4">
      <c r="B1424" s="109">
        <v>14523</v>
      </c>
      <c r="C1424" s="52">
        <v>0</v>
      </c>
      <c r="D1424" s="52">
        <v>4.3285249600000002</v>
      </c>
    </row>
    <row r="1425" spans="2:4">
      <c r="B1425" s="110" t="s">
        <v>823</v>
      </c>
      <c r="C1425" s="52">
        <v>0</v>
      </c>
      <c r="D1425" s="52">
        <v>4.3285249600000002</v>
      </c>
    </row>
    <row r="1426" spans="2:4">
      <c r="B1426" s="109">
        <v>14524</v>
      </c>
      <c r="C1426" s="52">
        <v>24.321045999999999</v>
      </c>
      <c r="D1426" s="52">
        <v>8.1701375899999995</v>
      </c>
    </row>
    <row r="1427" spans="2:4">
      <c r="B1427" s="110" t="s">
        <v>824</v>
      </c>
      <c r="C1427" s="52">
        <v>24.321045999999999</v>
      </c>
      <c r="D1427" s="52">
        <v>8.1701375899999995</v>
      </c>
    </row>
    <row r="1428" spans="2:4">
      <c r="B1428" s="109">
        <v>14525</v>
      </c>
      <c r="C1428" s="52">
        <v>49.616892</v>
      </c>
      <c r="D1428" s="52">
        <v>0</v>
      </c>
    </row>
    <row r="1429" spans="2:4">
      <c r="B1429" s="110" t="s">
        <v>825</v>
      </c>
      <c r="C1429" s="52">
        <v>49.616892</v>
      </c>
      <c r="D1429" s="52">
        <v>0</v>
      </c>
    </row>
    <row r="1430" spans="2:4">
      <c r="B1430" s="109">
        <v>14528</v>
      </c>
      <c r="C1430" s="52">
        <v>4.4739060000000004</v>
      </c>
      <c r="D1430" s="52">
        <v>2.01325493</v>
      </c>
    </row>
    <row r="1431" spans="2:4">
      <c r="B1431" s="110" t="s">
        <v>826</v>
      </c>
      <c r="C1431" s="52">
        <v>4.4739060000000004</v>
      </c>
      <c r="D1431" s="52">
        <v>2.01325493</v>
      </c>
    </row>
    <row r="1432" spans="2:4">
      <c r="B1432" s="109">
        <v>14542</v>
      </c>
      <c r="C1432" s="52">
        <v>116.982406</v>
      </c>
      <c r="D1432" s="52">
        <v>19.037939569999999</v>
      </c>
    </row>
    <row r="1433" spans="2:4">
      <c r="B1433" s="110" t="s">
        <v>827</v>
      </c>
      <c r="C1433" s="52">
        <v>116.982406</v>
      </c>
      <c r="D1433" s="52">
        <v>19.037939569999999</v>
      </c>
    </row>
    <row r="1434" spans="2:4">
      <c r="B1434" s="109">
        <v>14558</v>
      </c>
      <c r="C1434" s="52">
        <v>3183.6290779999999</v>
      </c>
      <c r="D1434" s="52">
        <v>2470.5562357599988</v>
      </c>
    </row>
    <row r="1435" spans="2:4">
      <c r="B1435" s="110" t="s">
        <v>828</v>
      </c>
      <c r="C1435" s="52">
        <v>3183.6290779999999</v>
      </c>
      <c r="D1435" s="52">
        <v>2470.5562357599988</v>
      </c>
    </row>
    <row r="1436" spans="2:4">
      <c r="B1436" s="109">
        <v>14587</v>
      </c>
      <c r="C1436" s="52">
        <v>970.36629600000003</v>
      </c>
      <c r="D1436" s="52">
        <v>970.36629600000003</v>
      </c>
    </row>
    <row r="1437" spans="2:4">
      <c r="B1437" s="110" t="s">
        <v>829</v>
      </c>
      <c r="C1437" s="52">
        <v>970.36629600000003</v>
      </c>
      <c r="D1437" s="52">
        <v>970.36629600000003</v>
      </c>
    </row>
    <row r="1438" spans="2:4">
      <c r="B1438" s="109">
        <v>14600</v>
      </c>
      <c r="C1438" s="52">
        <v>374.937501</v>
      </c>
      <c r="D1438" s="52">
        <v>374.937501</v>
      </c>
    </row>
    <row r="1439" spans="2:4">
      <c r="B1439" s="110" t="s">
        <v>830</v>
      </c>
      <c r="C1439" s="52">
        <v>374.937501</v>
      </c>
      <c r="D1439" s="52">
        <v>374.937501</v>
      </c>
    </row>
    <row r="1440" spans="2:4">
      <c r="B1440" s="109">
        <v>14601</v>
      </c>
      <c r="C1440" s="52">
        <v>558.44153800000004</v>
      </c>
      <c r="D1440" s="52">
        <v>383.02715589999997</v>
      </c>
    </row>
    <row r="1441" spans="2:10">
      <c r="B1441" s="110" t="s">
        <v>831</v>
      </c>
      <c r="C1441" s="52">
        <v>558.44153800000004</v>
      </c>
      <c r="D1441" s="52">
        <v>383.02715589999997</v>
      </c>
    </row>
    <row r="1442" spans="2:10">
      <c r="B1442" s="109">
        <v>14616</v>
      </c>
      <c r="C1442" s="52">
        <v>181.79119900000001</v>
      </c>
      <c r="D1442" s="52">
        <v>84.544000000000011</v>
      </c>
    </row>
    <row r="1443" spans="2:10">
      <c r="B1443" s="110" t="s">
        <v>832</v>
      </c>
      <c r="C1443" s="52">
        <v>181.79119900000001</v>
      </c>
      <c r="D1443" s="52">
        <v>84.544000000000011</v>
      </c>
    </row>
    <row r="1444" spans="2:10">
      <c r="B1444" s="109">
        <v>14691</v>
      </c>
      <c r="C1444" s="52">
        <v>0</v>
      </c>
      <c r="D1444" s="52">
        <v>3.6488205899999997</v>
      </c>
      <c r="H1444" s="15"/>
      <c r="I1444" s="15"/>
      <c r="J1444" s="15"/>
    </row>
    <row r="1445" spans="2:10">
      <c r="B1445" s="110" t="s">
        <v>833</v>
      </c>
      <c r="C1445" s="52">
        <v>0</v>
      </c>
      <c r="D1445" s="52">
        <v>3.6488205899999997</v>
      </c>
      <c r="H1445" s="132"/>
      <c r="I1445" s="132"/>
      <c r="J1445" s="132"/>
    </row>
    <row r="1446" spans="2:10">
      <c r="B1446" s="109">
        <v>14769</v>
      </c>
      <c r="C1446" s="52">
        <v>0</v>
      </c>
      <c r="D1446" s="52">
        <v>0</v>
      </c>
      <c r="H1446" s="15"/>
      <c r="I1446" s="15"/>
      <c r="J1446" s="15"/>
    </row>
    <row r="1447" spans="2:10">
      <c r="B1447" s="110" t="s">
        <v>834</v>
      </c>
      <c r="C1447" s="52">
        <v>0</v>
      </c>
      <c r="D1447" s="52">
        <v>0</v>
      </c>
    </row>
    <row r="1448" spans="2:10">
      <c r="B1448" s="109">
        <v>14781</v>
      </c>
      <c r="C1448" s="52">
        <v>0</v>
      </c>
      <c r="D1448" s="52">
        <v>0</v>
      </c>
    </row>
    <row r="1449" spans="2:10">
      <c r="B1449" s="110" t="s">
        <v>835</v>
      </c>
      <c r="C1449" s="52">
        <v>0</v>
      </c>
      <c r="D1449" s="52">
        <v>0</v>
      </c>
    </row>
    <row r="1450" spans="2:10">
      <c r="B1450" s="109">
        <v>14956</v>
      </c>
      <c r="C1450" s="52">
        <v>0</v>
      </c>
      <c r="D1450" s="52">
        <v>0</v>
      </c>
    </row>
    <row r="1451" spans="2:10">
      <c r="B1451" s="110" t="s">
        <v>1042</v>
      </c>
      <c r="C1451" s="52">
        <v>0</v>
      </c>
      <c r="D1451" s="52">
        <v>0</v>
      </c>
    </row>
    <row r="1452" spans="2:10">
      <c r="B1452" s="109">
        <v>14830</v>
      </c>
      <c r="C1452" s="52">
        <v>0</v>
      </c>
      <c r="D1452" s="52">
        <v>0</v>
      </c>
    </row>
    <row r="1453" spans="2:10">
      <c r="B1453" s="110" t="s">
        <v>1043</v>
      </c>
      <c r="C1453" s="52">
        <v>0</v>
      </c>
      <c r="D1453" s="52">
        <v>0</v>
      </c>
    </row>
    <row r="1454" spans="2:10">
      <c r="B1454" s="109">
        <v>14820</v>
      </c>
      <c r="C1454" s="52">
        <v>0</v>
      </c>
      <c r="D1454" s="52">
        <v>0</v>
      </c>
    </row>
    <row r="1455" spans="2:10">
      <c r="B1455" s="110" t="s">
        <v>1044</v>
      </c>
      <c r="C1455" s="52">
        <v>0</v>
      </c>
      <c r="D1455" s="52">
        <v>0</v>
      </c>
    </row>
    <row r="1456" spans="2:10">
      <c r="B1456" s="109">
        <v>14833</v>
      </c>
      <c r="C1456" s="52">
        <v>0</v>
      </c>
      <c r="D1456" s="52">
        <v>0</v>
      </c>
    </row>
    <row r="1457" spans="2:4">
      <c r="B1457" s="110" t="s">
        <v>1045</v>
      </c>
      <c r="C1457" s="52">
        <v>0</v>
      </c>
      <c r="D1457" s="52">
        <v>0</v>
      </c>
    </row>
    <row r="1458" spans="2:4">
      <c r="B1458" s="109">
        <v>14823</v>
      </c>
      <c r="C1458" s="52">
        <v>0</v>
      </c>
      <c r="D1458" s="52">
        <v>0</v>
      </c>
    </row>
    <row r="1459" spans="2:4">
      <c r="B1459" s="110" t="s">
        <v>1046</v>
      </c>
      <c r="C1459" s="52">
        <v>0</v>
      </c>
      <c r="D1459" s="52">
        <v>0</v>
      </c>
    </row>
    <row r="1460" spans="2:4">
      <c r="B1460" s="109">
        <v>14832</v>
      </c>
      <c r="C1460" s="52">
        <v>0</v>
      </c>
      <c r="D1460" s="52">
        <v>0</v>
      </c>
    </row>
    <row r="1461" spans="2:4">
      <c r="B1461" s="110" t="s">
        <v>1047</v>
      </c>
      <c r="C1461" s="52">
        <v>0</v>
      </c>
      <c r="D1461" s="52">
        <v>0</v>
      </c>
    </row>
    <row r="1462" spans="2:4">
      <c r="B1462" s="109">
        <v>14837</v>
      </c>
      <c r="C1462" s="52">
        <v>0</v>
      </c>
      <c r="D1462" s="52">
        <v>0</v>
      </c>
    </row>
    <row r="1463" spans="2:4">
      <c r="B1463" s="110" t="s">
        <v>1048</v>
      </c>
      <c r="C1463" s="52">
        <v>0</v>
      </c>
      <c r="D1463" s="52">
        <v>0</v>
      </c>
    </row>
    <row r="1464" spans="2:4">
      <c r="B1464" s="109">
        <v>14835</v>
      </c>
      <c r="C1464" s="52">
        <v>0</v>
      </c>
      <c r="D1464" s="52">
        <v>0</v>
      </c>
    </row>
    <row r="1465" spans="2:4">
      <c r="B1465" s="110" t="s">
        <v>1049</v>
      </c>
      <c r="C1465" s="52">
        <v>0</v>
      </c>
      <c r="D1465" s="52">
        <v>0</v>
      </c>
    </row>
    <row r="1466" spans="2:4">
      <c r="B1466" s="109">
        <v>14821</v>
      </c>
      <c r="C1466" s="52">
        <v>0</v>
      </c>
      <c r="D1466" s="52">
        <v>0</v>
      </c>
    </row>
    <row r="1467" spans="2:4">
      <c r="B1467" s="110" t="s">
        <v>1050</v>
      </c>
      <c r="C1467" s="52">
        <v>0</v>
      </c>
      <c r="D1467" s="52">
        <v>0</v>
      </c>
    </row>
    <row r="1468" spans="2:4" ht="23.25" customHeight="1">
      <c r="B1468" s="108" t="s">
        <v>298</v>
      </c>
      <c r="C1468" s="142">
        <v>286.72000000000003</v>
      </c>
      <c r="D1468" s="142">
        <v>211.50023747999998</v>
      </c>
    </row>
    <row r="1469" spans="2:4">
      <c r="B1469" s="109">
        <v>14118</v>
      </c>
      <c r="C1469" s="52">
        <v>286.72000000000003</v>
      </c>
      <c r="D1469" s="52">
        <v>203.59686703</v>
      </c>
    </row>
    <row r="1470" spans="2:4">
      <c r="B1470" s="110" t="s">
        <v>810</v>
      </c>
      <c r="C1470" s="52">
        <v>286.72000000000003</v>
      </c>
      <c r="D1470" s="52">
        <v>203.59686703</v>
      </c>
    </row>
    <row r="1471" spans="2:4">
      <c r="B1471" s="109">
        <v>14495</v>
      </c>
      <c r="C1471" s="52">
        <v>0</v>
      </c>
      <c r="D1471" s="52">
        <v>7.9033704499999988</v>
      </c>
    </row>
    <row r="1472" spans="2:4">
      <c r="B1472" s="110" t="s">
        <v>836</v>
      </c>
      <c r="C1472" s="52">
        <v>0</v>
      </c>
      <c r="D1472" s="52">
        <v>7.9033704499999988</v>
      </c>
    </row>
    <row r="1473" spans="2:4">
      <c r="B1473" s="108" t="s">
        <v>276</v>
      </c>
      <c r="C1473" s="142">
        <v>2299.4832350000001</v>
      </c>
      <c r="D1473" s="142">
        <v>600.83280078999996</v>
      </c>
    </row>
    <row r="1474" spans="2:4">
      <c r="B1474" s="109">
        <v>6504</v>
      </c>
      <c r="C1474" s="52">
        <v>0</v>
      </c>
      <c r="D1474" s="52">
        <v>63.246755340000007</v>
      </c>
    </row>
    <row r="1475" spans="2:4">
      <c r="B1475" s="110" t="s">
        <v>843</v>
      </c>
      <c r="C1475" s="52">
        <v>0</v>
      </c>
      <c r="D1475" s="52">
        <v>63.246755340000007</v>
      </c>
    </row>
    <row r="1476" spans="2:4">
      <c r="B1476" s="109">
        <v>13635</v>
      </c>
      <c r="C1476" s="52">
        <v>0</v>
      </c>
      <c r="D1476" s="52">
        <v>0</v>
      </c>
    </row>
    <row r="1477" spans="2:4">
      <c r="B1477" s="110" t="s">
        <v>837</v>
      </c>
      <c r="C1477" s="52">
        <v>0</v>
      </c>
      <c r="D1477" s="52">
        <v>0</v>
      </c>
    </row>
    <row r="1478" spans="2:4">
      <c r="B1478" s="109">
        <v>13636</v>
      </c>
      <c r="C1478" s="52">
        <v>0</v>
      </c>
      <c r="D1478" s="52">
        <v>0</v>
      </c>
    </row>
    <row r="1479" spans="2:4">
      <c r="B1479" s="110" t="s">
        <v>838</v>
      </c>
      <c r="C1479" s="52">
        <v>0</v>
      </c>
      <c r="D1479" s="52">
        <v>0</v>
      </c>
    </row>
    <row r="1480" spans="2:4">
      <c r="B1480" s="109">
        <v>13826</v>
      </c>
      <c r="C1480" s="52">
        <v>0</v>
      </c>
      <c r="D1480" s="52">
        <v>251.59316942999999</v>
      </c>
    </row>
    <row r="1481" spans="2:4">
      <c r="B1481" s="110" t="s">
        <v>805</v>
      </c>
      <c r="C1481" s="52">
        <v>0</v>
      </c>
      <c r="D1481" s="52">
        <v>251.59316942999999</v>
      </c>
    </row>
    <row r="1482" spans="2:4">
      <c r="B1482" s="109">
        <v>13829</v>
      </c>
      <c r="C1482" s="52">
        <v>0</v>
      </c>
      <c r="D1482" s="52">
        <v>0</v>
      </c>
    </row>
    <row r="1483" spans="2:4">
      <c r="B1483" s="110" t="s">
        <v>839</v>
      </c>
      <c r="C1483" s="52">
        <v>0</v>
      </c>
      <c r="D1483" s="52">
        <v>0</v>
      </c>
    </row>
    <row r="1484" spans="2:4">
      <c r="B1484" s="109">
        <v>13835</v>
      </c>
      <c r="C1484" s="52">
        <v>0</v>
      </c>
      <c r="D1484" s="52">
        <v>0</v>
      </c>
    </row>
    <row r="1485" spans="2:4">
      <c r="B1485" s="110" t="s">
        <v>840</v>
      </c>
      <c r="C1485" s="52">
        <v>0</v>
      </c>
      <c r="D1485" s="52">
        <v>0</v>
      </c>
    </row>
    <row r="1486" spans="2:4">
      <c r="B1486" s="109">
        <v>13856</v>
      </c>
      <c r="C1486" s="52">
        <v>458.368379</v>
      </c>
      <c r="D1486" s="52">
        <v>0</v>
      </c>
    </row>
    <row r="1487" spans="2:4">
      <c r="B1487" s="110" t="s">
        <v>806</v>
      </c>
      <c r="C1487" s="52">
        <v>458.368379</v>
      </c>
      <c r="D1487" s="52">
        <v>0</v>
      </c>
    </row>
    <row r="1488" spans="2:4">
      <c r="B1488" s="109">
        <v>13955</v>
      </c>
      <c r="C1488" s="52">
        <v>0</v>
      </c>
      <c r="D1488" s="52">
        <v>0</v>
      </c>
    </row>
    <row r="1489" spans="2:4">
      <c r="B1489" s="110" t="s">
        <v>841</v>
      </c>
      <c r="C1489" s="52">
        <v>0</v>
      </c>
      <c r="D1489" s="52">
        <v>0</v>
      </c>
    </row>
    <row r="1490" spans="2:4">
      <c r="B1490" s="109">
        <v>14054</v>
      </c>
      <c r="C1490" s="52">
        <v>1343.360923</v>
      </c>
      <c r="D1490" s="52">
        <v>0</v>
      </c>
    </row>
    <row r="1491" spans="2:4">
      <c r="B1491" s="110" t="s">
        <v>809</v>
      </c>
      <c r="C1491" s="52">
        <v>1343.360923</v>
      </c>
      <c r="D1491" s="52">
        <v>0</v>
      </c>
    </row>
    <row r="1492" spans="2:4">
      <c r="B1492" s="109">
        <v>14574</v>
      </c>
      <c r="C1492" s="52">
        <v>0</v>
      </c>
      <c r="D1492" s="52">
        <v>10.992876019999999</v>
      </c>
    </row>
    <row r="1493" spans="2:4">
      <c r="B1493" s="110" t="s">
        <v>842</v>
      </c>
      <c r="C1493" s="52">
        <v>0</v>
      </c>
      <c r="D1493" s="52">
        <v>10.992876019999999</v>
      </c>
    </row>
    <row r="1494" spans="2:4">
      <c r="B1494" s="109">
        <v>14601</v>
      </c>
      <c r="C1494" s="52">
        <v>0</v>
      </c>
      <c r="D1494" s="52">
        <v>275</v>
      </c>
    </row>
    <row r="1495" spans="2:4">
      <c r="B1495" s="110" t="s">
        <v>831</v>
      </c>
      <c r="C1495" s="52">
        <v>0</v>
      </c>
      <c r="D1495" s="52">
        <v>275</v>
      </c>
    </row>
    <row r="1496" spans="2:4">
      <c r="B1496" s="110" t="s">
        <v>274</v>
      </c>
      <c r="C1496" s="52">
        <v>497.75393300000002</v>
      </c>
      <c r="D1496" s="52">
        <v>0</v>
      </c>
    </row>
    <row r="1497" spans="2:4">
      <c r="B1497" s="105" t="s">
        <v>296</v>
      </c>
      <c r="C1497" s="52">
        <v>11327.940704000001</v>
      </c>
      <c r="D1497" s="52">
        <v>3911.8548459600042</v>
      </c>
    </row>
    <row r="1498" spans="2:4">
      <c r="B1498" s="108" t="s">
        <v>273</v>
      </c>
      <c r="C1498" s="142">
        <v>4328.582891</v>
      </c>
      <c r="D1498" s="142">
        <v>1970.0539731400004</v>
      </c>
    </row>
    <row r="1499" spans="2:4">
      <c r="B1499" s="109">
        <v>13696</v>
      </c>
      <c r="C1499" s="52">
        <v>122.640047</v>
      </c>
      <c r="D1499" s="52">
        <v>20.214335210000002</v>
      </c>
    </row>
    <row r="1500" spans="2:4">
      <c r="B1500" s="110" t="s">
        <v>844</v>
      </c>
      <c r="C1500" s="52">
        <v>122.640047</v>
      </c>
      <c r="D1500" s="52">
        <v>20.214335210000002</v>
      </c>
    </row>
    <row r="1501" spans="2:4">
      <c r="B1501" s="109">
        <v>13755</v>
      </c>
      <c r="C1501" s="52">
        <v>0</v>
      </c>
      <c r="D1501" s="52">
        <v>13.906140669999999</v>
      </c>
    </row>
    <row r="1502" spans="2:4">
      <c r="B1502" s="110" t="s">
        <v>845</v>
      </c>
      <c r="C1502" s="52">
        <v>0</v>
      </c>
      <c r="D1502" s="52">
        <v>13.906140669999999</v>
      </c>
    </row>
    <row r="1503" spans="2:4">
      <c r="B1503" s="109">
        <v>13836</v>
      </c>
      <c r="C1503" s="52">
        <v>907.75227299999995</v>
      </c>
      <c r="D1503" s="52">
        <v>888.53932886999996</v>
      </c>
    </row>
    <row r="1504" spans="2:4">
      <c r="B1504" s="110" t="s">
        <v>846</v>
      </c>
      <c r="C1504" s="52">
        <v>907.75227299999995</v>
      </c>
      <c r="D1504" s="52">
        <v>888.53932886999996</v>
      </c>
    </row>
    <row r="1505" spans="2:4">
      <c r="B1505" s="109">
        <v>14025</v>
      </c>
      <c r="C1505" s="52">
        <v>676.11400400000002</v>
      </c>
      <c r="D1505" s="52">
        <v>212.70085683999994</v>
      </c>
    </row>
    <row r="1506" spans="2:4">
      <c r="B1506" s="110" t="s">
        <v>847</v>
      </c>
      <c r="C1506" s="52">
        <v>676.11400400000002</v>
      </c>
      <c r="D1506" s="52">
        <v>212.70085683999994</v>
      </c>
    </row>
    <row r="1507" spans="2:4">
      <c r="B1507" s="109">
        <v>14109</v>
      </c>
      <c r="C1507" s="52">
        <v>100</v>
      </c>
      <c r="D1507" s="52">
        <v>323.82956725999998</v>
      </c>
    </row>
    <row r="1508" spans="2:4">
      <c r="B1508" s="110" t="s">
        <v>848</v>
      </c>
      <c r="C1508" s="52">
        <v>100</v>
      </c>
      <c r="D1508" s="52">
        <v>323.82956725999998</v>
      </c>
    </row>
    <row r="1509" spans="2:4">
      <c r="B1509" s="109">
        <v>14113</v>
      </c>
      <c r="C1509" s="52">
        <v>100</v>
      </c>
      <c r="D1509" s="52">
        <v>0</v>
      </c>
    </row>
    <row r="1510" spans="2:4">
      <c r="B1510" s="110" t="s">
        <v>849</v>
      </c>
      <c r="C1510" s="52">
        <v>100</v>
      </c>
      <c r="D1510" s="52">
        <v>0</v>
      </c>
    </row>
    <row r="1511" spans="2:4">
      <c r="B1511" s="109">
        <v>14130</v>
      </c>
      <c r="C1511" s="52">
        <v>15</v>
      </c>
      <c r="D1511" s="52">
        <v>1.8113931999999999</v>
      </c>
    </row>
    <row r="1512" spans="2:4">
      <c r="B1512" s="110" t="s">
        <v>850</v>
      </c>
      <c r="C1512" s="52">
        <v>15</v>
      </c>
      <c r="D1512" s="52">
        <v>1.8113931999999999</v>
      </c>
    </row>
    <row r="1513" spans="2:4">
      <c r="B1513" s="109">
        <v>14199</v>
      </c>
      <c r="C1513" s="52">
        <v>10</v>
      </c>
      <c r="D1513" s="52">
        <v>1.9375931000000002</v>
      </c>
    </row>
    <row r="1514" spans="2:4">
      <c r="B1514" s="110" t="s">
        <v>851</v>
      </c>
      <c r="C1514" s="52">
        <v>10</v>
      </c>
      <c r="D1514" s="52">
        <v>1.9375931000000002</v>
      </c>
    </row>
    <row r="1515" spans="2:4">
      <c r="B1515" s="109">
        <v>14233</v>
      </c>
      <c r="C1515" s="52">
        <v>93.880761000000007</v>
      </c>
      <c r="D1515" s="52">
        <v>0</v>
      </c>
    </row>
    <row r="1516" spans="2:4">
      <c r="B1516" s="110" t="s">
        <v>852</v>
      </c>
      <c r="C1516" s="52">
        <v>93.880761000000007</v>
      </c>
      <c r="D1516" s="52">
        <v>0</v>
      </c>
    </row>
    <row r="1517" spans="2:4">
      <c r="B1517" s="109">
        <v>14379</v>
      </c>
      <c r="C1517" s="52">
        <v>23</v>
      </c>
      <c r="D1517" s="52">
        <v>1.5532507600000001</v>
      </c>
    </row>
    <row r="1518" spans="2:4">
      <c r="B1518" s="110" t="s">
        <v>853</v>
      </c>
      <c r="C1518" s="52">
        <v>23</v>
      </c>
      <c r="D1518" s="52">
        <v>1.5532507600000001</v>
      </c>
    </row>
    <row r="1519" spans="2:4">
      <c r="B1519" s="109">
        <v>14389</v>
      </c>
      <c r="C1519" s="52">
        <v>11.588462</v>
      </c>
      <c r="D1519" s="52">
        <v>8.2027060400000007</v>
      </c>
    </row>
    <row r="1520" spans="2:4">
      <c r="B1520" s="110" t="s">
        <v>854</v>
      </c>
      <c r="C1520" s="52">
        <v>11.588462</v>
      </c>
      <c r="D1520" s="52">
        <v>8.2027060400000007</v>
      </c>
    </row>
    <row r="1521" spans="2:4">
      <c r="B1521" s="109">
        <v>14539</v>
      </c>
      <c r="C1521" s="52">
        <v>62.530425999999999</v>
      </c>
      <c r="D1521" s="52">
        <v>0</v>
      </c>
    </row>
    <row r="1522" spans="2:4">
      <c r="B1522" s="110" t="s">
        <v>855</v>
      </c>
      <c r="C1522" s="52">
        <v>62.530425999999999</v>
      </c>
      <c r="D1522" s="52">
        <v>0</v>
      </c>
    </row>
    <row r="1523" spans="2:4">
      <c r="B1523" s="109">
        <v>14604</v>
      </c>
      <c r="C1523" s="52">
        <v>6.0769159999999998</v>
      </c>
      <c r="D1523" s="52">
        <v>0</v>
      </c>
    </row>
    <row r="1524" spans="2:4">
      <c r="B1524" s="110" t="s">
        <v>856</v>
      </c>
      <c r="C1524" s="52">
        <v>6.0769159999999998</v>
      </c>
      <c r="D1524" s="52">
        <v>0</v>
      </c>
    </row>
    <row r="1525" spans="2:4">
      <c r="B1525" s="109">
        <v>14640</v>
      </c>
      <c r="C1525" s="52">
        <v>0</v>
      </c>
      <c r="D1525" s="52">
        <v>60.287441899999997</v>
      </c>
    </row>
    <row r="1526" spans="2:4">
      <c r="B1526" s="110" t="s">
        <v>857</v>
      </c>
      <c r="C1526" s="52">
        <v>0</v>
      </c>
      <c r="D1526" s="52">
        <v>60.287441899999997</v>
      </c>
    </row>
    <row r="1527" spans="2:4">
      <c r="B1527" s="109">
        <v>14707</v>
      </c>
      <c r="C1527" s="52">
        <v>0</v>
      </c>
      <c r="D1527" s="52">
        <v>0</v>
      </c>
    </row>
    <row r="1528" spans="2:4">
      <c r="B1528" s="110" t="s">
        <v>858</v>
      </c>
      <c r="C1528" s="52">
        <v>0</v>
      </c>
      <c r="D1528" s="52">
        <v>0</v>
      </c>
    </row>
    <row r="1529" spans="2:4">
      <c r="B1529" s="110" t="s">
        <v>274</v>
      </c>
      <c r="C1529" s="52">
        <v>2200.0000020000002</v>
      </c>
      <c r="D1529" s="52">
        <v>437.07135929000009</v>
      </c>
    </row>
    <row r="1530" spans="2:4">
      <c r="B1530" s="109">
        <v>13988</v>
      </c>
      <c r="C1530" s="52">
        <v>0</v>
      </c>
      <c r="D1530" s="52">
        <v>0</v>
      </c>
    </row>
    <row r="1531" spans="2:4">
      <c r="B1531" s="110" t="s">
        <v>1051</v>
      </c>
      <c r="C1531" s="52">
        <v>0</v>
      </c>
      <c r="D1531" s="52">
        <v>0</v>
      </c>
    </row>
    <row r="1532" spans="2:4">
      <c r="B1532" s="108" t="s">
        <v>276</v>
      </c>
      <c r="C1532" s="142">
        <v>6674.7631890000002</v>
      </c>
      <c r="D1532" s="142">
        <v>1870.2195616499989</v>
      </c>
    </row>
    <row r="1533" spans="2:4">
      <c r="B1533" s="109">
        <v>13755</v>
      </c>
      <c r="C1533" s="52">
        <v>0</v>
      </c>
      <c r="D1533" s="52">
        <v>44.698395879999993</v>
      </c>
    </row>
    <row r="1534" spans="2:4">
      <c r="B1534" s="110" t="s">
        <v>845</v>
      </c>
      <c r="C1534" s="52">
        <v>0</v>
      </c>
      <c r="D1534" s="52">
        <v>44.698395879999993</v>
      </c>
    </row>
    <row r="1535" spans="2:4">
      <c r="B1535" s="109">
        <v>13932</v>
      </c>
      <c r="C1535" s="52">
        <v>181.29</v>
      </c>
      <c r="D1535" s="52">
        <v>0</v>
      </c>
    </row>
    <row r="1536" spans="2:4">
      <c r="B1536" s="110" t="s">
        <v>859</v>
      </c>
      <c r="C1536" s="52">
        <v>181.29</v>
      </c>
      <c r="D1536" s="52">
        <v>0</v>
      </c>
    </row>
    <row r="1537" spans="2:4">
      <c r="B1537" s="109">
        <v>14028</v>
      </c>
      <c r="C1537" s="52">
        <v>3171.955704</v>
      </c>
      <c r="D1537" s="52">
        <v>1462.5177618599992</v>
      </c>
    </row>
    <row r="1538" spans="2:4">
      <c r="B1538" s="110" t="s">
        <v>860</v>
      </c>
      <c r="C1538" s="52">
        <v>3171.955704</v>
      </c>
      <c r="D1538" s="52">
        <v>1462.5177618599992</v>
      </c>
    </row>
    <row r="1539" spans="2:4">
      <c r="B1539" s="109">
        <v>14110</v>
      </c>
      <c r="C1539" s="52">
        <v>0</v>
      </c>
      <c r="D1539" s="52">
        <v>0</v>
      </c>
    </row>
    <row r="1540" spans="2:4">
      <c r="B1540" s="110" t="s">
        <v>861</v>
      </c>
      <c r="C1540" s="52">
        <v>0</v>
      </c>
      <c r="D1540" s="52">
        <v>0</v>
      </c>
    </row>
    <row r="1541" spans="2:4">
      <c r="B1541" s="109">
        <v>14112</v>
      </c>
      <c r="C1541" s="52">
        <v>0</v>
      </c>
      <c r="D1541" s="52">
        <v>0</v>
      </c>
    </row>
    <row r="1542" spans="2:4">
      <c r="B1542" s="110" t="s">
        <v>862</v>
      </c>
      <c r="C1542" s="52">
        <v>0</v>
      </c>
      <c r="D1542" s="52">
        <v>0</v>
      </c>
    </row>
    <row r="1543" spans="2:4">
      <c r="B1543" s="109">
        <v>14119</v>
      </c>
      <c r="C1543" s="52">
        <v>1377.8040000000001</v>
      </c>
      <c r="D1543" s="52">
        <v>0</v>
      </c>
    </row>
    <row r="1544" spans="2:4">
      <c r="B1544" s="110" t="s">
        <v>863</v>
      </c>
      <c r="C1544" s="52">
        <v>1377.8040000000001</v>
      </c>
      <c r="D1544" s="52">
        <v>0</v>
      </c>
    </row>
    <row r="1545" spans="2:4">
      <c r="B1545" s="109">
        <v>14120</v>
      </c>
      <c r="C1545" s="52">
        <v>1663.0613370000001</v>
      </c>
      <c r="D1545" s="52">
        <v>0</v>
      </c>
    </row>
    <row r="1546" spans="2:4">
      <c r="B1546" s="110" t="s">
        <v>864</v>
      </c>
      <c r="C1546" s="52">
        <v>1663.0613370000001</v>
      </c>
      <c r="D1546" s="52">
        <v>0</v>
      </c>
    </row>
    <row r="1547" spans="2:4">
      <c r="B1547" s="109">
        <v>14326</v>
      </c>
      <c r="C1547" s="52">
        <v>0</v>
      </c>
      <c r="D1547" s="52">
        <v>1.5510068899999998</v>
      </c>
    </row>
    <row r="1548" spans="2:4">
      <c r="B1548" s="110" t="s">
        <v>865</v>
      </c>
      <c r="C1548" s="52">
        <v>0</v>
      </c>
      <c r="D1548" s="52">
        <v>1.5510068899999998</v>
      </c>
    </row>
    <row r="1549" spans="2:4">
      <c r="B1549" s="109">
        <v>14328</v>
      </c>
      <c r="C1549" s="52">
        <v>0</v>
      </c>
      <c r="D1549" s="52">
        <v>361.45239701999998</v>
      </c>
    </row>
    <row r="1550" spans="2:4">
      <c r="B1550" s="110" t="s">
        <v>866</v>
      </c>
      <c r="C1550" s="52">
        <v>0</v>
      </c>
      <c r="D1550" s="52">
        <v>75</v>
      </c>
    </row>
    <row r="1551" spans="2:4">
      <c r="B1551" s="110" t="s">
        <v>867</v>
      </c>
      <c r="C1551" s="52">
        <v>0</v>
      </c>
      <c r="D1551" s="52">
        <v>0</v>
      </c>
    </row>
    <row r="1552" spans="2:4">
      <c r="B1552" s="110" t="s">
        <v>868</v>
      </c>
      <c r="C1552" s="52">
        <v>0</v>
      </c>
      <c r="D1552" s="52">
        <v>15.13790494</v>
      </c>
    </row>
    <row r="1553" spans="2:4">
      <c r="B1553" s="110" t="s">
        <v>869</v>
      </c>
      <c r="C1553" s="52">
        <v>0</v>
      </c>
      <c r="D1553" s="52">
        <v>0</v>
      </c>
    </row>
    <row r="1554" spans="2:4">
      <c r="B1554" s="110" t="s">
        <v>870</v>
      </c>
      <c r="C1554" s="52">
        <v>0</v>
      </c>
      <c r="D1554" s="52">
        <v>0</v>
      </c>
    </row>
    <row r="1555" spans="2:4">
      <c r="B1555" s="110" t="s">
        <v>871</v>
      </c>
      <c r="C1555" s="52">
        <v>0</v>
      </c>
      <c r="D1555" s="52">
        <v>0</v>
      </c>
    </row>
    <row r="1556" spans="2:4">
      <c r="B1556" s="110" t="s">
        <v>872</v>
      </c>
      <c r="C1556" s="52">
        <v>0</v>
      </c>
      <c r="D1556" s="52">
        <v>0</v>
      </c>
    </row>
    <row r="1557" spans="2:4">
      <c r="B1557" s="110" t="s">
        <v>873</v>
      </c>
      <c r="C1557" s="52">
        <v>0</v>
      </c>
      <c r="D1557" s="52">
        <v>0</v>
      </c>
    </row>
    <row r="1558" spans="2:4">
      <c r="B1558" s="110" t="s">
        <v>874</v>
      </c>
      <c r="C1558" s="52">
        <v>0</v>
      </c>
      <c r="D1558" s="52">
        <v>0</v>
      </c>
    </row>
    <row r="1559" spans="2:4">
      <c r="B1559" s="110" t="s">
        <v>875</v>
      </c>
      <c r="C1559" s="52">
        <v>0</v>
      </c>
      <c r="D1559" s="52">
        <v>0</v>
      </c>
    </row>
    <row r="1560" spans="2:4">
      <c r="B1560" s="110" t="s">
        <v>876</v>
      </c>
      <c r="C1560" s="52">
        <v>0</v>
      </c>
      <c r="D1560" s="52">
        <v>3.3818991400000002</v>
      </c>
    </row>
    <row r="1561" spans="2:4">
      <c r="B1561" s="110" t="s">
        <v>877</v>
      </c>
      <c r="C1561" s="52">
        <v>0</v>
      </c>
      <c r="D1561" s="52">
        <v>23.38761946</v>
      </c>
    </row>
    <row r="1562" spans="2:4">
      <c r="B1562" s="110" t="s">
        <v>878</v>
      </c>
      <c r="C1562" s="52">
        <v>0</v>
      </c>
      <c r="D1562" s="52">
        <v>0</v>
      </c>
    </row>
    <row r="1563" spans="2:4">
      <c r="B1563" s="110" t="s">
        <v>879</v>
      </c>
      <c r="C1563" s="52">
        <v>0</v>
      </c>
      <c r="D1563" s="52">
        <v>0</v>
      </c>
    </row>
    <row r="1564" spans="2:4">
      <c r="B1564" s="110" t="s">
        <v>880</v>
      </c>
      <c r="C1564" s="52">
        <v>0</v>
      </c>
      <c r="D1564" s="52">
        <v>0</v>
      </c>
    </row>
    <row r="1565" spans="2:4">
      <c r="B1565" s="110" t="s">
        <v>881</v>
      </c>
      <c r="C1565" s="52">
        <v>0</v>
      </c>
      <c r="D1565" s="52">
        <v>0</v>
      </c>
    </row>
    <row r="1566" spans="2:4">
      <c r="B1566" s="110" t="s">
        <v>882</v>
      </c>
      <c r="C1566" s="52">
        <v>0</v>
      </c>
      <c r="D1566" s="52">
        <v>0</v>
      </c>
    </row>
    <row r="1567" spans="2:4">
      <c r="B1567" s="110" t="s">
        <v>883</v>
      </c>
      <c r="C1567" s="52">
        <v>0</v>
      </c>
      <c r="D1567" s="52">
        <v>0</v>
      </c>
    </row>
    <row r="1568" spans="2:4">
      <c r="B1568" s="110" t="s">
        <v>884</v>
      </c>
      <c r="C1568" s="52">
        <v>0</v>
      </c>
      <c r="D1568" s="52">
        <v>15</v>
      </c>
    </row>
    <row r="1569" spans="2:4">
      <c r="B1569" s="110" t="s">
        <v>885</v>
      </c>
      <c r="C1569" s="52">
        <v>0</v>
      </c>
      <c r="D1569" s="52">
        <v>10.87005284</v>
      </c>
    </row>
    <row r="1570" spans="2:4">
      <c r="B1570" s="110" t="s">
        <v>886</v>
      </c>
      <c r="C1570" s="52">
        <v>0</v>
      </c>
      <c r="D1570" s="52">
        <v>0</v>
      </c>
    </row>
    <row r="1571" spans="2:4">
      <c r="B1571" s="110" t="s">
        <v>887</v>
      </c>
      <c r="C1571" s="52">
        <v>0</v>
      </c>
      <c r="D1571" s="52">
        <v>0</v>
      </c>
    </row>
    <row r="1572" spans="2:4">
      <c r="B1572" s="110" t="s">
        <v>888</v>
      </c>
      <c r="C1572" s="52">
        <v>0</v>
      </c>
      <c r="D1572" s="52">
        <v>0</v>
      </c>
    </row>
    <row r="1573" spans="2:4">
      <c r="B1573" s="110" t="s">
        <v>889</v>
      </c>
      <c r="C1573" s="52">
        <v>0</v>
      </c>
      <c r="D1573" s="52">
        <v>2.3519984200000001</v>
      </c>
    </row>
    <row r="1574" spans="2:4">
      <c r="B1574" s="110" t="s">
        <v>890</v>
      </c>
      <c r="C1574" s="52">
        <v>0</v>
      </c>
      <c r="D1574" s="52">
        <v>0</v>
      </c>
    </row>
    <row r="1575" spans="2:4">
      <c r="B1575" s="110" t="s">
        <v>891</v>
      </c>
      <c r="C1575" s="52">
        <v>0</v>
      </c>
      <c r="D1575" s="52">
        <v>10.008343099999999</v>
      </c>
    </row>
    <row r="1576" spans="2:4">
      <c r="B1576" s="110" t="s">
        <v>892</v>
      </c>
      <c r="C1576" s="52">
        <v>0</v>
      </c>
      <c r="D1576" s="52">
        <v>0</v>
      </c>
    </row>
    <row r="1577" spans="2:4">
      <c r="B1577" s="110" t="s">
        <v>893</v>
      </c>
      <c r="C1577" s="52">
        <v>0</v>
      </c>
      <c r="D1577" s="52">
        <v>0</v>
      </c>
    </row>
    <row r="1578" spans="2:4">
      <c r="B1578" s="110" t="s">
        <v>894</v>
      </c>
      <c r="C1578" s="52">
        <v>0</v>
      </c>
      <c r="D1578" s="52">
        <v>0</v>
      </c>
    </row>
    <row r="1579" spans="2:4">
      <c r="B1579" s="110" t="s">
        <v>895</v>
      </c>
      <c r="C1579" s="52">
        <v>0</v>
      </c>
      <c r="D1579" s="52">
        <v>0</v>
      </c>
    </row>
    <row r="1580" spans="2:4">
      <c r="B1580" s="110" t="s">
        <v>896</v>
      </c>
      <c r="C1580" s="52">
        <v>0</v>
      </c>
      <c r="D1580" s="52">
        <v>24.939368050000002</v>
      </c>
    </row>
    <row r="1581" spans="2:4">
      <c r="B1581" s="110" t="s">
        <v>897</v>
      </c>
      <c r="C1581" s="52">
        <v>0</v>
      </c>
      <c r="D1581" s="52">
        <v>9.489668</v>
      </c>
    </row>
    <row r="1582" spans="2:4">
      <c r="B1582" s="110" t="s">
        <v>898</v>
      </c>
      <c r="C1582" s="52">
        <v>0</v>
      </c>
      <c r="D1582" s="52">
        <v>23.6907785</v>
      </c>
    </row>
    <row r="1583" spans="2:4">
      <c r="B1583" s="110" t="s">
        <v>899</v>
      </c>
      <c r="C1583" s="52">
        <v>0</v>
      </c>
      <c r="D1583" s="52">
        <v>53.078212200000003</v>
      </c>
    </row>
    <row r="1584" spans="2:4">
      <c r="B1584" s="110" t="s">
        <v>900</v>
      </c>
      <c r="C1584" s="52">
        <v>0</v>
      </c>
      <c r="D1584" s="52">
        <v>0</v>
      </c>
    </row>
    <row r="1585" spans="2:4">
      <c r="B1585" s="110" t="s">
        <v>901</v>
      </c>
      <c r="C1585" s="52">
        <v>0</v>
      </c>
      <c r="D1585" s="52">
        <v>7.5325955999999996</v>
      </c>
    </row>
    <row r="1586" spans="2:4">
      <c r="B1586" s="110" t="s">
        <v>902</v>
      </c>
      <c r="C1586" s="52">
        <v>0</v>
      </c>
      <c r="D1586" s="52">
        <v>0</v>
      </c>
    </row>
    <row r="1587" spans="2:4">
      <c r="B1587" s="110" t="s">
        <v>903</v>
      </c>
      <c r="C1587" s="52">
        <v>0</v>
      </c>
      <c r="D1587" s="52">
        <v>22.69039957</v>
      </c>
    </row>
    <row r="1588" spans="2:4">
      <c r="B1588" s="110" t="s">
        <v>904</v>
      </c>
      <c r="C1588" s="52">
        <v>0</v>
      </c>
      <c r="D1588" s="52">
        <v>10.7599784</v>
      </c>
    </row>
    <row r="1589" spans="2:4">
      <c r="B1589" s="110" t="s">
        <v>905</v>
      </c>
      <c r="C1589" s="52">
        <v>0</v>
      </c>
      <c r="D1589" s="52">
        <v>0</v>
      </c>
    </row>
    <row r="1590" spans="2:4">
      <c r="B1590" s="110" t="s">
        <v>906</v>
      </c>
      <c r="C1590" s="52">
        <v>0</v>
      </c>
      <c r="D1590" s="52">
        <v>54.133578799999995</v>
      </c>
    </row>
    <row r="1591" spans="2:4">
      <c r="B1591" s="109">
        <v>14674</v>
      </c>
      <c r="C1591" s="52">
        <v>0</v>
      </c>
      <c r="D1591" s="52">
        <v>0</v>
      </c>
    </row>
    <row r="1592" spans="2:4">
      <c r="B1592" s="110" t="s">
        <v>907</v>
      </c>
      <c r="C1592" s="52">
        <v>0</v>
      </c>
      <c r="D1592" s="52">
        <v>0</v>
      </c>
    </row>
    <row r="1593" spans="2:4">
      <c r="B1593" s="110" t="s">
        <v>274</v>
      </c>
      <c r="C1593" s="52">
        <v>280.65214800000001</v>
      </c>
      <c r="D1593" s="52">
        <v>0</v>
      </c>
    </row>
    <row r="1594" spans="2:4">
      <c r="B1594" s="108" t="s">
        <v>277</v>
      </c>
      <c r="C1594" s="142">
        <v>324.59462400000001</v>
      </c>
      <c r="D1594" s="142">
        <v>71.581311169999978</v>
      </c>
    </row>
    <row r="1595" spans="2:4">
      <c r="B1595" s="110" t="s">
        <v>274</v>
      </c>
      <c r="C1595" s="52">
        <v>324.59462400000001</v>
      </c>
      <c r="D1595" s="52">
        <v>71.581311169999978</v>
      </c>
    </row>
    <row r="1596" spans="2:4">
      <c r="B1596" s="144" t="s">
        <v>951</v>
      </c>
      <c r="C1596" s="145">
        <v>109284.59931200001</v>
      </c>
      <c r="D1596" s="145">
        <v>52564.664720350032</v>
      </c>
    </row>
    <row r="1597" spans="2:4">
      <c r="B1597" s="111" t="s">
        <v>916</v>
      </c>
      <c r="C1597" s="143">
        <v>109284.59931200001</v>
      </c>
      <c r="D1597" s="143">
        <v>52564.664720350032</v>
      </c>
    </row>
    <row r="1598" spans="2:4">
      <c r="B1598" s="105" t="s">
        <v>296</v>
      </c>
      <c r="C1598" s="52">
        <v>109284.59931200001</v>
      </c>
      <c r="D1598" s="52">
        <v>52564.664720350032</v>
      </c>
    </row>
    <row r="1599" spans="2:4">
      <c r="B1599" s="108" t="s">
        <v>273</v>
      </c>
      <c r="C1599" s="142">
        <v>25370.914758999999</v>
      </c>
      <c r="D1599" s="142">
        <v>5613.7221460500014</v>
      </c>
    </row>
    <row r="1600" spans="2:4">
      <c r="B1600" s="110" t="s">
        <v>274</v>
      </c>
      <c r="C1600" s="52">
        <v>25370.914758999999</v>
      </c>
      <c r="D1600" s="52">
        <v>5613.7221460500014</v>
      </c>
    </row>
    <row r="1601" spans="2:4">
      <c r="B1601" s="108" t="s">
        <v>275</v>
      </c>
      <c r="C1601" s="142">
        <v>550</v>
      </c>
      <c r="D1601" s="142">
        <v>0</v>
      </c>
    </row>
    <row r="1602" spans="2:4">
      <c r="B1602" s="110" t="s">
        <v>274</v>
      </c>
      <c r="C1602" s="52">
        <v>550</v>
      </c>
      <c r="D1602" s="52">
        <v>0</v>
      </c>
    </row>
    <row r="1603" spans="2:4">
      <c r="B1603" s="108" t="s">
        <v>298</v>
      </c>
      <c r="C1603" s="142">
        <v>0</v>
      </c>
      <c r="D1603" s="142">
        <v>1619.1248452699999</v>
      </c>
    </row>
    <row r="1604" spans="2:4">
      <c r="B1604" s="110" t="s">
        <v>274</v>
      </c>
      <c r="C1604" s="52">
        <v>0</v>
      </c>
      <c r="D1604" s="52">
        <v>1619.1248452699999</v>
      </c>
    </row>
    <row r="1605" spans="2:4">
      <c r="B1605" s="108" t="s">
        <v>276</v>
      </c>
      <c r="C1605" s="142">
        <v>83363.684552999999</v>
      </c>
      <c r="D1605" s="142">
        <v>45331.817729030023</v>
      </c>
    </row>
    <row r="1606" spans="2:4">
      <c r="B1606" s="110" t="s">
        <v>274</v>
      </c>
      <c r="C1606" s="52">
        <v>83363.684552999999</v>
      </c>
      <c r="D1606" s="52">
        <v>45331.817729030023</v>
      </c>
    </row>
    <row r="1607" spans="2:4">
      <c r="B1607" s="108" t="s">
        <v>908</v>
      </c>
      <c r="C1607" s="142">
        <v>0</v>
      </c>
      <c r="D1607" s="142">
        <v>0</v>
      </c>
    </row>
    <row r="1608" spans="2:4">
      <c r="B1608" s="110" t="s">
        <v>274</v>
      </c>
      <c r="C1608" s="52">
        <v>0</v>
      </c>
      <c r="D1608" s="52">
        <v>0</v>
      </c>
    </row>
    <row r="1609" spans="2:4">
      <c r="B1609" s="146" t="s">
        <v>265</v>
      </c>
      <c r="C1609" s="147">
        <v>1155565.3106500001</v>
      </c>
      <c r="D1609" s="147">
        <v>701093.20633739117</v>
      </c>
    </row>
    <row r="1610" spans="2:4">
      <c r="B1610" s="15" t="s">
        <v>25</v>
      </c>
      <c r="C1610" s="15"/>
      <c r="D1610" s="121"/>
    </row>
    <row r="1611" spans="2:4" ht="27.75" customHeight="1">
      <c r="B1611" s="132" t="s">
        <v>1057</v>
      </c>
      <c r="C1611" s="132"/>
      <c r="D1611" s="132"/>
    </row>
    <row r="1612" spans="2:4">
      <c r="B1612" s="132" t="s">
        <v>47</v>
      </c>
      <c r="C1612" s="132"/>
      <c r="D1612" s="132"/>
    </row>
  </sheetData>
  <mergeCells count="12">
    <mergeCell ref="B1611:D1611"/>
    <mergeCell ref="B1612:D1612"/>
    <mergeCell ref="A8:E8"/>
    <mergeCell ref="B11:B12"/>
    <mergeCell ref="D11:D12"/>
    <mergeCell ref="H1445:J1445"/>
    <mergeCell ref="A1:E1"/>
    <mergeCell ref="A2:E2"/>
    <mergeCell ref="A3:E3"/>
    <mergeCell ref="A5:F5"/>
    <mergeCell ref="A6:E6"/>
    <mergeCell ref="A7:E7"/>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6"/>
  <sheetViews>
    <sheetView showGridLines="0" zoomScaleNormal="100" workbookViewId="0">
      <selection activeCell="E35" sqref="E35"/>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24" t="s">
        <v>0</v>
      </c>
      <c r="B1" s="124"/>
      <c r="C1" s="124"/>
      <c r="D1" s="124"/>
      <c r="E1" s="3"/>
    </row>
    <row r="2" spans="1:10" ht="21" customHeight="1">
      <c r="A2" s="125" t="s">
        <v>1</v>
      </c>
      <c r="B2" s="125"/>
      <c r="C2" s="125"/>
      <c r="D2" s="125"/>
      <c r="E2" s="2"/>
    </row>
    <row r="3" spans="1:10" ht="15" customHeight="1">
      <c r="A3" s="135" t="s">
        <v>2</v>
      </c>
      <c r="B3" s="135"/>
      <c r="C3" s="135"/>
      <c r="D3" s="135"/>
      <c r="E3" s="1"/>
    </row>
    <row r="5" spans="1:10" ht="18.75" customHeight="1">
      <c r="A5" s="137" t="s">
        <v>952</v>
      </c>
      <c r="B5" s="137"/>
      <c r="C5" s="137"/>
      <c r="D5" s="137"/>
      <c r="E5" s="4"/>
    </row>
    <row r="6" spans="1:10" ht="18.75">
      <c r="A6" s="140" t="s">
        <v>963</v>
      </c>
      <c r="B6" s="140"/>
      <c r="C6" s="140"/>
      <c r="D6" s="140"/>
      <c r="E6" s="5"/>
    </row>
    <row r="7" spans="1:10" ht="15.75">
      <c r="A7" s="134" t="s">
        <v>5</v>
      </c>
      <c r="B7" s="134"/>
      <c r="C7" s="134"/>
      <c r="D7" s="134"/>
      <c r="E7" s="6"/>
    </row>
    <row r="10" spans="1:10" ht="15" customHeight="1">
      <c r="B10" s="133" t="s">
        <v>6</v>
      </c>
      <c r="C10" s="138" t="s">
        <v>8</v>
      </c>
      <c r="J10" s="12"/>
    </row>
    <row r="11" spans="1:10">
      <c r="B11" s="133"/>
      <c r="C11" s="138"/>
    </row>
    <row r="12" spans="1:10">
      <c r="B12" s="122" t="s">
        <v>953</v>
      </c>
      <c r="C12" s="120">
        <v>30267.1</v>
      </c>
    </row>
    <row r="13" spans="1:10">
      <c r="B13" s="122" t="s">
        <v>954</v>
      </c>
      <c r="C13" s="120">
        <v>6078.56</v>
      </c>
      <c r="H13" s="12"/>
    </row>
    <row r="14" spans="1:10">
      <c r="B14" s="122" t="s">
        <v>1053</v>
      </c>
      <c r="C14" s="120">
        <v>1986.63</v>
      </c>
    </row>
    <row r="15" spans="1:10">
      <c r="B15" s="122" t="s">
        <v>955</v>
      </c>
      <c r="C15" s="120">
        <v>426</v>
      </c>
      <c r="F15" t="s">
        <v>964</v>
      </c>
    </row>
    <row r="16" spans="1:10">
      <c r="B16" s="122" t="s">
        <v>956</v>
      </c>
      <c r="C16" s="120">
        <v>1223.8</v>
      </c>
    </row>
    <row r="17" spans="2:5">
      <c r="B17" s="122" t="s">
        <v>957</v>
      </c>
      <c r="C17" s="120">
        <v>1140.8</v>
      </c>
    </row>
    <row r="18" spans="2:5">
      <c r="B18" s="122" t="s">
        <v>958</v>
      </c>
      <c r="C18" s="120">
        <v>417.6</v>
      </c>
    </row>
    <row r="19" spans="2:5">
      <c r="B19" s="122" t="s">
        <v>959</v>
      </c>
      <c r="C19" s="120">
        <v>659.6</v>
      </c>
    </row>
    <row r="20" spans="2:5">
      <c r="B20" s="35" t="s">
        <v>46</v>
      </c>
      <c r="C20" s="119">
        <v>41706.99</v>
      </c>
    </row>
    <row r="21" spans="2:5">
      <c r="B21" s="15" t="s">
        <v>25</v>
      </c>
      <c r="C21" s="16"/>
      <c r="E21" s="11"/>
    </row>
    <row r="22" spans="2:5">
      <c r="B22" s="15" t="s">
        <v>1055</v>
      </c>
      <c r="C22" s="16"/>
      <c r="E22" s="11"/>
    </row>
    <row r="23" spans="2:5">
      <c r="B23" s="132" t="s">
        <v>47</v>
      </c>
      <c r="C23" s="132"/>
      <c r="E23" s="11"/>
    </row>
    <row r="24" spans="2:5" ht="13.5" customHeight="1">
      <c r="B24" s="132" t="s">
        <v>960</v>
      </c>
      <c r="C24" s="132"/>
    </row>
    <row r="25" spans="2:5" ht="16.5" customHeight="1">
      <c r="B25" s="113"/>
      <c r="C25" s="113"/>
    </row>
    <row r="26" spans="2:5" ht="17.25" customHeight="1">
      <c r="B26" s="113"/>
      <c r="C26" s="113"/>
    </row>
    <row r="27" spans="2:5" ht="12.75" customHeight="1">
      <c r="B27" s="15"/>
      <c r="C27" s="16"/>
    </row>
    <row r="28" spans="2:5">
      <c r="B28" s="118"/>
      <c r="C28" s="41"/>
    </row>
    <row r="29" spans="2:5">
      <c r="B29" s="42"/>
      <c r="C29" s="41"/>
    </row>
    <row r="30" spans="2:5">
      <c r="B30" s="9"/>
      <c r="C30" s="10"/>
    </row>
    <row r="31" spans="2:5">
      <c r="B31" s="9"/>
      <c r="C31" s="10"/>
    </row>
    <row r="32" spans="2:5">
      <c r="B32" s="9"/>
      <c r="C32" s="10"/>
    </row>
    <row r="33" spans="2:3">
      <c r="B33" s="9"/>
      <c r="C33" s="10"/>
    </row>
    <row r="34" spans="2:3">
      <c r="B34" s="9"/>
      <c r="C34" s="10"/>
    </row>
    <row r="35" spans="2:3">
      <c r="B35" s="9"/>
      <c r="C35" s="10"/>
    </row>
    <row r="36" spans="2:3">
      <c r="B36" s="9"/>
      <c r="C36" s="10"/>
    </row>
  </sheetData>
  <mergeCells count="10">
    <mergeCell ref="B10:B11"/>
    <mergeCell ref="C10:C11"/>
    <mergeCell ref="B24:C24"/>
    <mergeCell ref="A1:D1"/>
    <mergeCell ref="A2:D2"/>
    <mergeCell ref="A3:D3"/>
    <mergeCell ref="A5:D5"/>
    <mergeCell ref="A6:D6"/>
    <mergeCell ref="A7:D7"/>
    <mergeCell ref="B23:C23"/>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2"/>
  <sheetViews>
    <sheetView showGridLines="0" zoomScaleNormal="100" workbookViewId="0">
      <selection activeCell="F27" sqref="F27"/>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24" t="s">
        <v>0</v>
      </c>
      <c r="B1" s="124"/>
      <c r="C1" s="124"/>
      <c r="D1" s="124"/>
      <c r="E1" s="124"/>
      <c r="F1" s="3"/>
    </row>
    <row r="2" spans="1:6" ht="21" customHeight="1">
      <c r="A2" s="125" t="s">
        <v>1</v>
      </c>
      <c r="B2" s="125"/>
      <c r="C2" s="125"/>
      <c r="D2" s="125"/>
      <c r="E2" s="125"/>
      <c r="F2" s="2"/>
    </row>
    <row r="3" spans="1:6" ht="15" customHeight="1">
      <c r="A3" s="135" t="s">
        <v>2</v>
      </c>
      <c r="B3" s="135"/>
      <c r="C3" s="135"/>
      <c r="D3" s="135"/>
      <c r="E3" s="135"/>
      <c r="F3" s="1"/>
    </row>
    <row r="5" spans="1:6" ht="18.75" customHeight="1">
      <c r="A5" s="137" t="s">
        <v>931</v>
      </c>
      <c r="B5" s="137"/>
      <c r="C5" s="137"/>
      <c r="D5" s="137"/>
      <c r="E5" s="137"/>
      <c r="F5" s="4"/>
    </row>
    <row r="6" spans="1:6" ht="18.75">
      <c r="A6" s="140" t="s">
        <v>963</v>
      </c>
      <c r="B6" s="140"/>
      <c r="C6" s="140"/>
      <c r="D6" s="140"/>
      <c r="E6" s="140"/>
      <c r="F6" s="5"/>
    </row>
    <row r="7" spans="1:6" ht="15.75">
      <c r="A7" s="134" t="s">
        <v>5</v>
      </c>
      <c r="B7" s="134"/>
      <c r="C7" s="134"/>
      <c r="D7" s="134"/>
      <c r="E7" s="134"/>
      <c r="F7" s="6"/>
    </row>
    <row r="10" spans="1:6" ht="15" customHeight="1">
      <c r="B10" s="133" t="s">
        <v>6</v>
      </c>
      <c r="C10" s="114" t="s">
        <v>7</v>
      </c>
      <c r="D10" s="138" t="s">
        <v>8</v>
      </c>
    </row>
    <row r="11" spans="1:6">
      <c r="B11" s="133"/>
      <c r="C11" s="112" t="s">
        <v>9</v>
      </c>
      <c r="D11" s="138"/>
    </row>
    <row r="12" spans="1:6">
      <c r="B12" s="23" t="s">
        <v>13</v>
      </c>
      <c r="C12" s="20">
        <v>33734.068184000003</v>
      </c>
      <c r="D12" s="20">
        <v>23916.291640700001</v>
      </c>
    </row>
    <row r="13" spans="1:6" s="7" customFormat="1">
      <c r="B13" s="46" t="s">
        <v>917</v>
      </c>
      <c r="C13" s="36">
        <v>33734.068184000003</v>
      </c>
      <c r="D13" s="36">
        <v>23916.291640700001</v>
      </c>
    </row>
    <row r="14" spans="1:6" s="7" customFormat="1">
      <c r="B14" s="24" t="s">
        <v>918</v>
      </c>
      <c r="C14" s="38">
        <v>33734.068184000003</v>
      </c>
      <c r="D14" s="38">
        <v>23916.291640700001</v>
      </c>
    </row>
    <row r="15" spans="1:6" s="7" customFormat="1">
      <c r="B15" s="115" t="s">
        <v>919</v>
      </c>
      <c r="C15" s="116">
        <v>1457.0259960000001</v>
      </c>
      <c r="D15" s="116">
        <v>756.68221958999993</v>
      </c>
    </row>
    <row r="16" spans="1:6" s="7" customFormat="1">
      <c r="B16" s="117" t="s">
        <v>920</v>
      </c>
      <c r="C16" s="30">
        <v>399.99599999999998</v>
      </c>
      <c r="D16" s="30">
        <v>243.56695234</v>
      </c>
    </row>
    <row r="17" spans="2:9" s="7" customFormat="1">
      <c r="B17" s="117" t="s">
        <v>921</v>
      </c>
      <c r="C17" s="30">
        <v>683.82999600000005</v>
      </c>
      <c r="D17" s="30">
        <v>317.90877376999998</v>
      </c>
    </row>
    <row r="18" spans="2:9" s="7" customFormat="1">
      <c r="B18" s="117" t="s">
        <v>922</v>
      </c>
      <c r="C18" s="30">
        <v>153.78</v>
      </c>
      <c r="D18" s="30">
        <v>70.977494210000003</v>
      </c>
    </row>
    <row r="19" spans="2:9" s="7" customFormat="1">
      <c r="B19" s="117" t="s">
        <v>923</v>
      </c>
      <c r="C19" s="30">
        <v>172.62</v>
      </c>
      <c r="D19" s="30">
        <v>94.914673190000002</v>
      </c>
    </row>
    <row r="20" spans="2:9" s="7" customFormat="1">
      <c r="B20" s="117" t="s">
        <v>924</v>
      </c>
      <c r="C20" s="30">
        <v>46.8</v>
      </c>
      <c r="D20" s="30">
        <v>29.314326079999997</v>
      </c>
    </row>
    <row r="21" spans="2:9" s="7" customFormat="1">
      <c r="B21" s="115" t="s">
        <v>925</v>
      </c>
      <c r="C21" s="116">
        <v>32277.042187999999</v>
      </c>
      <c r="D21" s="116">
        <v>23159.609421110006</v>
      </c>
      <c r="I21" s="56"/>
    </row>
    <row r="22" spans="2:9" s="7" customFormat="1">
      <c r="B22" s="117" t="s">
        <v>926</v>
      </c>
      <c r="C22" s="30">
        <v>155.37245100000001</v>
      </c>
      <c r="D22" s="30">
        <v>98.859383109999996</v>
      </c>
    </row>
    <row r="23" spans="2:9" s="7" customFormat="1">
      <c r="B23" s="117" t="s">
        <v>927</v>
      </c>
      <c r="C23" s="30">
        <v>684.62754900000004</v>
      </c>
      <c r="D23" s="30">
        <v>470.40114989</v>
      </c>
    </row>
    <row r="24" spans="2:9" s="7" customFormat="1">
      <c r="B24" s="117" t="s">
        <v>928</v>
      </c>
      <c r="C24" s="30">
        <v>26730</v>
      </c>
      <c r="D24" s="30">
        <v>17405.220980550002</v>
      </c>
    </row>
    <row r="25" spans="2:9" s="7" customFormat="1">
      <c r="B25" s="117" t="s">
        <v>929</v>
      </c>
      <c r="C25" s="30">
        <v>28.56</v>
      </c>
      <c r="D25" s="30">
        <v>29.25385</v>
      </c>
    </row>
    <row r="26" spans="2:9" s="7" customFormat="1">
      <c r="B26" s="117" t="s">
        <v>950</v>
      </c>
      <c r="C26" s="30">
        <v>2628</v>
      </c>
      <c r="D26" s="30">
        <v>3785.3120942199998</v>
      </c>
    </row>
    <row r="27" spans="2:9" s="7" customFormat="1">
      <c r="B27" s="117" t="s">
        <v>930</v>
      </c>
      <c r="C27" s="30">
        <v>2050.482188</v>
      </c>
      <c r="D27" s="30">
        <v>1370.5619633399999</v>
      </c>
    </row>
    <row r="28" spans="2:9">
      <c r="B28" s="35" t="s">
        <v>46</v>
      </c>
      <c r="C28" s="31">
        <v>33734.068184000003</v>
      </c>
      <c r="D28" s="31">
        <v>23916.291640700001</v>
      </c>
    </row>
    <row r="29" spans="2:9">
      <c r="B29" s="15" t="s">
        <v>25</v>
      </c>
      <c r="C29" s="16"/>
      <c r="D29" s="16"/>
      <c r="F29" s="11"/>
    </row>
    <row r="30" spans="2:9" ht="26.25" customHeight="1">
      <c r="B30" s="132" t="s">
        <v>1056</v>
      </c>
      <c r="C30" s="132"/>
      <c r="D30" s="132"/>
    </row>
    <row r="31" spans="2:9" ht="16.5" customHeight="1">
      <c r="B31" s="113" t="s">
        <v>932</v>
      </c>
      <c r="C31" s="113"/>
      <c r="D31" s="113"/>
    </row>
    <row r="32" spans="2:9" ht="17.25" customHeight="1">
      <c r="B32" s="113" t="s">
        <v>933</v>
      </c>
      <c r="C32" s="113"/>
      <c r="D32" s="113"/>
    </row>
    <row r="33" spans="2:4" ht="12.75" customHeight="1">
      <c r="B33" s="15" t="s">
        <v>47</v>
      </c>
      <c r="C33" s="16"/>
      <c r="D33" s="16"/>
    </row>
    <row r="34" spans="2:4">
      <c r="C34" s="41"/>
      <c r="D34" s="41"/>
    </row>
    <row r="35" spans="2:4">
      <c r="B35" s="42"/>
      <c r="C35" s="41"/>
      <c r="D35" s="41"/>
    </row>
    <row r="36" spans="2:4">
      <c r="B36" s="9"/>
      <c r="C36" s="10"/>
      <c r="D36" s="10"/>
    </row>
    <row r="37" spans="2:4">
      <c r="B37" s="9"/>
      <c r="C37" s="10"/>
      <c r="D37" s="10"/>
    </row>
    <row r="38" spans="2:4">
      <c r="B38" s="9"/>
      <c r="C38" s="10"/>
      <c r="D38" s="10"/>
    </row>
    <row r="39" spans="2:4">
      <c r="B39" s="9"/>
      <c r="C39" s="10"/>
      <c r="D39" s="10"/>
    </row>
    <row r="40" spans="2:4">
      <c r="B40" s="9"/>
      <c r="C40" s="10"/>
      <c r="D40" s="10"/>
    </row>
    <row r="41" spans="2:4">
      <c r="B41" s="9"/>
      <c r="C41" s="10"/>
      <c r="D41" s="10"/>
    </row>
    <row r="42" spans="2:4">
      <c r="B42" s="9"/>
      <c r="C42" s="10"/>
      <c r="D42" s="10"/>
    </row>
  </sheetData>
  <mergeCells count="9">
    <mergeCell ref="A7:E7"/>
    <mergeCell ref="B10:B11"/>
    <mergeCell ref="D10:D11"/>
    <mergeCell ref="B30:D30"/>
    <mergeCell ref="A1:E1"/>
    <mergeCell ref="A2:E2"/>
    <mergeCell ref="A3:E3"/>
    <mergeCell ref="A5:E5"/>
    <mergeCell ref="A6:E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61D64-EB77-4ED3-9789-80F6CA2F046D}">
  <dimension ref="A1:F42"/>
  <sheetViews>
    <sheetView showGridLines="0" zoomScale="90" zoomScaleNormal="90" workbookViewId="0">
      <selection activeCell="D19" sqref="D19"/>
    </sheetView>
  </sheetViews>
  <sheetFormatPr baseColWidth="10" defaultColWidth="11.42578125" defaultRowHeight="15"/>
  <cols>
    <col min="1" max="1" width="78" bestFit="1" customWidth="1"/>
    <col min="2" max="2" width="34.140625" bestFit="1" customWidth="1"/>
    <col min="3" max="3" width="34.42578125" bestFit="1" customWidth="1"/>
    <col min="4" max="5" width="34.140625" bestFit="1" customWidth="1"/>
    <col min="6" max="6" width="14.85546875" bestFit="1" customWidth="1"/>
  </cols>
  <sheetData>
    <row r="1" spans="1:6" ht="28.5" customHeight="1">
      <c r="A1" s="124" t="s">
        <v>0</v>
      </c>
      <c r="B1" s="124"/>
      <c r="C1" s="124"/>
      <c r="D1" s="124"/>
      <c r="E1" s="124"/>
      <c r="F1" s="124"/>
    </row>
    <row r="2" spans="1:6" ht="21" customHeight="1">
      <c r="A2" s="125" t="s">
        <v>1</v>
      </c>
      <c r="B2" s="125"/>
      <c r="C2" s="125"/>
      <c r="D2" s="125"/>
      <c r="E2" s="125"/>
      <c r="F2" s="125"/>
    </row>
    <row r="3" spans="1:6" ht="15" customHeight="1">
      <c r="A3" s="135" t="s">
        <v>2</v>
      </c>
      <c r="B3" s="135"/>
      <c r="C3" s="135"/>
      <c r="D3" s="135"/>
      <c r="E3" s="135"/>
      <c r="F3" s="135"/>
    </row>
    <row r="5" spans="1:6" ht="18.75" customHeight="1">
      <c r="A5" s="137" t="s">
        <v>28</v>
      </c>
      <c r="B5" s="137"/>
      <c r="C5" s="137"/>
      <c r="D5" s="137"/>
      <c r="E5" s="137"/>
      <c r="F5" s="137"/>
    </row>
    <row r="6" spans="1:6" ht="18.75">
      <c r="A6" s="137" t="s">
        <v>261</v>
      </c>
      <c r="B6" s="137"/>
      <c r="C6" s="137"/>
      <c r="D6" s="137"/>
      <c r="E6" s="137"/>
      <c r="F6" s="137"/>
    </row>
    <row r="7" spans="1:6" ht="18.75" customHeight="1">
      <c r="A7" s="141" t="s">
        <v>1054</v>
      </c>
      <c r="B7" s="141"/>
      <c r="C7" s="141"/>
      <c r="D7" s="141"/>
      <c r="E7" s="141"/>
      <c r="F7" s="141"/>
    </row>
    <row r="8" spans="1:6" ht="18.75" customHeight="1">
      <c r="A8" s="141" t="s">
        <v>1058</v>
      </c>
      <c r="B8" s="141"/>
      <c r="C8" s="141"/>
      <c r="D8" s="141"/>
      <c r="E8" s="141"/>
      <c r="F8" s="141"/>
    </row>
    <row r="9" spans="1:6" ht="15.75">
      <c r="A9" s="134" t="s">
        <v>262</v>
      </c>
      <c r="B9" s="134"/>
      <c r="C9" s="134"/>
      <c r="D9" s="134"/>
      <c r="E9" s="134"/>
      <c r="F9" s="134"/>
    </row>
    <row r="12" spans="1:6">
      <c r="D12" s="12"/>
    </row>
    <row r="15" spans="1:6">
      <c r="A15" t="s">
        <v>263</v>
      </c>
      <c r="B15" t="s">
        <v>264</v>
      </c>
    </row>
    <row r="16" spans="1:6">
      <c r="A16" s="103" t="s">
        <v>268</v>
      </c>
      <c r="B16" s="52">
        <v>701093206337.39038</v>
      </c>
    </row>
    <row r="17" spans="1:6">
      <c r="A17" s="104" t="s">
        <v>13</v>
      </c>
      <c r="B17" s="52">
        <v>648528541617.04028</v>
      </c>
    </row>
    <row r="18" spans="1:6">
      <c r="A18" s="105" t="s">
        <v>14</v>
      </c>
      <c r="B18" s="52">
        <v>586308952278.85034</v>
      </c>
    </row>
    <row r="19" spans="1:6">
      <c r="A19" s="106" t="s">
        <v>30</v>
      </c>
      <c r="B19" s="52">
        <v>223013707520.69037</v>
      </c>
    </row>
    <row r="20" spans="1:6">
      <c r="A20" s="106" t="s">
        <v>31</v>
      </c>
      <c r="B20" s="52">
        <v>33974110848.380001</v>
      </c>
    </row>
    <row r="21" spans="1:6">
      <c r="A21" s="106" t="s">
        <v>15</v>
      </c>
      <c r="B21" s="52">
        <v>133957260963.51003</v>
      </c>
    </row>
    <row r="22" spans="1:6">
      <c r="A22" s="106" t="s">
        <v>32</v>
      </c>
      <c r="B22" s="52">
        <v>1069853067.2599999</v>
      </c>
    </row>
    <row r="23" spans="1:6">
      <c r="A23" s="106" t="s">
        <v>33</v>
      </c>
      <c r="B23" s="52">
        <v>193711435833.55005</v>
      </c>
    </row>
    <row r="24" spans="1:6">
      <c r="A24" s="106" t="s">
        <v>34</v>
      </c>
      <c r="B24" s="52">
        <v>582584045.46000004</v>
      </c>
      <c r="E24" s="12"/>
    </row>
    <row r="25" spans="1:6">
      <c r="A25" s="105" t="s">
        <v>16</v>
      </c>
      <c r="B25" s="52">
        <v>62219589338.189987</v>
      </c>
    </row>
    <row r="26" spans="1:6">
      <c r="A26" s="106" t="s">
        <v>35</v>
      </c>
      <c r="B26" s="52">
        <v>14413527000.470011</v>
      </c>
      <c r="F26" s="12"/>
    </row>
    <row r="27" spans="1:6">
      <c r="A27" s="106" t="s">
        <v>36</v>
      </c>
      <c r="B27" s="52">
        <v>23347278292.719978</v>
      </c>
    </row>
    <row r="28" spans="1:6">
      <c r="A28" s="106" t="s">
        <v>37</v>
      </c>
      <c r="B28" s="52">
        <v>5706838.5199999996</v>
      </c>
    </row>
    <row r="29" spans="1:6">
      <c r="A29" s="106" t="s">
        <v>38</v>
      </c>
      <c r="B29" s="52">
        <v>1279972685.2300005</v>
      </c>
    </row>
    <row r="30" spans="1:6">
      <c r="A30" s="106" t="s">
        <v>39</v>
      </c>
      <c r="B30" s="52">
        <v>23173104521.250004</v>
      </c>
    </row>
    <row r="31" spans="1:6">
      <c r="A31" s="106" t="s">
        <v>40</v>
      </c>
      <c r="B31" s="52">
        <v>0</v>
      </c>
    </row>
    <row r="32" spans="1:6">
      <c r="A32" s="104" t="s">
        <v>269</v>
      </c>
      <c r="B32" s="52">
        <v>52564664720.350021</v>
      </c>
    </row>
    <row r="33" spans="1:6">
      <c r="A33" s="105" t="s">
        <v>24</v>
      </c>
      <c r="B33" s="52">
        <v>52564664720.350021</v>
      </c>
    </row>
    <row r="34" spans="1:6">
      <c r="A34" s="106" t="s">
        <v>42</v>
      </c>
      <c r="B34" s="52">
        <v>4406889986.2200003</v>
      </c>
    </row>
    <row r="35" spans="1:6">
      <c r="A35" s="106" t="s">
        <v>43</v>
      </c>
      <c r="B35" s="52">
        <v>42282488843.670013</v>
      </c>
      <c r="F35" s="53"/>
    </row>
    <row r="36" spans="1:6">
      <c r="A36" s="106" t="s">
        <v>270</v>
      </c>
      <c r="B36" s="52">
        <v>0</v>
      </c>
      <c r="D36" s="12"/>
    </row>
    <row r="37" spans="1:6">
      <c r="A37" s="106" t="s">
        <v>44</v>
      </c>
      <c r="B37" s="52">
        <v>802238732.89999998</v>
      </c>
      <c r="F37" s="12"/>
    </row>
    <row r="38" spans="1:6">
      <c r="A38" s="106" t="s">
        <v>45</v>
      </c>
      <c r="B38" s="52">
        <v>5073047157.5600014</v>
      </c>
    </row>
    <row r="39" spans="1:6">
      <c r="A39" s="103" t="s">
        <v>265</v>
      </c>
      <c r="B39" s="52">
        <v>701093206337.39038</v>
      </c>
      <c r="C39" s="12"/>
      <c r="D39" s="52"/>
    </row>
    <row r="40" spans="1:6">
      <c r="C40" s="53"/>
      <c r="D40" s="12"/>
    </row>
    <row r="41" spans="1:6">
      <c r="C41" s="12"/>
      <c r="D41" s="12"/>
    </row>
    <row r="42" spans="1:6">
      <c r="D42" s="107"/>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84c19291-14ab-4867-8582-dbea5badaa1d}" enabled="0" method="" siteId="{84c19291-14ab-4867-8582-dbea5badaa1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2022-08-30T15:52:18Z</dcterms:modified>
  <cp:category/>
  <cp:contentStatus/>
</cp:coreProperties>
</file>