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rzo/"/>
    </mc:Choice>
  </mc:AlternateContent>
  <xr:revisionPtr revIDLastSave="1959" documentId="8_{28730824-FA22-43A8-966D-BD84B84AB82B}" xr6:coauthVersionLast="47" xr6:coauthVersionMax="47" xr10:uidLastSave="{E5DA1243-4994-46A2-B543-927E34A1852E}"/>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6"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3"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71" l="1"/>
  <c r="E24" i="71"/>
  <c r="E23" i="71"/>
  <c r="E22" i="71"/>
  <c r="D71" i="27" l="1"/>
  <c r="C71" i="27"/>
  <c r="D29" i="62"/>
  <c r="D21" i="62"/>
  <c r="D15" i="62"/>
  <c r="D14" i="62" l="1"/>
  <c r="D13" i="62" s="1"/>
  <c r="D12" i="62" l="1"/>
  <c r="D66" i="29"/>
  <c r="C66" i="29"/>
  <c r="E26" i="71"/>
  <c r="D106" i="29" l="1"/>
  <c r="D100" i="29"/>
  <c r="C21" i="3" l="1"/>
  <c r="D75" i="29"/>
  <c r="C75" i="29"/>
  <c r="D32" i="62" l="1"/>
  <c r="D29" i="3" l="1"/>
  <c r="D17" i="71" l="1"/>
  <c r="E12" i="71"/>
  <c r="D132" i="29" l="1"/>
  <c r="D125" i="29"/>
  <c r="D113" i="29"/>
  <c r="D96" i="29"/>
  <c r="D88" i="29"/>
  <c r="D71" i="29"/>
  <c r="D64" i="29"/>
  <c r="D62" i="29"/>
  <c r="D56" i="29"/>
  <c r="D49" i="29"/>
  <c r="D47" i="29"/>
  <c r="D42" i="29"/>
  <c r="D38" i="29"/>
  <c r="D29" i="29"/>
  <c r="D25" i="29"/>
  <c r="D22" i="29"/>
  <c r="D15" i="29"/>
  <c r="D55" i="4"/>
  <c r="C55" i="4"/>
  <c r="C29" i="3"/>
  <c r="C28" i="3" s="1"/>
  <c r="C17" i="4"/>
  <c r="C49" i="29"/>
  <c r="C100" i="29"/>
  <c r="C106" i="29"/>
  <c r="C132" i="29"/>
  <c r="C88" i="29"/>
  <c r="C71" i="29"/>
  <c r="C38" i="29"/>
  <c r="C42" i="29"/>
  <c r="C22" i="29"/>
  <c r="C45" i="4"/>
  <c r="C70" i="29" l="1"/>
  <c r="D95" i="29"/>
  <c r="D70" i="29"/>
  <c r="D137" i="29"/>
  <c r="D136" i="29" s="1"/>
  <c r="D56" i="27" l="1"/>
  <c r="D26" i="71" l="1"/>
  <c r="D23" i="71"/>
  <c r="D22" i="71"/>
  <c r="E17" i="71"/>
  <c r="D12" i="71"/>
  <c r="D25" i="71" l="1"/>
  <c r="D24" i="71"/>
  <c r="D49" i="27" l="1"/>
  <c r="D141" i="29"/>
  <c r="D140" i="29" s="1"/>
  <c r="D139" i="29" s="1"/>
  <c r="D66" i="27" l="1"/>
  <c r="D14" i="27"/>
  <c r="D40" i="27" l="1"/>
  <c r="D51" i="4" l="1"/>
  <c r="D54" i="29"/>
  <c r="D37" i="29" s="1"/>
  <c r="C54" i="29"/>
  <c r="D20" i="27"/>
  <c r="D14" i="3" l="1"/>
  <c r="D21" i="3"/>
  <c r="D58" i="4"/>
  <c r="D57" i="4" s="1"/>
  <c r="C58" i="4"/>
  <c r="C57" i="4" s="1"/>
  <c r="D45" i="4" l="1"/>
  <c r="C40" i="27"/>
  <c r="C53" i="4"/>
  <c r="C51" i="4"/>
  <c r="C49" i="4"/>
  <c r="C47" i="4"/>
  <c r="C43" i="4"/>
  <c r="C14" i="4"/>
  <c r="D77" i="27"/>
  <c r="C14" i="3"/>
  <c r="C15" i="29"/>
  <c r="D17" i="4"/>
  <c r="C13" i="4" l="1"/>
  <c r="D14" i="29" l="1"/>
  <c r="D13" i="29" s="1"/>
  <c r="D13" i="3" l="1"/>
  <c r="D43" i="4" l="1"/>
  <c r="D47" i="4"/>
  <c r="D79" i="27" l="1"/>
  <c r="D76" i="27" s="1"/>
  <c r="D30" i="27" l="1"/>
  <c r="D53" i="4"/>
  <c r="D49" i="4"/>
  <c r="C79" i="27" l="1"/>
  <c r="C141" i="29" l="1"/>
  <c r="C140" i="29" s="1"/>
  <c r="C139" i="29" s="1"/>
  <c r="C137" i="29" l="1"/>
  <c r="C136" i="29" s="1"/>
  <c r="C47" i="29"/>
  <c r="C62" i="29"/>
  <c r="C64" i="29"/>
  <c r="C25" i="29" l="1"/>
  <c r="C29" i="29"/>
  <c r="C56" i="29"/>
  <c r="C37" i="29" s="1"/>
  <c r="C125" i="29"/>
  <c r="C96" i="29"/>
  <c r="C113" i="29"/>
  <c r="C95" i="29" l="1"/>
  <c r="C14" i="29"/>
  <c r="C13" i="29" l="1"/>
  <c r="C143" i="29"/>
  <c r="C77" i="27"/>
  <c r="C76" i="27" s="1"/>
  <c r="C49" i="27" l="1"/>
  <c r="C14" i="27"/>
  <c r="C66" i="27"/>
  <c r="C30" i="27"/>
  <c r="C56" i="27"/>
  <c r="C20" i="27"/>
  <c r="D14" i="4" l="1"/>
  <c r="D13" i="4" s="1"/>
  <c r="D63" i="4" l="1"/>
  <c r="D28" i="3"/>
  <c r="D32" i="3" s="1"/>
  <c r="D13" i="27"/>
  <c r="D81" i="27" l="1"/>
  <c r="C13" i="3"/>
  <c r="C32" i="3" s="1"/>
  <c r="C63" i="4"/>
  <c r="C13" i="27"/>
  <c r="C81" i="27" s="1"/>
  <c r="D143"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<sst xmlns="http://schemas.openxmlformats.org/spreadsheetml/2006/main" count="1819" uniqueCount="1511">
  <si>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</si>
  <si>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</si>
  <si>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</si>
  <si>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</si>
  <si>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</si>
  <si>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</si>
  <si>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</si>
  <si>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</si>
  <si>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</si>
  <si>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</si>
  <si>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</si>
  <si>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</si>
  <si>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</si>
  <si>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</si>
  <si>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</si>
  <si>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</si>
  <si>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</si>
  <si>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</si>
  <si>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</si>
  <si>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</si>
  <si>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</si>
  <si>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</si>
  <si>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</si>
  <si>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</si>
  <si>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</si>
  <si>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</si>
  <si>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</si>
  <si>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</si>
  <si>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</si>
  <si>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</si>
  <si>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</si>
  <si>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</si>
  <si>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</si>
  <si>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</si>
  <si>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</si>
  <si>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</si>
  <si>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</si>
  <si>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</si>
  <si>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</si>
  <si>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</si>
  <si>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</si>
  <si>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</si>
  <si>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</si>
  <si>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</si>
  <si>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</si>
  <si>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</si>
  <si>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</si>
  <si>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</si>
  <si>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</si>
  <si>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</si>
  <si>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</si>
  <si>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</si>
  <si>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</si>
  <si>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</si>
  <si>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</si>
  <si>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</si>
  <si>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</si>
  <si>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</si>
  <si>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</si>
  <si>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</si>
  <si>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</si>
  <si>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</si>
  <si>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</si>
  <si>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</si>
  <si>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</si>
  <si>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</si>
  <si>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</si>
  <si>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</si>
  <si>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</si>
  <si>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</si>
  <si>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</si>
  <si>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</si>
  <si>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</si>
  <si>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</si>
  <si>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</si>
  <si>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</si>
  <si>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</si>
  <si>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</si>
  <si>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</si>
  <si>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</si>
  <si>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</si>
  <si>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</si>
  <si>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</si>
  <si>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</si>
  <si>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</si>
  <si>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</si>
  <si>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</si>
  <si>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</si>
  <si>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</si>
  <si>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</si>
  <si>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</si>
  <si>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</si>
  <si>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</si>
  <si>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</si>
  <si>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</si>
  <si>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</si>
  <si>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</si>
  <si>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</si>
  <si>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</si>
  <si>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</si>
  <si>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</si>
  <si>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</si>
  <si>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</si>
  <si>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</si>
  <si>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</si>
  <si>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</si>
  <si>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</si>
  <si>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</si>
  <si>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</si>
  <si>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</si>
  <si>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</si>
  <si>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</si>
  <si>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</si>
  <si>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</si>
  <si>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</si>
  <si>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</si>
  <si>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</si>
  <si>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</si>
  <si>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</si>
  <si>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</si>
  <si>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</si>
  <si>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</si>
  <si>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</si>
  <si>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</si>
  <si>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</si>
  <si>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</si>
  <si>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</si>
  <si>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</si>
  <si>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</si>
  <si>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</si>
  <si>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</si>
  <si>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</si>
  <si>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</si>
  <si>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</si>
  <si>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</si>
  <si>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</si>
  <si>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</si>
  <si>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</si>
  <si>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</si>
  <si>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</si>
  <si>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</si>
  <si>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</si>
  <si>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</si>
  <si>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</si>
  <si>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</si>
  <si>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</si>
  <si>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</si>
  <si>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</si>
  <si>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</si>
  <si>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</si>
  <si>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</si>
  <si>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</si>
  <si>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</si>
  <si>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</si>
  <si>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</si>
  <si>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</si>
  <si>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</si>
  <si>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</si>
  <si>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</si>
  <si>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</si>
  <si>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</si>
  <si>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</si>
  <si>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</si>
  <si>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</si>
  <si>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</si>
  <si>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</si>
  <si>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</si>
  <si>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</si>
  <si>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</si>
  <si>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</si>
  <si>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</si>
  <si>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</si>
  <si>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</si>
  <si>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</si>
  <si>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</si>
  <si>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</si>
  <si>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</si>
  <si>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</si>
  <si>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</si>
  <si>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</si>
  <si>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</si>
  <si>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</si>
  <si>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</si>
  <si>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</si>
  <si>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</si>
  <si>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</si>
  <si>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</si>
  <si>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</si>
  <si>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</si>
  <si>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</si>
  <si>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</si>
  <si>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</si>
  <si>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</si>
  <si>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</si>
  <si>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</si>
  <si>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</si>
  <si>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</si>
  <si>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</si>
  <si>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</si>
  <si>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</si>
  <si>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</si>
  <si>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</si>
  <si>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</si>
  <si>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</si>
  <si>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</si>
  <si>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</si>
  <si>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</si>
  <si>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</si>
  <si>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</si>
  <si>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</si>
  <si>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</si>
  <si>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</si>
  <si>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</si>
  <si>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</si>
  <si>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</si>
  <si>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</si>
  <si>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</si>
  <si>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</si>
  <si>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</si>
  <si>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</si>
  <si>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</si>
  <si>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</si>
  <si>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</si>
  <si>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</si>
  <si>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</si>
  <si>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</si>
  <si>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</si>
  <si>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</si>
  <si>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</si>
  <si>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</si>
  <si>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</si>
  <si>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</si>
  <si>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</si>
  <si>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</si>
  <si>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</si>
  <si>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</si>
  <si>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</si>
  <si>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</si>
  <si>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</si>
  <si>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</si>
  <si>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</si>
  <si>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</si>
  <si>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</si>
  <si>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</si>
  <si>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</si>
  <si>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</si>
  <si>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</si>
  <si>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</si>
  <si>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</si>
  <si>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</si>
  <si>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</si>
  <si>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</si>
  <si>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</si>
  <si>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</si>
  <si>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</si>
  <si>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</si>
  <si>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</si>
  <si>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</si>
  <si>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</si>
  <si>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</si>
  <si>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</si>
  <si>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</si>
  <si>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</si>
  <si>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</si>
  <si>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</si>
  <si>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</si>
  <si>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</si>
  <si>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</si>
  <si>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</si>
  <si>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</si>
  <si>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</si>
  <si>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</si>
  <si>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</si>
  <si>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</si>
  <si>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</si>
  <si>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</si>
  <si>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</si>
  <si>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</si>
  <si>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</si>
  <si>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</si>
  <si>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</si>
  <si>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</si>
  <si>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</si>
  <si>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</si>
  <si>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</si>
  <si>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</si>
  <si>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</si>
  <si>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</si>
  <si>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</si>
  <si>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</si>
  <si>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</si>
  <si>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</si>
  <si>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</si>
  <si>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</si>
  <si>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</si>
  <si>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</si>
  <si>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</si>
  <si>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</si>
  <si>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</si>
  <si>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</si>
  <si>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</si>
  <si>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</si>
  <si>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</si>
  <si>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</si>
  <si>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</si>
  <si>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</si>
  <si>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</si>
  <si>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</si>
  <si>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</si>
  <si>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</si>
  <si>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</si>
  <si>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</si>
  <si>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</si>
  <si>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</si>
  <si>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</si>
  <si>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</si>
  <si>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</si>
  <si>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</si>
  <si>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</si>
  <si>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</si>
  <si>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</si>
  <si>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</si>
  <si>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</si>
  <si>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</si>
  <si>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</si>
  <si>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</si>
  <si>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</si>
  <si>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</si>
  <si>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</si>
  <si>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</si>
  <si>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</si>
  <si>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</si>
  <si>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</si>
  <si>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</si>
  <si>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</si>
  <si>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</si>
  <si>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</si>
  <si>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</si>
  <si>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</si>
  <si>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</si>
  <si>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</si>
  <si>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</si>
  <si>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</si>
  <si>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</si>
  <si>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</si>
  <si>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</si>
  <si>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</si>
  <si>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</si>
  <si>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</si>
  <si>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</si>
  <si>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</si>
  <si>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</si>
  <si>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</si>
  <si>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</si>
  <si>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</si>
  <si>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</si>
  <si>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</si>
  <si>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</si>
  <si>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</si>
  <si>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</si>
  <si>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</si>
  <si>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</si>
  <si>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</si>
  <si>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</si>
  <si>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</si>
  <si>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</si>
  <si>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</si>
  <si>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</si>
  <si>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</si>
  <si>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</si>
  <si>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</si>
  <si>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</si>
  <si>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</si>
  <si>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</si>
  <si>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</si>
  <si>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</si>
  <si>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</si>
  <si>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</si>
  <si>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</si>
  <si>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</si>
  <si>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</si>
  <si>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</si>
  <si>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</si>
  <si>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</si>
  <si>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</si>
  <si>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</si>
  <si>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</si>
  <si>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</si>
  <si>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</si>
  <si>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</si>
  <si>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</si>
  <si>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</si>
  <si>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</si>
  <si>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</si>
  <si>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</si>
  <si>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</si>
  <si>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</si>
  <si>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</si>
  <si>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</si>
  <si>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</si>
  <si>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</si>
  <si>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</si>
  <si>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</si>
  <si>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</si>
  <si>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</si>
  <si>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</si>
  <si>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</si>
  <si>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</si>
  <si>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</si>
  <si>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</si>
  <si>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</si>
  <si>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</si>
  <si>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</si>
  <si>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</si>
  <si>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</si>
  <si>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</si>
  <si>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</si>
  <si>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</si>
  <si>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</si>
  <si>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</si>
  <si>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</si>
  <si>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</si>
  <si>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</si>
  <si>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</si>
  <si>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</si>
  <si>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</si>
  <si>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</si>
  <si>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</si>
  <si>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</si>
  <si>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</si>
  <si>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</si>
  <si>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</si>
  <si>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</si>
  <si>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</si>
  <si>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</si>
  <si>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</si>
  <si>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</si>
  <si>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</si>
  <si>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</si>
  <si>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</si>
  <si>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</si>
  <si>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</si>
  <si>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</si>
  <si>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</si>
  <si>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</si>
  <si>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</si>
  <si>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</si>
  <si>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</si>
  <si>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</si>
  <si>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</si>
  <si>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</si>
  <si>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</si>
  <si>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</si>
  <si>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</si>
  <si>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</si>
  <si>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</si>
  <si>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</si>
  <si>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</si>
  <si>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</si>
  <si>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</si>
  <si>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</si>
  <si>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</si>
  <si>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</si>
  <si>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</si>
  <si>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</si>
  <si>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</si>
  <si>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</si>
  <si>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</si>
  <si>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</si>
  <si>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</si>
  <si>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</si>
  <si>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</si>
  <si>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</si>
  <si>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</si>
  <si>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</si>
  <si>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</si>
  <si>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</si>
  <si>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</si>
  <si>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</si>
  <si>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</si>
  <si>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</si>
  <si>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</si>
  <si>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</si>
  <si>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</si>
  <si>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</si>
  <si>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</si>
  <si>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</si>
  <si>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</si>
  <si>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</si>
  <si>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</si>
  <si>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</si>
  <si>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</si>
  <si>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</si>
  <si>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</si>
  <si>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</si>
  <si>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</si>
  <si>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</si>
  <si>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</si>
  <si>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</si>
  <si>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</si>
  <si>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</si>
  <si>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</si>
  <si>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</si>
  <si>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</si>
  <si>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</si>
  <si>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</si>
  <si>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</si>
  <si>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</si>
  <si>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</si>
  <si>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</si>
  <si>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</si>
  <si>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</si>
  <si>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</si>
  <si>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</si>
  <si>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</si>
  <si>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</si>
  <si>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</si>
  <si>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</si>
  <si>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</si>
  <si>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</si>
  <si>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</si>
  <si>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</si>
  <si>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</si>
  <si>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</si>
  <si>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</si>
  <si>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</si>
  <si>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</si>
  <si>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</si>
  <si>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</si>
  <si>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</si>
  <si>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</si>
  <si>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</si>
  <si>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</si>
  <si>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</si>
  <si>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</si>
  <si>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</si>
  <si>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</si>
  <si>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</si>
  <si>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</si>
  <si>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</si>
  <si>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</si>
  <si>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</si>
  <si>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</si>
  <si>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</si>
  <si>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</si>
  <si>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</si>
  <si>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</si>
  <si>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</si>
  <si>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</si>
  <si>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</si>
  <si>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</si>
  <si>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</si>
  <si>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</si>
  <si>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</si>
  <si>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</si>
  <si>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</si>
  <si>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</si>
  <si>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</si>
  <si>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</si>
  <si>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</si>
  <si>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</si>
  <si>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</si>
  <si>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</si>
  <si>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</si>
  <si>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</si>
  <si>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</si>
  <si>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</si>
  <si>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</si>
  <si>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</si>
  <si>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</si>
  <si>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</si>
  <si>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</si>
  <si>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</si>
  <si>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</si>
  <si>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</si>
  <si>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</si>
  <si>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</si>
  <si>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</si>
  <si>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</si>
  <si>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</si>
  <si>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</si>
  <si>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</si>
  <si>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</si>
  <si>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</si>
  <si>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</si>
  <si>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</si>
  <si>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</si>
  <si>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</si>
  <si>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</si>
  <si>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</si>
  <si>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</si>
  <si>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</si>
  <si>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</si>
  <si>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</si>
  <si>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</si>
  <si>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</si>
  <si>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</si>
  <si>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</si>
  <si>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</si>
  <si>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</si>
  <si>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</si>
  <si>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</si>
  <si>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</si>
  <si>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</si>
  <si>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</si>
  <si>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</si>
  <si>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</si>
  <si>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</si>
  <si>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</si>
  <si>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</si>
  <si>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</si>
  <si>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</si>
  <si>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</si>
  <si>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</si>
  <si>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</si>
  <si>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</si>
  <si>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</si>
  <si>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</si>
  <si>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</si>
  <si>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</si>
  <si>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</si>
  <si>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</si>
  <si>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</si>
  <si>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</si>
  <si>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</si>
  <si>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</si>
  <si>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</si>
  <si>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</si>
  <si>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</si>
  <si>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</si>
  <si>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</si>
  <si>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</si>
  <si>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</si>
  <si>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</si>
  <si>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</si>
  <si>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</si>
  <si>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</si>
  <si>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</si>
  <si>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</si>
  <si>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</si>
  <si>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</si>
  <si>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</si>
  <si>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</si>
  <si>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</si>
  <si>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</si>
  <si>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</si>
  <si>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</si>
  <si>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</si>
  <si>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</si>
  <si>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</si>
  <si>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</si>
  <si>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</si>
  <si>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</si>
  <si>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</si>
  <si>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</si>
  <si>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</si>
  <si>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</si>
  <si>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</si>
  <si>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</si>
  <si>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</si>
  <si>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</si>
  <si>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</si>
  <si>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</si>
  <si>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</si>
  <si>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</si>
  <si>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</si>
  <si>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</si>
  <si>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</si>
  <si>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</si>
  <si>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</si>
  <si>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</si>
  <si>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</si>
  <si>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</si>
  <si>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</si>
  <si>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</si>
  <si>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</si>
  <si>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</si>
  <si>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</si>
  <si>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</si>
  <si>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</si>
  <si>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</si>
  <si>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</si>
  <si>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</si>
  <si>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</si>
  <si>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</si>
  <si>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</si>
  <si>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</si>
  <si>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</si>
  <si>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</si>
  <si>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</si>
  <si>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</si>
  <si>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</si>
  <si>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</si>
  <si>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</si>
  <si>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</si>
  <si>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</si>
  <si>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</si>
  <si>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</si>
  <si>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</si>
  <si>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</si>
  <si>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</si>
  <si>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</si>
  <si>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</si>
  <si>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</si>
  <si>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</si>
  <si>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</si>
  <si>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</si>
  <si>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</si>
  <si>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</si>
  <si>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</si>
  <si>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</si>
  <si>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</si>
  <si>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</si>
  <si>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</si>
  <si>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</si>
  <si>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</si>
  <si>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</si>
  <si>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</si>
  <si>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</si>
  <si>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</si>
  <si>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</si>
  <si>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</si>
  <si>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</si>
  <si>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</si>
  <si>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</si>
  <si>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</si>
  <si>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</si>
  <si>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</si>
  <si>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</si>
  <si>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</si>
  <si>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</si>
  <si>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</si>
  <si>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</si>
  <si>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</si>
  <si>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</si>
  <si>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</si>
  <si>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</si>
  <si>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</si>
  <si>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</si>
  <si>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</si>
  <si>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</si>
  <si>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</si>
  <si>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</si>
  <si>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</si>
  <si>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</si>
  <si>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</si>
  <si>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</si>
  <si>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</si>
  <si>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</si>
  <si>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</si>
  <si>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</si>
  <si>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</si>
  <si>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</si>
  <si>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</si>
  <si>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</si>
  <si>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</si>
  <si>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</si>
  <si>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</si>
  <si>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</si>
  <si>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</si>
  <si>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</si>
  <si>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</si>
  <si>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</si>
  <si>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</si>
  <si>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</si>
  <si>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</si>
  <si>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</si>
  <si>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</si>
  <si>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</si>
  <si>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</si>
  <si>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</si>
  <si>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</si>
  <si>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</si>
  <si>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</si>
  <si>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</si>
  <si>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</si>
  <si>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</si>
  <si>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</si>
  <si>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</si>
  <si>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</si>
  <si>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</si>
  <si>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</si>
  <si>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</si>
  <si>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</si>
  <si>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</si>
  <si>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</si>
  <si>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</si>
  <si>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</si>
  <si>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</si>
  <si>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</si>
  <si>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</si>
  <si>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</si>
  <si>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</si>
  <si>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</si>
  <si>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</si>
  <si>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</si>
  <si>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</si>
  <si>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</si>
  <si>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</si>
  <si>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</si>
  <si>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</si>
  <si>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</si>
  <si>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</si>
  <si>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</si>
  <si>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</si>
  <si>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</si>
  <si>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</si>
  <si>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</si>
  <si>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</si>
  <si>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</si>
  <si>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</si>
  <si>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</si>
  <si>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</si>
  <si>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</si>
  <si>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</si>
  <si>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</si>
  <si>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</si>
  <si>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</si>
  <si>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</si>
  <si>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</si>
  <si>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</si>
  <si>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</si>
  <si>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</si>
  <si>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</si>
  <si>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</si>
  <si>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</si>
  <si>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</si>
  <si>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</si>
  <si>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</si>
  <si>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</si>
  <si>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</si>
  <si>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</si>
  <si>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</si>
  <si>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</si>
  <si>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</si>
  <si>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</si>
  <si>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</si>
  <si>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</si>
  <si>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</si>
  <si>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</si>
  <si>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</si>
  <si>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</si>
  <si>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</si>
  <si>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</si>
  <si>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</si>
  <si>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</si>
  <si>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</si>
  <si>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</si>
  <si>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</si>
  <si>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</si>
  <si>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</si>
  <si>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</si>
  <si>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</si>
  <si>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</si>
  <si>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</si>
  <si>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</si>
  <si>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</si>
  <si>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</si>
  <si>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</si>
  <si>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</si>
  <si>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</si>
  <si>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</si>
  <si>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</si>
  <si>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</si>
  <si>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</si>
  <si>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</si>
  <si>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</si>
  <si>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</si>
  <si>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</si>
  <si>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</si>
  <si>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</si>
  <si>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</si>
  <si>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</si>
  <si>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</si>
  <si>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</si>
  <si>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</si>
  <si>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</si>
  <si>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</si>
  <si>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</si>
  <si>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</si>
  <si>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</si>
  <si>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</si>
  <si>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</si>
  <si>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</si>
  <si>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</si>
  <si>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</si>
  <si>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</si>
  <si>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</si>
  <si>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</si>
  <si>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</si>
  <si>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</si>
  <si>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</si>
  <si>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</si>
  <si>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</si>
  <si>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</si>
  <si>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</si>
  <si>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</si>
  <si>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</si>
  <si>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</si>
  <si>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</si>
  <si>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</si>
  <si>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</si>
  <si>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</si>
  <si>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</si>
  <si>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</si>
  <si>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</si>
  <si>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</si>
  <si>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</si>
  <si>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</si>
  <si>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</si>
  <si>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</si>
  <si>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</si>
  <si>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</si>
  <si>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</si>
  <si>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</si>
  <si>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</si>
  <si>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</si>
  <si>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</si>
  <si>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</si>
  <si>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</si>
  <si>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</si>
  <si>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</si>
  <si>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</si>
  <si>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</si>
  <si>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</si>
  <si>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</si>
  <si>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</si>
  <si>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</si>
  <si>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</si>
  <si>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</si>
  <si>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</si>
  <si>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</si>
  <si>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</si>
  <si>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</si>
  <si>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</si>
  <si>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</si>
  <si>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</si>
  <si>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</si>
  <si>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</si>
  <si>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</si>
  <si>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</si>
  <si>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</si>
  <si>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</si>
  <si>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</si>
  <si>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</si>
  <si>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</si>
  <si>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</si>
  <si>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</si>
  <si>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</si>
  <si>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</si>
  <si>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</si>
  <si>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</si>
  <si>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</si>
  <si>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</si>
  <si>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</si>
  <si>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</si>
  <si>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</si>
  <si>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</si>
  <si>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</si>
  <si>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</si>
  <si>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</si>
  <si>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</si>
  <si>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</si>
  <si>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</si>
  <si>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</si>
  <si>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</si>
  <si>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</si>
  <si>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</si>
  <si>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</si>
  <si>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</si>
  <si>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</si>
  <si>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</si>
  <si>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</si>
  <si>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</si>
  <si>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</si>
  <si>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</si>
  <si>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</si>
  <si>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</si>
  <si>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</si>
  <si>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</si>
  <si>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</si>
  <si>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</si>
  <si>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</si>
  <si>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</si>
  <si>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</si>
  <si>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</si>
  <si>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</si>
  <si>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</si>
  <si>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</si>
  <si>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</si>
  <si>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</si>
  <si>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</si>
  <si>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</si>
  <si>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</si>
  <si>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</si>
  <si>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</si>
  <si>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</si>
  <si>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</si>
  <si>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</si>
  <si>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</si>
  <si>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</si>
  <si>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</si>
  <si>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</si>
  <si>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</si>
  <si>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</si>
  <si>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</si>
  <si>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</si>
  <si>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</si>
  <si>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</si>
  <si>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</si>
  <si>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</si>
  <si>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</si>
  <si>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</si>
  <si>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</si>
  <si>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</si>
  <si>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</si>
  <si>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</si>
  <si>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</si>
  <si>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</si>
  <si>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</si>
  <si>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</si>
  <si>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</si>
  <si>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</si>
  <si>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</si>
  <si>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</si>
  <si>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</si>
  <si>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</si>
  <si>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</si>
  <si>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</si>
  <si>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</si>
  <si>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</si>
  <si>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</si>
  <si>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</si>
  <si>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</si>
  <si>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</si>
  <si>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</si>
  <si>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</si>
  <si>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</si>
  <si>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</si>
  <si>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</si>
  <si>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</si>
  <si>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</si>
  <si>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</si>
  <si>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</si>
  <si>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</si>
  <si>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</si>
  <si>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</si>
  <si>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</si>
  <si>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</si>
  <si>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</si>
  <si>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</si>
  <si>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</si>
  <si>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</si>
  <si>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</si>
  <si>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</si>
  <si>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</si>
  <si>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</si>
  <si>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</si>
  <si>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</si>
  <si>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</si>
  <si>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</si>
  <si>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</si>
  <si>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</si>
  <si>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</si>
  <si>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</si>
  <si>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</si>
  <si>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</si>
  <si>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</si>
  <si>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</si>
  <si>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</si>
  <si>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</si>
  <si>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</si>
  <si>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</si>
  <si>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</si>
  <si>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</si>
  <si>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</si>
  <si>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</si>
  <si>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</si>
  <si>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</si>
  <si>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</si>
  <si>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</si>
  <si>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</si>
  <si>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</si>
  <si>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</si>
  <si>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</si>
  <si>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</si>
  <si>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</si>
  <si>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</si>
  <si>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</si>
  <si>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</si>
  <si>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</si>
  <si>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</si>
  <si>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</si>
  <si>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</si>
  <si>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</si>
  <si>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</si>
  <si>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</si>
  <si>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</si>
  <si>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</si>
  <si>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</si>
  <si>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</si>
  <si>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</si>
  <si>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</si>
  <si>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</si>
  <si>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</si>
  <si>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</si>
  <si>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</si>
  <si>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</si>
  <si>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</si>
  <si>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</si>
  <si>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</si>
  <si>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</si>
  <si>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</si>
  <si>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</si>
  <si>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</si>
  <si>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</si>
  <si>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</si>
  <si>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</si>
  <si>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</si>
  <si>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</si>
  <si>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</si>
  <si>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</si>
  <si>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</si>
  <si>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</si>
  <si>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</si>
  <si>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</si>
  <si>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</si>
  <si>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</si>
  <si>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</si>
  <si>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</si>
  <si>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</si>
  <si>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</si>
  <si>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</si>
  <si>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</si>
  <si>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</si>
  <si>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</si>
  <si>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</si>
  <si>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</si>
  <si>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</si>
  <si>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</si>
  <si>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</si>
  <si>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</si>
  <si>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</si>
  <si>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</si>
  <si>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</si>
  <si>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</si>
  <si>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</si>
  <si>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</si>
  <si>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</si>
  <si>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</si>
  <si>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</si>
  <si>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</si>
  <si>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</si>
  <si>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</si>
  <si>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</si>
  <si>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</si>
  <si>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</si>
  <si>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</si>
  <si>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</si>
  <si>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</si>
  <si>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</si>
  <si>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</si>
  <si>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</si>
  <si>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</si>
  <si>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</si>
  <si>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</si>
  <si>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</si>
  <si>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</si>
  <si>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</si>
  <si>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</si>
  <si>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</si>
  <si>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</si>
  <si>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</si>
  <si>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</si>
  <si>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</si>
  <si>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</si>
  <si>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</si>
  <si>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</si>
  <si>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</si>
  <si>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</si>
  <si>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</si>
  <si>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</si>
  <si>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</si>
  <si>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</si>
  <si>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</si>
  <si>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</si>
  <si>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</si>
  <si>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</si>
  <si>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</si>
  <si>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</si>
  <si>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</si>
  <si>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</si>
  <si>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</si>
  <si>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</si>
  <si>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</si>
  <si>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</si>
  <si>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</si>
  <si>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</si>
  <si>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</si>
  <si>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</si>
  <si>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</si>
  <si>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</si>
  <si>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</si>
  <si>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</si>
  <si>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</si>
  <si>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</si>
  <si>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</si>
  <si>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</si>
  <si>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</si>
  <si>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</si>
  <si>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</si>
  <si>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</si>
  <si>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</si>
  <si>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</si>
  <si>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</si>
  <si>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</si>
  <si>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</si>
  <si>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</si>
  <si>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</si>
  <si>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</si>
  <si>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</si>
  <si>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</si>
  <si>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</si>
  <si>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</si>
  <si>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</si>
  <si>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</si>
  <si>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</si>
  <si>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</si>
  <si>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</si>
  <si>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</si>
  <si>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</si>
  <si>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</si>
  <si>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</si>
  <si>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</si>
  <si>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</si>
  <si>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</si>
  <si>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</si>
  <si>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</si>
  <si>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</si>
  <si>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</si>
  <si>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</si>
  <si>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</si>
  <si>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</si>
  <si>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</si>
  <si>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</si>
  <si>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</si>
  <si>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</si>
  <si>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</si>
  <si>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</si>
  <si>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</si>
  <si>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</si>
  <si>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</si>
  <si>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</si>
  <si>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</si>
  <si>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</si>
  <si>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</si>
  <si>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</si>
  <si>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</si>
  <si>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</si>
  <si>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</si>
  <si>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</si>
  <si>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</si>
  <si>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</si>
  <si>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</si>
  <si>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</si>
  <si>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</si>
  <si>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</si>
  <si>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</si>
  <si>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</si>
  <si>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</si>
  <si>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</si>
  <si>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</si>
  <si>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</si>
  <si>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</si>
  <si>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</si>
  <si>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</si>
  <si>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</si>
  <si>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</si>
  <si>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</si>
  <si>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</si>
  <si>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</si>
  <si>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</si>
  <si>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</si>
  <si>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</si>
  <si>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</si>
  <si>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</si>
  <si>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</si>
  <si>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</si>
  <si>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</si>
  <si>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</si>
  <si>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</si>
  <si>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</si>
  <si>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</si>
  <si>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</si>
  <si>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</si>
  <si>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</si>
  <si>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</si>
  <si>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</si>
  <si>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</si>
  <si>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</si>
  <si>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</si>
  <si>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</si>
  <si>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</si>
  <si>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</si>
  <si>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</si>
  <si>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</si>
  <si>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</si>
  <si>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</si>
  <si>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</si>
  <si>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</si>
  <si>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</si>
  <si>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</si>
  <si>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</si>
  <si>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</si>
  <si>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</si>
  <si>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</si>
  <si>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</si>
  <si>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</si>
  <si>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</si>
  <si>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</si>
  <si>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</si>
  <si>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</si>
  <si>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</si>
  <si>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</si>
  <si>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</si>
  <si>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</si>
  <si>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</si>
  <si>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</si>
  <si>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</si>
  <si>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</si>
  <si>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</si>
  <si>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</si>
  <si>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</si>
  <si>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</si>
  <si>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</si>
  <si>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</si>
  <si>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</si>
  <si>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</si>
  <si>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</si>
  <si>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</si>
  <si>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</si>
  <si>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</si>
  <si>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</si>
  <si>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</si>
  <si>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</si>
  <si>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</si>
  <si>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</si>
  <si>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</si>
  <si>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</si>
  <si>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</si>
  <si>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</si>
  <si>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</si>
  <si>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</si>
  <si>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</si>
  <si>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</si>
  <si>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</si>
  <si>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</si>
  <si>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</si>
  <si>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</si>
  <si>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</si>
  <si>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</si>
  <si>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</si>
  <si>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</si>
  <si>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</si>
  <si>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</si>
  <si>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</si>
  <si>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</si>
  <si>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</si>
  <si>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</si>
  <si>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</si>
  <si>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</si>
  <si>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</si>
  <si>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</si>
  <si>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</si>
  <si>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</si>
  <si>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</si>
  <si>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</si>
  <si>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</si>
  <si>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</si>
  <si>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</si>
  <si>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</si>
  <si>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</si>
  <si>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</si>
  <si>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</si>
  <si>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</si>
  <si>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</si>
  <si>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</si>
  <si>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</si>
  <si>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</si>
  <si>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</si>
  <si>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</si>
  <si>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</si>
  <si>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</si>
  <si>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</si>
  <si>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</si>
  <si>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</si>
  <si>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</si>
  <si>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</si>
  <si>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</si>
  <si>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</si>
  <si>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</si>
  <si>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</si>
  <si>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</si>
  <si>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</si>
  <si>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</si>
  <si>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</si>
  <si>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</si>
  <si>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</si>
  <si>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</si>
  <si>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</si>
  <si>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</si>
  <si>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</si>
  <si>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</si>
  <si>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</si>
  <si>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</si>
  <si>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</si>
  <si>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</si>
  <si>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</si>
  <si>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</si>
  <si>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</si>
  <si>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</si>
  <si>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</si>
  <si>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</si>
  <si>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</si>
  <si>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</si>
  <si>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</si>
  <si>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</si>
  <si>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</si>
  <si>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</si>
  <si>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</si>
  <si>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</si>
  <si>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</si>
  <si>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</si>
  <si>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</si>
  <si>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</si>
  <si>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</si>
  <si>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</si>
  <si>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</si>
  <si>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</si>
  <si>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</si>
  <si>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</si>
  <si>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</si>
  <si>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</si>
  <si>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</si>
  <si>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</si>
  <si>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</si>
  <si>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</si>
  <si>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</si>
  <si>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</si>
  <si>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</si>
  <si>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</si>
  <si>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</si>
  <si>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</si>
  <si>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</si>
  <si>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</si>
  <si>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</si>
  <si>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</si>
  <si>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</si>
  <si>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</si>
  <si>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</si>
  <si>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</si>
  <si>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</si>
  <si>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</si>
  <si>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</si>
  <si>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</si>
  <si>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</si>
  <si>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</si>
  <si>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</si>
  <si>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</si>
  <si>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</si>
  <si>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</si>
  <si>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</si>
  <si>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</si>
  <si>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</si>
  <si>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</si>
  <si>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</si>
  <si>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</si>
  <si>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</si>
  <si>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</si>
  <si>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</si>
  <si>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</si>
  <si>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</si>
  <si>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</si>
  <si>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</si>
  <si>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</si>
  <si>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</si>
  <si>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</si>
  <si>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</si>
  <si>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</si>
  <si>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</si>
  <si>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</si>
  <si>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Ejecución 1ro de enero - 24 de marzo de 2023*</t>
  </si>
  <si>
    <t>Ejecución 1ro de enero - 24 de marzo de 2023 *</t>
  </si>
  <si>
    <t xml:space="preserve">      Ejecución 1ro de enero - 24 de marzo 2023 (fecha de imputación)</t>
  </si>
  <si>
    <t>Ejecución 1ro de enero - 27 de marzo 2023 (fecha de registro)</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</si>
  <si>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</si>
  <si>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</si>
  <si>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</si>
  <si>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</si>
  <si>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</si>
  <si>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</si>
  <si>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</si>
  <si>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</si>
  <si>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</si>
  <si>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07-CONSTRUCCIÓN DE 48 VIVIENDAS EN EL MUNICIPIO LAS MATAS DE FARFAN, PROVINCIA SAN JUAN</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</si>
  <si>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</si>
  <si>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</si>
  <si>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</si>
  <si>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07-CONSTRUCCIÓN EDIFICIO PARA SALONES PARROQUIALES, PARROQUIA STELLA MARIS, MUNICIPIO SANTO DOMINGO ESTE.</t>
  </si>
  <si>
    <t>14508-CONSTRUCCIÓN EDIFICIO PARA SALONES PARROQUIALES, PARROQUIA STELLA MARIS, MUNICIPIO SANTO DOMINGO ESTE.</t>
  </si>
  <si>
    <t>* Fecha de imputación al 24 de marzo y fecha de registro al 27 de marzo de 2023. La fecha de imputación representa los gastos o ingresos en el momento de su ejecución, mientras que la fecha de registro representa el momento de su registro en el sistema, en la medida que se van regularizando los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</si>
</sst>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7">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6" fontId="2" fillId="0" borderId="0" xfId="1" applyNumberFormat="1" applyFont="1" applyAlignment="1">
      <alignment vertical="center" wrapText="1" readingOrder="1"/>
    </xf>
    <xf numFmtId="166" fontId="3" fillId="0" borderId="0" xfId="1" applyNumberFormat="1" applyFont="1" applyAlignment="1">
      <alignment vertical="top" wrapText="1" readingOrder="1"/>
    </xf>
    <xf numFmtId="166" fontId="12" fillId="0" borderId="0" xfId="1" applyNumberFormat="1" applyFont="1" applyAlignment="1">
      <alignment vertical="top" wrapText="1" readingOrder="1"/>
    </xf>
    <xf numFmtId="166" fontId="13" fillId="2" borderId="0" xfId="1" applyNumberFormat="1" applyFont="1" applyFill="1" applyAlignment="1">
      <alignment wrapText="1"/>
    </xf>
    <xf numFmtId="166" fontId="14" fillId="2" borderId="0" xfId="1" applyNumberFormat="1" applyFont="1" applyFill="1"/>
    <xf numFmtId="166" fontId="4" fillId="2" borderId="0" xfId="1" applyNumberFormat="1" applyFont="1" applyFill="1"/>
    <xf numFmtId="166" fontId="0" fillId="2" borderId="0" xfId="1" applyNumberFormat="1" applyFont="1" applyFill="1"/>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6" fontId="59"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xf numFmtId="0" fontId="6" fillId="0" borderId="0" xfId="0" applyFont="1" applyFill="1"/>
    <xf numFmtId="0" fontId="6" fillId="0" borderId="0" xfId="0" applyFont="1" applyFill="1" applyAlignment="1">
      <alignment horizontal="left" indent="1"/>
    </xf>
    <xf numFmtId="0" fontId="5" fillId="0" borderId="0" xfId="0" applyFont="1" applyFill="1" applyAlignment="1">
      <alignment horizontal="left" indent="2"/>
    </xf>
    <xf numFmtId="0" fontId="6" fillId="0" borderId="0" xfId="0" applyFont="1" applyFill="1" applyAlignment="1">
      <alignment horizontal="left" vertical="center" indent="2"/>
    </xf>
    <xf numFmtId="0" fontId="5" fillId="0" borderId="0" xfId="0" applyFont="1" applyFill="1" applyAlignment="1">
      <alignment horizontal="left" vertical="center" indent="3"/>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74F617C8-D882-4216-A3CA-007EDEA8310A}"/>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7FEC3B7F-C6D3-4231-8365-5781D32866A9}"/>
            </a:ext>
          </a:extLst>
        </xdr:cNvPr>
        <xdr:cNvPicPr>
          <a:picLocks noChangeAspect="1"/>
        </xdr:cNvPicPr>
      </xdr:nvPicPr>
      <xdr:blipFill>
        <a:blip xmlns:r="http://schemas.openxmlformats.org/officeDocument/2006/relationships" r:embed="rId2"/>
        <a:stretch>
          <a:fillRect/>
        </a:stretch>
      </xdr:blipFill>
      <xdr:spPr>
        <a:xfrm>
          <a:off x="115927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9C578266-90F4-4B4F-8CC5-A940DEF5C86C}"/>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13.320011574076" createdVersion="8" refreshedVersion="8" minRefreshableVersion="3" recordCount="4980" xr:uid="{F0EB2C4F-D6F3-4CFB-BC75-83B482B6E6DD}">
  <cacheSource type="worksheet">
    <worksheetSource ref="A2:T4982" sheet="24.03.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99">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2.4.04 - Energía eléctrica de fuentes termoeléctricas"/>
        <s v="4.1.02 - Desarrollo comunitario"/>
        <s v="4.5.06 - Desempleo"/>
        <s v="2.9.02 - Hoteles y restaurantes"/>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232"/>
    </cacheField>
    <cacheField name="PROVINCIA" numFmtId="0">
      <sharedItems/>
    </cacheField>
    <cacheField name="Suma de INICIAL" numFmtId="0">
      <sharedItems containsSemiMixedTypes="0" containsString="0" containsNumber="1" containsInteger="1" minValue="0" maxValue="120950987783"/>
    </cacheField>
    <cacheField name="Suma de VIGENTE" numFmtId="0">
      <sharedItems containsSemiMixedTypes="0" containsString="0" containsNumber="1" minValue="-1.862645149230957E-9" maxValue="120950987783"/>
    </cacheField>
    <cacheField name="Suma de DEVENGADO" numFmtId="0">
      <sharedItems containsSemiMixedTypes="0" containsString="0" containsNumber="1" minValue="0" maxValue="27747339663.65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80">
  <r>
    <s v="2023"/>
    <x v="0"/>
    <x v="0"/>
    <x v="0"/>
    <x v="0"/>
    <s v="1 - Poder Legislativo"/>
    <s v="0101 - SENADO DE LA REPÚBLICA"/>
    <x v="0"/>
    <x v="0"/>
    <x v="0"/>
    <s v="2.1 - REMUNERACIONES Y CONTRIBUCIONES"/>
    <s v="2.1.1 - REMUNERACIONES"/>
    <s v="N"/>
    <s v="00 - N/A"/>
    <s v="10 - FONDO GENERAL"/>
    <s v="(en blanco)"/>
    <s v="99 - MULTIPROVINCIAL"/>
    <n v="1139158661"/>
    <n v="1139158661"/>
    <n v="284789662.23000002"/>
  </r>
  <r>
    <s v="2023"/>
    <x v="0"/>
    <x v="0"/>
    <x v="0"/>
    <x v="0"/>
    <s v="1 - Poder Legislativo"/>
    <s v="0101 - SENADO DE LA REPÚBLICA"/>
    <x v="0"/>
    <x v="0"/>
    <x v="0"/>
    <s v="2.1 - REMUNERACIONES Y CONTRIBUCIONES"/>
    <s v="2.1.2 - SOBRESUELDOS"/>
    <s v="N"/>
    <s v="00 - N/A"/>
    <s v="10 - FONDO GENERAL"/>
    <s v="(en blanco)"/>
    <s v="99 - MULTIPROVINCIAL"/>
    <n v="115200000"/>
    <n v="115200000"/>
    <n v="28800000.030000009"/>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7306499.9699999997"/>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90447115.770000011"/>
  </r>
  <r>
    <s v="2023"/>
    <x v="0"/>
    <x v="0"/>
    <x v="0"/>
    <x v="0"/>
    <s v="1 - Poder Legislativo"/>
    <s v="0101 - SENADO DE LA REPÚBLICA"/>
    <x v="0"/>
    <x v="0"/>
    <x v="0"/>
    <s v="2.2 - CONTRATACIÓN DE SERVICIOS"/>
    <s v="2.2.1 - SERVICIOS BÁSICOS"/>
    <s v="N"/>
    <s v="00 - N/A"/>
    <s v="10 - FONDO GENERAL"/>
    <s v="(en blanco)"/>
    <s v="99 - MULTIPROVINCIAL"/>
    <n v="38250000"/>
    <n v="38250000"/>
    <n v="9562500.0599999987"/>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3250000.01"/>
  </r>
  <r>
    <s v="2023"/>
    <x v="0"/>
    <x v="0"/>
    <x v="0"/>
    <x v="0"/>
    <s v="1 - Poder Legislativo"/>
    <s v="0101 - SENADO DE LA REPÚBLICA"/>
    <x v="0"/>
    <x v="0"/>
    <x v="0"/>
    <s v="2.2 - CONTRATACIÓN DE SERVICIOS"/>
    <s v="2.2.3 - VIÁTICOS"/>
    <s v="N"/>
    <s v="00 - N/A"/>
    <s v="10 - FONDO GENERAL"/>
    <s v="(en blanco)"/>
    <s v="99 - MULTIPROVINCIAL"/>
    <n v="34676000"/>
    <n v="34676000"/>
    <n v="8669000.0099999998"/>
  </r>
  <r>
    <s v="2023"/>
    <x v="0"/>
    <x v="0"/>
    <x v="0"/>
    <x v="0"/>
    <s v="1 - Poder Legislativo"/>
    <s v="0101 - SENADO DE LA REPÚBLICA"/>
    <x v="0"/>
    <x v="0"/>
    <x v="0"/>
    <s v="2.2 - CONTRATACIÓN DE SERVICIOS"/>
    <s v="2.2.4 - TRANSPORTE Y ALMACENAJE"/>
    <s v="N"/>
    <s v="00 - N/A"/>
    <s v="10 - FONDO GENERAL"/>
    <s v="(en blanco)"/>
    <s v="99 - MULTIPROVINCIAL"/>
    <n v="7650000"/>
    <n v="7650000"/>
    <n v="1912499.01"/>
  </r>
  <r>
    <s v="2023"/>
    <x v="0"/>
    <x v="0"/>
    <x v="0"/>
    <x v="0"/>
    <s v="1 - Poder Legislativo"/>
    <s v="0101 - SENADO DE LA REPÚBLICA"/>
    <x v="0"/>
    <x v="0"/>
    <x v="0"/>
    <s v="2.2 - CONTRATACIÓN DE SERVICIOS"/>
    <s v="2.2.5 - ALQUILERES Y RENTAS"/>
    <s v="N"/>
    <s v="00 - N/A"/>
    <s v="10 - FONDO GENERAL"/>
    <s v="(en blanco)"/>
    <s v="99 - MULTIPROVINCIAL"/>
    <n v="33900000"/>
    <n v="33900000"/>
    <n v="8474999.8200000003"/>
  </r>
  <r>
    <s v="2023"/>
    <x v="0"/>
    <x v="0"/>
    <x v="0"/>
    <x v="0"/>
    <s v="1 - Poder Legislativo"/>
    <s v="0101 - SENADO DE LA REPÚBLICA"/>
    <x v="0"/>
    <x v="0"/>
    <x v="0"/>
    <s v="2.2 - CONTRATACIÓN DE SERVICIOS"/>
    <s v="2.2.6 - SEGUROS"/>
    <s v="N"/>
    <s v="00 - N/A"/>
    <s v="10 - FONDO GENERAL"/>
    <s v="(en blanco)"/>
    <s v="99 - MULTIPROVINCIAL"/>
    <n v="79100000"/>
    <n v="79100000"/>
    <n v="19775000.009999998"/>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0675000.02"/>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5883750.0599999996"/>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12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2675003.94"/>
  </r>
  <r>
    <s v="2023"/>
    <x v="0"/>
    <x v="0"/>
    <x v="0"/>
    <x v="0"/>
    <s v="1 - Poder Legislativo"/>
    <s v="0101 - SENADO DE LA REPÚBLICA"/>
    <x v="0"/>
    <x v="0"/>
    <x v="0"/>
    <s v="2.3 - MATERIALES Y SUMINISTROS"/>
    <s v="2.3.2 - TEXTILES Y VESTUARIOS"/>
    <s v="N"/>
    <s v="00 - N/A"/>
    <s v="10 - FONDO GENERAL"/>
    <s v="(en blanco)"/>
    <s v="99 - MULTIPROVINCIAL"/>
    <n v="2500000"/>
    <n v="2500000"/>
    <n v="624999.99"/>
  </r>
  <r>
    <s v="2023"/>
    <x v="0"/>
    <x v="0"/>
    <x v="0"/>
    <x v="0"/>
    <s v="1 - Poder Legislativo"/>
    <s v="0101 - SENADO DE LA REPÚBLICA"/>
    <x v="0"/>
    <x v="0"/>
    <x v="0"/>
    <s v="2.3 - MATERIALES Y SUMINISTROS"/>
    <s v="2.3.3 - PAPEL, CARTÓN E IMPRESOS"/>
    <s v="N"/>
    <s v="00 - N/A"/>
    <s v="10 - FONDO GENERAL"/>
    <s v="(en blanco)"/>
    <s v="99 - MULTIPROVINCIAL"/>
    <n v="9100000"/>
    <n v="9100000"/>
    <n v="2275000.02"/>
  </r>
  <r>
    <s v="2023"/>
    <x v="0"/>
    <x v="0"/>
    <x v="0"/>
    <x v="0"/>
    <s v="1 - Poder Legislativo"/>
    <s v="0101 - SENADO DE LA REPÚBLICA"/>
    <x v="0"/>
    <x v="0"/>
    <x v="0"/>
    <s v="2.3 - MATERIALES Y SUMINISTROS"/>
    <s v="2.3.4 - PRODUCTOS FARMACÉUTICOS"/>
    <s v="N"/>
    <s v="00 - N/A"/>
    <s v="10 - FONDO GENERAL"/>
    <s v="(en blanco)"/>
    <s v="99 - MULTIPROVINCIAL"/>
    <n v="800000"/>
    <n v="800000"/>
    <n v="200000.01"/>
  </r>
  <r>
    <s v="2023"/>
    <x v="0"/>
    <x v="0"/>
    <x v="0"/>
    <x v="0"/>
    <s v="1 - Poder Legislativo"/>
    <s v="0101 - SENADO DE LA REPÚBLICA"/>
    <x v="0"/>
    <x v="0"/>
    <x v="0"/>
    <s v="2.3 - MATERIALES Y SUMINISTROS"/>
    <s v="2.3.5 - CUERO, CAUCHO Y PLÁSTICO"/>
    <s v="N"/>
    <s v="00 - N/A"/>
    <s v="10 - FONDO GENERAL"/>
    <s v="(en blanco)"/>
    <s v="99 - MULTIPROVINCIAL"/>
    <n v="3850000"/>
    <n v="3850000"/>
    <n v="962500.02000000025"/>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925000.02000000014"/>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1155000.02"/>
  </r>
  <r>
    <s v="2023"/>
    <x v="0"/>
    <x v="0"/>
    <x v="0"/>
    <x v="0"/>
    <s v="1 - Poder Legislativo"/>
    <s v="0101 - SENADO DE LA REPÚBLICA"/>
    <x v="0"/>
    <x v="0"/>
    <x v="0"/>
    <s v="2.3 - MATERIALES Y SUMINISTROS"/>
    <s v="2.3.9 - PRODUCTOS Y ÚTILES VARIOS"/>
    <s v="N"/>
    <s v="00 - N/A"/>
    <s v="10 - FONDO GENERAL"/>
    <s v="(en blanco)"/>
    <s v="99 - MULTIPROVINCIAL"/>
    <n v="10950000"/>
    <n v="10950000"/>
    <n v="2737500"/>
  </r>
  <r>
    <s v="2023"/>
    <x v="0"/>
    <x v="0"/>
    <x v="0"/>
    <x v="0"/>
    <s v="1 - Poder Legislativo"/>
    <s v="0102 - CÁMARA DE DIPUTADOS"/>
    <x v="0"/>
    <x v="0"/>
    <x v="0"/>
    <s v="2.1 - REMUNERACIONES Y CONTRIBUCIONES"/>
    <s v="2.1.1 - REMUNERACIONES"/>
    <s v="N"/>
    <s v="00 - N/A"/>
    <s v="10 - FONDO GENERAL"/>
    <s v="(en blanco)"/>
    <s v="99 - MULTIPROVINCIAL"/>
    <n v="1603005934"/>
    <n v="1827796251"/>
    <n v="457250195.19000006"/>
  </r>
  <r>
    <s v="2023"/>
    <x v="0"/>
    <x v="0"/>
    <x v="0"/>
    <x v="0"/>
    <s v="1 - Poder Legislativo"/>
    <s v="0102 - CÁMARA DE DIPUTADOS"/>
    <x v="0"/>
    <x v="0"/>
    <x v="0"/>
    <s v="2.1 - REMUNERACIONES Y CONTRIBUCIONES"/>
    <s v="2.1.2 - SOBRESUELDOS"/>
    <s v="N"/>
    <s v="00 - N/A"/>
    <s v="10 - FONDO GENERAL"/>
    <s v="(en blanco)"/>
    <s v="99 - MULTIPROVINCIAL"/>
    <n v="168385633"/>
    <n v="197385633"/>
    <n v="72282788.2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50225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37481186.23999998"/>
  </r>
  <r>
    <s v="2023"/>
    <x v="0"/>
    <x v="0"/>
    <x v="0"/>
    <x v="0"/>
    <s v="1 - Poder Legislativo"/>
    <s v="0102 - CÁMARA DE DIPUTADOS"/>
    <x v="0"/>
    <x v="0"/>
    <x v="0"/>
    <s v="2.2 - CONTRATACIÓN DE SERVICIOS"/>
    <s v="2.2.1 - SERVICIOS BÁSICOS"/>
    <s v="N"/>
    <s v="00 - N/A"/>
    <s v="10 - FONDO GENERAL"/>
    <s v="(en blanco)"/>
    <s v="99 - MULTIPROVINCIAL"/>
    <n v="79689508"/>
    <n v="79689508"/>
    <n v="19830640.019999996"/>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29471000"/>
  </r>
  <r>
    <s v="2023"/>
    <x v="0"/>
    <x v="0"/>
    <x v="0"/>
    <x v="0"/>
    <s v="1 - Poder Legislativo"/>
    <s v="0102 - CÁMARA DE DIPUTADOS"/>
    <x v="0"/>
    <x v="0"/>
    <x v="0"/>
    <s v="2.2 - CONTRATACIÓN DE SERVICIOS"/>
    <s v="2.2.3 - VIÁTICOS"/>
    <s v="N"/>
    <s v="00 - N/A"/>
    <s v="10 - FONDO GENERAL"/>
    <s v="(en blanco)"/>
    <s v="99 - MULTIPROVINCIAL"/>
    <n v="218000000"/>
    <n v="218000000"/>
    <n v="54499999.979999997"/>
  </r>
  <r>
    <s v="2023"/>
    <x v="0"/>
    <x v="0"/>
    <x v="0"/>
    <x v="0"/>
    <s v="1 - Poder Legislativo"/>
    <s v="0102 - CÁMARA DE DIPUTADOS"/>
    <x v="0"/>
    <x v="0"/>
    <x v="0"/>
    <s v="2.2 - CONTRATACIÓN DE SERVICIOS"/>
    <s v="2.2.4 - TRANSPORTE Y ALMACENAJE"/>
    <s v="N"/>
    <s v="00 - N/A"/>
    <s v="10 - FONDO GENERAL"/>
    <s v="(en blanco)"/>
    <s v="99 - MULTIPROVINCIAL"/>
    <n v="20040000"/>
    <n v="20040000"/>
    <n v="9345366.6699999999"/>
  </r>
  <r>
    <s v="2023"/>
    <x v="0"/>
    <x v="0"/>
    <x v="0"/>
    <x v="0"/>
    <s v="1 - Poder Legislativo"/>
    <s v="0102 - CÁMARA DE DIPUTADOS"/>
    <x v="0"/>
    <x v="0"/>
    <x v="0"/>
    <s v="2.2 - CONTRATACIÓN DE SERVICIOS"/>
    <s v="2.2.5 - ALQUILERES Y RENTAS"/>
    <s v="N"/>
    <s v="00 - N/A"/>
    <s v="10 - FONDO GENERAL"/>
    <s v="(en blanco)"/>
    <s v="99 - MULTIPROVINCIAL"/>
    <n v="15513195"/>
    <n v="15513195"/>
    <n v="2717015.42"/>
  </r>
  <r>
    <s v="2023"/>
    <x v="0"/>
    <x v="0"/>
    <x v="0"/>
    <x v="0"/>
    <s v="1 - Poder Legislativo"/>
    <s v="0102 - CÁMARA DE DIPUTADOS"/>
    <x v="0"/>
    <x v="0"/>
    <x v="0"/>
    <s v="2.2 - CONTRATACIÓN DE SERVICIOS"/>
    <s v="2.2.6 - SEGUROS"/>
    <s v="N"/>
    <s v="00 - N/A"/>
    <s v="10 - FONDO GENERAL"/>
    <s v="(en blanco)"/>
    <s v="99 - MULTIPROVINCIAL"/>
    <n v="244752000"/>
    <n v="244752000"/>
    <n v="66090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4602564.67"/>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99740759.650000006"/>
  </r>
  <r>
    <s v="2023"/>
    <x v="0"/>
    <x v="0"/>
    <x v="0"/>
    <x v="0"/>
    <s v="1 - Poder Legislativo"/>
    <s v="0102 - CÁMARA DE DIPUTADOS"/>
    <x v="0"/>
    <x v="0"/>
    <x v="0"/>
    <s v="2.3 - MATERIALES Y SUMINISTROS"/>
    <s v="2.3.1 - ALIMENTOS Y PRODUCTOS AGROFORESTALES"/>
    <s v="N"/>
    <s v="00 - N/A"/>
    <s v="10 - FONDO GENERAL"/>
    <s v="(en blanco)"/>
    <s v="99 - MULTIPROVINCIAL"/>
    <n v="65000000"/>
    <n v="65000000"/>
    <n v="14516642.699999999"/>
  </r>
  <r>
    <s v="2023"/>
    <x v="0"/>
    <x v="0"/>
    <x v="0"/>
    <x v="0"/>
    <s v="1 - Poder Legislativo"/>
    <s v="0102 - CÁMARA DE DIPUTADOS"/>
    <x v="0"/>
    <x v="0"/>
    <x v="0"/>
    <s v="2.3 - MATERIALES Y SUMINISTROS"/>
    <s v="2.3.2 - TEXTILES Y VESTUARIOS"/>
    <s v="N"/>
    <s v="00 - N/A"/>
    <s v="10 - FONDO GENERAL"/>
    <s v="(en blanco)"/>
    <s v="99 - MULTIPROVINCIAL"/>
    <n v="800000"/>
    <n v="800000"/>
    <n v="108333.34"/>
  </r>
  <r>
    <s v="2023"/>
    <x v="0"/>
    <x v="0"/>
    <x v="0"/>
    <x v="0"/>
    <s v="1 - Poder Legislativo"/>
    <s v="0102 - CÁMARA DE DIPUTADOS"/>
    <x v="0"/>
    <x v="0"/>
    <x v="0"/>
    <s v="2.3 - MATERIALES Y SUMINISTROS"/>
    <s v="2.3.3 - PAPEL, CARTÓN E IMPRESOS"/>
    <s v="N"/>
    <s v="00 - N/A"/>
    <s v="10 - FONDO GENERAL"/>
    <s v="(en blanco)"/>
    <s v="99 - MULTIPROVINCIAL"/>
    <n v="6500000"/>
    <n v="6500000"/>
    <n v="1321499.99"/>
  </r>
  <r>
    <s v="2023"/>
    <x v="0"/>
    <x v="0"/>
    <x v="0"/>
    <x v="0"/>
    <s v="1 - Poder Legislativo"/>
    <s v="0102 - CÁMARA DE DIPUTADOS"/>
    <x v="0"/>
    <x v="0"/>
    <x v="0"/>
    <s v="2.3 - MATERIALES Y SUMINISTROS"/>
    <s v="2.3.5 - CUERO, CAUCHO Y PLÁSTICO"/>
    <s v="N"/>
    <s v="00 - N/A"/>
    <s v="10 - FONDO GENERAL"/>
    <s v="(en blanco)"/>
    <s v="99 - MULTIPROVINCIAL"/>
    <n v="11075000"/>
    <n v="11075000"/>
    <n v="2089516.6600000001"/>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27806833.34"/>
  </r>
  <r>
    <s v="2023"/>
    <x v="0"/>
    <x v="0"/>
    <x v="0"/>
    <x v="0"/>
    <s v="1 - Poder Legislativo"/>
    <s v="0102 - CÁMARA DE DIPUTADOS"/>
    <x v="0"/>
    <x v="0"/>
    <x v="0"/>
    <s v="2.3 - MATERIALES Y SUMINISTROS"/>
    <s v="2.3.9 - PRODUCTOS Y ÚTILES VARIOS"/>
    <s v="N"/>
    <s v="00 - N/A"/>
    <s v="10 - FONDO GENERAL"/>
    <s v="(en blanco)"/>
    <s v="99 - MULTIPROVINCIAL"/>
    <n v="32000000"/>
    <n v="32000000"/>
    <n v="570054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04601635.04000001"/>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5067228.12"/>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7779109.2300000004"/>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15761207.149999999"/>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3946556.3899999997"/>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834422.5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128704.7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792079.8"/>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2633608.85"/>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185000"/>
    <n v="262000.6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8048000"/>
    <n v="95953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830000"/>
    <n v="249677.0999999999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3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560000"/>
    <n v="16520"/>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7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548474.4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2470000"/>
    <n v="85609"/>
  </r>
  <r>
    <s v="2023"/>
    <x v="0"/>
    <x v="0"/>
    <x v="0"/>
    <x v="0"/>
    <s v="2 - Poder Ejecutivo"/>
    <s v="0201 - PRESIDENCIA DE LA REPÚBLICA"/>
    <x v="0"/>
    <x v="0"/>
    <x v="2"/>
    <s v="2.1 - REMUNERACIONES Y CONTRIBUCIONES"/>
    <s v="2.1.1 - REMUNERACIONES"/>
    <s v="N"/>
    <s v="00 - N/A"/>
    <s v="10 - FONDO GENERAL"/>
    <s v="(en blanco)"/>
    <s v="99 - MULTIPROVINCIAL"/>
    <n v="5240331855"/>
    <n v="4473900110.0900002"/>
    <n v="994715514.43999982"/>
  </r>
  <r>
    <s v="2023"/>
    <x v="0"/>
    <x v="0"/>
    <x v="0"/>
    <x v="0"/>
    <s v="2 - Poder Ejecutivo"/>
    <s v="0201 - PRESIDENCIA DE LA REPÚBLICA"/>
    <x v="0"/>
    <x v="0"/>
    <x v="2"/>
    <s v="2.1 - REMUNERACIONES Y CONTRIBUCIONES"/>
    <s v="2.1.1 - REMUNERACIONES"/>
    <s v="N"/>
    <s v="00 - N/A"/>
    <s v="70 - DONACION EXTERNA"/>
    <s v="(en blanco)"/>
    <s v="99 - MULTIPROVINCIAL"/>
    <n v="0"/>
    <n v="30227825.719999999"/>
    <n v="7210247.4300000006"/>
  </r>
  <r>
    <s v="2023"/>
    <x v="0"/>
    <x v="0"/>
    <x v="0"/>
    <x v="0"/>
    <s v="2 - Poder Ejecutivo"/>
    <s v="0201 - PRESIDENCIA DE LA REPÚBLICA"/>
    <x v="0"/>
    <x v="0"/>
    <x v="2"/>
    <s v="2.1 - REMUNERACIONES Y CONTRIBUCIONES"/>
    <s v="2.1.2 - SOBRESUELDOS"/>
    <s v="N"/>
    <s v="00 - N/A"/>
    <s v="10 - FONDO GENERAL"/>
    <s v="(en blanco)"/>
    <s v="99 - MULTIPROVINCIAL"/>
    <n v="971931436"/>
    <n v="971232309.74000001"/>
    <n v="40894810.770000011"/>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94240509.97000003"/>
    <n v="150910936.04999998"/>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816623.36"/>
  </r>
  <r>
    <s v="2023"/>
    <x v="0"/>
    <x v="0"/>
    <x v="0"/>
    <x v="0"/>
    <s v="2 - Poder Ejecutivo"/>
    <s v="0201 - PRESIDENCIA DE LA REPÚBLICA"/>
    <x v="0"/>
    <x v="0"/>
    <x v="2"/>
    <s v="2.2 - CONTRATACIÓN DE SERVICIOS"/>
    <s v="2.2.1 - SERVICIOS BÁSICOS"/>
    <s v="N"/>
    <s v="00 - N/A"/>
    <s v="10 - FONDO GENERAL"/>
    <s v="(en blanco)"/>
    <s v="99 - MULTIPROVINCIAL"/>
    <n v="208465972"/>
    <n v="208114917.51999998"/>
    <n v="40883526.649999984"/>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4706457.4000001"/>
    <n v="5849367.4400000004"/>
  </r>
  <r>
    <s v="2023"/>
    <x v="0"/>
    <x v="0"/>
    <x v="0"/>
    <x v="0"/>
    <s v="2 - Poder Ejecutivo"/>
    <s v="0201 - PRESIDENCIA DE LA REPÚBLICA"/>
    <x v="0"/>
    <x v="0"/>
    <x v="2"/>
    <s v="2.2 - CONTRATACIÓN DE SERVICIOS"/>
    <s v="2.2.3 - VIÁTICOS"/>
    <s v="N"/>
    <s v="00 - N/A"/>
    <s v="10 - FONDO GENERAL"/>
    <s v="(en blanco)"/>
    <s v="99 - MULTIPROVINCIAL"/>
    <n v="324311460"/>
    <n v="308444766"/>
    <n v="39364505.600000001"/>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89529616"/>
    <n v="3045495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7292739.72"/>
    <n v="25430528.790000003"/>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7571191"/>
    <n v="13131398.609999998"/>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4442374"/>
    <n v="11970710.1"/>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32057418.45000005"/>
    <n v="109461059.96000002"/>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0"/>
  </r>
  <r>
    <s v="2023"/>
    <x v="0"/>
    <x v="0"/>
    <x v="0"/>
    <x v="0"/>
    <s v="2 - Poder Ejecutivo"/>
    <s v="0201 - PRESIDENCIA DE LA REPÚBLICA"/>
    <x v="0"/>
    <x v="0"/>
    <x v="2"/>
    <s v="2.2 - CONTRATACIÓN DE SERVICIOS"/>
    <s v="2.2.9 - OTRAS CONTRATACIONES DE SERVICIOS"/>
    <s v="N"/>
    <s v="00 - N/A"/>
    <s v="10 - FONDO GENERAL"/>
    <s v="(en blanco)"/>
    <s v="99 - MULTIPROVINCIAL"/>
    <n v="219113649"/>
    <n v="230733611"/>
    <n v="10757883.060000002"/>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69706349.700000003"/>
    <n v="13025969.91"/>
  </r>
  <r>
    <s v="2023"/>
    <x v="0"/>
    <x v="0"/>
    <x v="0"/>
    <x v="0"/>
    <s v="2 - Poder Ejecutivo"/>
    <s v="0201 - PRESIDENCIA DE LA REPÚBLICA"/>
    <x v="0"/>
    <x v="0"/>
    <x v="2"/>
    <s v="2.3 - MATERIALES Y SUMINISTROS"/>
    <s v="2.3.2 - TEXTILES Y VESTUARIOS"/>
    <s v="N"/>
    <s v="00 - N/A"/>
    <s v="10 - FONDO GENERAL"/>
    <s v="(en blanco)"/>
    <s v="99 - MULTIPROVINCIAL"/>
    <n v="33568168"/>
    <n v="32767048"/>
    <n v="811359.4"/>
  </r>
  <r>
    <s v="2023"/>
    <x v="0"/>
    <x v="0"/>
    <x v="0"/>
    <x v="0"/>
    <s v="2 - Poder Ejecutivo"/>
    <s v="0201 - PRESIDENCIA DE LA REPÚBLICA"/>
    <x v="0"/>
    <x v="0"/>
    <x v="2"/>
    <s v="2.3 - MATERIALES Y SUMINISTROS"/>
    <s v="2.3.3 - PAPEL, CARTÓN E IMPRESOS"/>
    <s v="N"/>
    <s v="00 - N/A"/>
    <s v="10 - FONDO GENERAL"/>
    <s v="(en blanco)"/>
    <s v="99 - MULTIPROVINCIAL"/>
    <n v="35253559"/>
    <n v="29968506.300000001"/>
    <n v="2345056.1"/>
  </r>
  <r>
    <s v="2023"/>
    <x v="0"/>
    <x v="0"/>
    <x v="0"/>
    <x v="0"/>
    <s v="2 - Poder Ejecutivo"/>
    <s v="0201 - PRESIDENCIA DE LA REPÚBLICA"/>
    <x v="0"/>
    <x v="0"/>
    <x v="2"/>
    <s v="2.3 - MATERIALES Y SUMINISTROS"/>
    <s v="2.3.4 - PRODUCTOS FARMACÉUTICOS"/>
    <s v="N"/>
    <s v="00 - N/A"/>
    <s v="10 - FONDO GENERAL"/>
    <s v="(en blanco)"/>
    <s v="99 - MULTIPROVINCIAL"/>
    <n v="8074095"/>
    <n v="37468131"/>
    <n v="30003320.100000001"/>
  </r>
  <r>
    <s v="2023"/>
    <x v="0"/>
    <x v="0"/>
    <x v="0"/>
    <x v="0"/>
    <s v="2 - Poder Ejecutivo"/>
    <s v="0201 - PRESIDENCIA DE LA REPÚBLICA"/>
    <x v="0"/>
    <x v="0"/>
    <x v="2"/>
    <s v="2.3 - MATERIALES Y SUMINISTROS"/>
    <s v="2.3.5 - CUERO, CAUCHO Y PLÁSTICO"/>
    <s v="N"/>
    <s v="00 - N/A"/>
    <s v="10 - FONDO GENERAL"/>
    <s v="(en blanco)"/>
    <s v="99 - MULTIPROVINCIAL"/>
    <n v="19299037"/>
    <n v="30873137"/>
    <n v="4932410.4899999993"/>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3189798"/>
    <n v="3349651.4799999995"/>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284723262.44"/>
    <n v="38150441.960000001"/>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3334646561.9699998"/>
    <n v="0"/>
  </r>
  <r>
    <s v="2023"/>
    <x v="0"/>
    <x v="0"/>
    <x v="0"/>
    <x v="0"/>
    <s v="2 - Poder Ejecutivo"/>
    <s v="0201 - PRESIDENCIA DE LA REPÚBLICA"/>
    <x v="0"/>
    <x v="0"/>
    <x v="2"/>
    <s v="2.3 - MATERIALES Y SUMINISTROS"/>
    <s v="2.3.9 - PRODUCTOS Y ÚTILES VARIOS"/>
    <s v="N"/>
    <s v="00 - N/A"/>
    <s v="10 - FONDO GENERAL"/>
    <s v="(en blanco)"/>
    <s v="99 - MULTIPROVINCIAL"/>
    <n v="167149459"/>
    <n v="207307562.27000001"/>
    <n v="61016190.940000013"/>
  </r>
  <r>
    <s v="2023"/>
    <x v="0"/>
    <x v="0"/>
    <x v="0"/>
    <x v="0"/>
    <s v="2 - Poder Ejecutivo"/>
    <s v="0201 - PRESIDENCIA DE LA REPÚBLICA"/>
    <x v="0"/>
    <x v="2"/>
    <x v="3"/>
    <s v="2.1 - REMUNERACIONES Y CONTRIBUCIONES"/>
    <s v="2.1.1 - REMUNERACIONES"/>
    <s v="N"/>
    <s v="00 - N/A"/>
    <s v="10 - FONDO GENERAL"/>
    <s v="(en blanco)"/>
    <s v="99 - MULTIPROVINCIAL"/>
    <n v="625891279"/>
    <n v="625891279"/>
    <n v="126251688.25999999"/>
  </r>
  <r>
    <s v="2023"/>
    <x v="0"/>
    <x v="0"/>
    <x v="0"/>
    <x v="0"/>
    <s v="2 - Poder Ejecutivo"/>
    <s v="0201 - PRESIDENCIA DE LA REPÚBLICA"/>
    <x v="0"/>
    <x v="2"/>
    <x v="3"/>
    <s v="2.1 - REMUNERACIONES Y CONTRIBUCIONES"/>
    <s v="2.1.2 - SOBRESUELDOS"/>
    <s v="N"/>
    <s v="00 - N/A"/>
    <s v="10 - FONDO GENERAL"/>
    <s v="(en blanco)"/>
    <s v="99 - MULTIPROVINCIAL"/>
    <n v="331150000"/>
    <n v="331150000"/>
    <n v="58277058.409999996"/>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19052893.640000001"/>
  </r>
  <r>
    <s v="2023"/>
    <x v="0"/>
    <x v="0"/>
    <x v="0"/>
    <x v="0"/>
    <s v="2 - Poder Ejecutivo"/>
    <s v="0201 - PRESIDENCIA DE LA REPÚBLICA"/>
    <x v="0"/>
    <x v="2"/>
    <x v="3"/>
    <s v="2.2 - CONTRATACIÓN DE SERVICIOS"/>
    <s v="2.2.1 - SERVICIOS BÁSICOS"/>
    <s v="N"/>
    <s v="00 - N/A"/>
    <s v="10 - FONDO GENERAL"/>
    <s v="(en blanco)"/>
    <s v="99 - MULTIPROVINCIAL"/>
    <n v="281036000"/>
    <n v="281036000"/>
    <n v="40013658.009999998"/>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0"/>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149575000"/>
    <n v="28593905.820000004"/>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504945.1"/>
  </r>
  <r>
    <s v="2023"/>
    <x v="0"/>
    <x v="0"/>
    <x v="0"/>
    <x v="0"/>
    <s v="2 - Poder Ejecutivo"/>
    <s v="0201 - PRESIDENCIA DE LA REPÚBLICA"/>
    <x v="0"/>
    <x v="2"/>
    <x v="3"/>
    <s v="2.2 - CONTRATACIÓN DE SERVICIOS"/>
    <s v="2.2.6 - SEGUROS"/>
    <s v="N"/>
    <s v="00 - N/A"/>
    <s v="10 - FONDO GENERAL"/>
    <s v="(en blanco)"/>
    <s v="99 - MULTIPROVINCIAL"/>
    <n v="81000000"/>
    <n v="81000000"/>
    <n v="13339197.689999999"/>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124700000"/>
    <n v="23769145.800000001"/>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121200000"/>
    <n v="504816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264719.82"/>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4100047.6999999997"/>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184950"/>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0000"/>
    <n v="10125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2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4886685.3500000006"/>
  </r>
  <r>
    <s v="2023"/>
    <x v="0"/>
    <x v="0"/>
    <x v="0"/>
    <x v="0"/>
    <s v="2 - Poder Ejecutivo"/>
    <s v="0201 - PRESIDENCIA DE LA REPÚBLICA"/>
    <x v="0"/>
    <x v="2"/>
    <x v="3"/>
    <s v="2.3 - MATERIALES Y SUMINISTROS"/>
    <s v="2.3.9 - PRODUCTOS Y ÚTILES VARIOS"/>
    <s v="N"/>
    <s v="00 - N/A"/>
    <s v="10 - FONDO GENERAL"/>
    <s v="(en blanco)"/>
    <s v="99 - MULTIPROVINCIAL"/>
    <n v="57930252"/>
    <n v="57230252"/>
    <n v="377604.11"/>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9250000"/>
    <n v="870443.05999999994"/>
  </r>
  <r>
    <s v="2023"/>
    <x v="0"/>
    <x v="0"/>
    <x v="0"/>
    <x v="0"/>
    <s v="2 - Poder Ejecutivo"/>
    <s v="0201 - PRESIDENCIA DE LA REPÚBLICA"/>
    <x v="0"/>
    <x v="1"/>
    <x v="1"/>
    <s v="2.1 - REMUNERACIONES Y CONTRIBUCIONES"/>
    <s v="2.1.1 - REMUNERACIONES"/>
    <s v="N"/>
    <s v="00 - N/A"/>
    <s v="10 - FONDO GENERAL"/>
    <s v="(en blanco)"/>
    <s v="99 - MULTIPROVINCIAL"/>
    <n v="191354080"/>
    <n v="191314717"/>
    <n v="42181830.689999998"/>
  </r>
  <r>
    <s v="2023"/>
    <x v="0"/>
    <x v="0"/>
    <x v="0"/>
    <x v="0"/>
    <s v="2 - Poder Ejecutivo"/>
    <s v="0201 - PRESIDENCIA DE LA REPÚBLICA"/>
    <x v="0"/>
    <x v="1"/>
    <x v="1"/>
    <s v="2.1 - REMUNERACIONES Y CONTRIBUCIONES"/>
    <s v="2.1.2 - SOBRESUELDOS"/>
    <s v="N"/>
    <s v="00 - N/A"/>
    <s v="10 - FONDO GENERAL"/>
    <s v="(en blanco)"/>
    <s v="99 - MULTIPROVINCIAL"/>
    <n v="50220325"/>
    <n v="50259688"/>
    <n v="3908733.33"/>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6334658.9799999995"/>
  </r>
  <r>
    <s v="2023"/>
    <x v="0"/>
    <x v="0"/>
    <x v="0"/>
    <x v="0"/>
    <s v="2 - Poder Ejecutivo"/>
    <s v="0201 - PRESIDENCIA DE LA REPÚBLICA"/>
    <x v="0"/>
    <x v="1"/>
    <x v="1"/>
    <s v="2.2 - CONTRATACIÓN DE SERVICIOS"/>
    <s v="2.2.1 - SERVICIOS BÁSICOS"/>
    <s v="N"/>
    <s v="00 - N/A"/>
    <s v="10 - FONDO GENERAL"/>
    <s v="(en blanco)"/>
    <s v="99 - MULTIPROVINCIAL"/>
    <n v="10352799"/>
    <n v="10352799"/>
    <n v="1549092.23"/>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059621.8999999999"/>
  </r>
  <r>
    <s v="2023"/>
    <x v="0"/>
    <x v="0"/>
    <x v="0"/>
    <x v="0"/>
    <s v="2 - Poder Ejecutivo"/>
    <s v="0201 - PRESIDENCIA DE LA REPÚBLICA"/>
    <x v="0"/>
    <x v="1"/>
    <x v="1"/>
    <s v="2.2 - CONTRATACIÓN DE SERVICIOS"/>
    <s v="2.2.3 - VIÁTICOS"/>
    <s v="N"/>
    <s v="00 - N/A"/>
    <s v="10 - FONDO GENERAL"/>
    <s v="(en blanco)"/>
    <s v="99 - MULTIPROVINCIAL"/>
    <n v="4315348"/>
    <n v="4315348"/>
    <n v="165734.4199999999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94397.64"/>
  </r>
  <r>
    <s v="2023"/>
    <x v="0"/>
    <x v="0"/>
    <x v="0"/>
    <x v="0"/>
    <s v="2 - Poder Ejecutivo"/>
    <s v="0201 - PRESIDENCIA DE LA REPÚBLICA"/>
    <x v="0"/>
    <x v="1"/>
    <x v="1"/>
    <s v="2.2 - CONTRATACIÓN DE SERVICIOS"/>
    <s v="2.2.6 - SEGUROS"/>
    <s v="N"/>
    <s v="00 - N/A"/>
    <s v="10 - FONDO GENERAL"/>
    <s v="(en blanco)"/>
    <s v="99 - MULTIPROVINCIAL"/>
    <n v="3422000"/>
    <n v="3430000"/>
    <n v="551966.51"/>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101480.12"/>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7846653"/>
    <n v="2280715.13"/>
  </r>
  <r>
    <s v="2023"/>
    <x v="0"/>
    <x v="0"/>
    <x v="0"/>
    <x v="0"/>
    <s v="2 - Poder Ejecutivo"/>
    <s v="0201 - PRESIDENCIA DE LA REPÚBLICA"/>
    <x v="0"/>
    <x v="1"/>
    <x v="1"/>
    <s v="2.2 - CONTRATACIÓN DE SERVICIOS"/>
    <s v="2.2.9 - OTRAS CONTRATACIONES DE SERVICIOS"/>
    <s v="N"/>
    <s v="00 - N/A"/>
    <s v="10 - FONDO GENERAL"/>
    <s v="(en blanco)"/>
    <s v="99 - MULTIPROVINCIAL"/>
    <n v="9341310"/>
    <n v="7341310"/>
    <n v="986827.84"/>
  </r>
  <r>
    <s v="2023"/>
    <x v="0"/>
    <x v="0"/>
    <x v="0"/>
    <x v="0"/>
    <s v="2 - Poder Ejecutivo"/>
    <s v="0201 - PRESIDENCIA DE LA REPÚBLICA"/>
    <x v="0"/>
    <x v="1"/>
    <x v="1"/>
    <s v="2.3 - MATERIALES Y SUMINISTROS"/>
    <s v="2.3.1 - ALIMENTOS Y PRODUCTOS AGROFORESTALES"/>
    <s v="N"/>
    <s v="00 - N/A"/>
    <s v="10 - FONDO GENERAL"/>
    <s v="(en blanco)"/>
    <s v="99 - MULTIPROVINCIAL"/>
    <n v="2259286"/>
    <n v="1969286"/>
    <n v="250646"/>
  </r>
  <r>
    <s v="2023"/>
    <x v="0"/>
    <x v="0"/>
    <x v="0"/>
    <x v="0"/>
    <s v="2 - Poder Ejecutivo"/>
    <s v="0201 - PRESIDENCIA DE LA REPÚBLICA"/>
    <x v="0"/>
    <x v="1"/>
    <x v="1"/>
    <s v="2.3 - MATERIALES Y SUMINISTROS"/>
    <s v="2.3.2 - TEXTILES Y VESTUARIOS"/>
    <s v="N"/>
    <s v="00 - N/A"/>
    <s v="10 - FONDO GENERAL"/>
    <s v="(en blanco)"/>
    <s v="99 - MULTIPROVINCIAL"/>
    <n v="710000"/>
    <n v="680000"/>
    <n v="0"/>
  </r>
  <r>
    <s v="2023"/>
    <x v="0"/>
    <x v="0"/>
    <x v="0"/>
    <x v="0"/>
    <s v="2 - Poder Ejecutivo"/>
    <s v="0201 - PRESIDENCIA DE LA REPÚBLICA"/>
    <x v="0"/>
    <x v="1"/>
    <x v="1"/>
    <s v="2.3 - MATERIALES Y SUMINISTROS"/>
    <s v="2.3.3 - PAPEL, CARTÓN E IMPRESOS"/>
    <s v="N"/>
    <s v="00 - N/A"/>
    <s v="10 - FONDO GENERAL"/>
    <s v="(en blanco)"/>
    <s v="99 - MULTIPROVINCIAL"/>
    <n v="494000"/>
    <n v="494000"/>
    <n v="0"/>
  </r>
  <r>
    <s v="2023"/>
    <x v="0"/>
    <x v="0"/>
    <x v="0"/>
    <x v="0"/>
    <s v="2 - Poder Ejecutivo"/>
    <s v="0201 - PRESIDENCIA DE LA REPÚBLICA"/>
    <x v="0"/>
    <x v="1"/>
    <x v="1"/>
    <s v="2.3 - MATERIALES Y SUMINISTROS"/>
    <s v="2.3.4 - PRODUCTOS FARMACÉUTICOS"/>
    <s v="N"/>
    <s v="00 - N/A"/>
    <s v="10 - FONDO GENERAL"/>
    <s v="(en blanco)"/>
    <s v="99 - MULTIPROVINCIAL"/>
    <n v="100000"/>
    <n v="10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825100"/>
    <n v="46190.97"/>
  </r>
  <r>
    <s v="2023"/>
    <x v="0"/>
    <x v="0"/>
    <x v="0"/>
    <x v="0"/>
    <s v="2 - Poder Ejecutivo"/>
    <s v="0201 - PRESIDENCIA DE LA REPÚBLICA"/>
    <x v="0"/>
    <x v="1"/>
    <x v="4"/>
    <s v="2.1 - REMUNERACIONES Y CONTRIBUCIONES"/>
    <s v="2.1.1 - REMUNERACIONES"/>
    <s v="N"/>
    <s v="00 - N/A"/>
    <s v="10 - FONDO GENERAL"/>
    <s v="(en blanco)"/>
    <s v="99 - MULTIPROVINCIAL"/>
    <n v="120943330"/>
    <n v="122858960"/>
    <n v="27523591.610000003"/>
  </r>
  <r>
    <s v="2023"/>
    <x v="0"/>
    <x v="0"/>
    <x v="0"/>
    <x v="0"/>
    <s v="2 - Poder Ejecutivo"/>
    <s v="0201 - PRESIDENCIA DE LA REPÚBLICA"/>
    <x v="0"/>
    <x v="1"/>
    <x v="4"/>
    <s v="2.1 - REMUNERACIONES Y CONTRIBUCIONES"/>
    <s v="2.1.2 - SOBRESUELDOS"/>
    <s v="N"/>
    <s v="00 - N/A"/>
    <s v="10 - FONDO GENERAL"/>
    <s v="(en blanco)"/>
    <s v="99 - MULTIPROVINCIAL"/>
    <n v="35747241"/>
    <n v="33481274"/>
    <n v="5403515.9900000002"/>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4078920.8400000003"/>
  </r>
  <r>
    <s v="2023"/>
    <x v="0"/>
    <x v="0"/>
    <x v="0"/>
    <x v="0"/>
    <s v="2 - Poder Ejecutivo"/>
    <s v="0201 - PRESIDENCIA DE LA REPÚBLICA"/>
    <x v="0"/>
    <x v="1"/>
    <x v="4"/>
    <s v="2.2 - CONTRATACIÓN DE SERVICIOS"/>
    <s v="2.2.1 - SERVICIOS BÁSICOS"/>
    <s v="N"/>
    <s v="00 - N/A"/>
    <s v="10 - FONDO GENERAL"/>
    <s v="(en blanco)"/>
    <s v="99 - MULTIPROVINCIAL"/>
    <n v="9278785"/>
    <n v="9278785"/>
    <n v="1219705.74"/>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147000"/>
  </r>
  <r>
    <s v="2023"/>
    <x v="0"/>
    <x v="0"/>
    <x v="0"/>
    <x v="0"/>
    <s v="2 - Poder Ejecutivo"/>
    <s v="0201 - PRESIDENCIA DE LA REPÚBLICA"/>
    <x v="0"/>
    <x v="1"/>
    <x v="4"/>
    <s v="2.2 - CONTRATACIÓN DE SERVICIOS"/>
    <s v="2.2.6 - SEGUROS"/>
    <s v="N"/>
    <s v="00 - N/A"/>
    <s v="10 - FONDO GENERAL"/>
    <s v="(en blanco)"/>
    <s v="99 - MULTIPROVINCIAL"/>
    <n v="741000"/>
    <n v="910000"/>
    <n v="768149.01"/>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180000"/>
    <n v="4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177000"/>
    <n v="118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104184"/>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0"/>
  </r>
  <r>
    <s v="2023"/>
    <x v="0"/>
    <x v="0"/>
    <x v="0"/>
    <x v="0"/>
    <s v="2 - Poder Ejecutivo"/>
    <s v="0201 - PRESIDENCIA DE LA REPÚBLICA"/>
    <x v="1"/>
    <x v="3"/>
    <x v="5"/>
    <s v="2.1 - REMUNERACIONES Y CONTRIBUCIONES"/>
    <s v="2.1.1 - REMUNERACIONES"/>
    <s v="N"/>
    <s v="00 - N/A"/>
    <s v="10 - FONDO GENERAL"/>
    <s v="(en blanco)"/>
    <s v="99 - MULTIPROVINCIAL"/>
    <n v="30350365"/>
    <n v="28950365"/>
    <n v="6309257.7300000004"/>
  </r>
  <r>
    <s v="2023"/>
    <x v="0"/>
    <x v="0"/>
    <x v="0"/>
    <x v="0"/>
    <s v="2 - Poder Ejecutivo"/>
    <s v="0201 - PRESIDENCIA DE LA REPÚBLICA"/>
    <x v="1"/>
    <x v="3"/>
    <x v="5"/>
    <s v="2.1 - REMUNERACIONES Y CONTRIBUCIONES"/>
    <s v="2.1.2 - SOBRESUELDOS"/>
    <s v="N"/>
    <s v="00 - N/A"/>
    <s v="10 - FONDO GENERAL"/>
    <s v="(en blanco)"/>
    <s v="99 - MULTIPROVINCIAL"/>
    <n v="10135618"/>
    <n v="10135618"/>
    <n v="1053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912640.67999999993"/>
  </r>
  <r>
    <s v="2023"/>
    <x v="0"/>
    <x v="0"/>
    <x v="0"/>
    <x v="0"/>
    <s v="2 - Poder Ejecutivo"/>
    <s v="0201 - PRESIDENCIA DE LA REPÚBLICA"/>
    <x v="1"/>
    <x v="3"/>
    <x v="5"/>
    <s v="2.2 - CONTRATACIÓN DE SERVICIOS"/>
    <s v="2.2.1 - SERVICIOS BÁSICOS"/>
    <s v="N"/>
    <s v="00 - N/A"/>
    <s v="10 - FONDO GENERAL"/>
    <s v="(en blanco)"/>
    <s v="99 - MULTIPROVINCIAL"/>
    <n v="2881000"/>
    <n v="2881000"/>
    <n v="316728.57"/>
  </r>
  <r>
    <s v="2023"/>
    <x v="0"/>
    <x v="0"/>
    <x v="0"/>
    <x v="0"/>
    <s v="2 - Poder Ejecutivo"/>
    <s v="0201 - PRESIDENCIA DE LA REPÚBLICA"/>
    <x v="1"/>
    <x v="3"/>
    <x v="5"/>
    <s v="2.2 - CONTRATACIÓN DE SERVICIOS"/>
    <s v="2.2.2 - PUBLICIDAD, IMPRESIÓN Y ENCUADERNACIÓN"/>
    <s v="N"/>
    <s v="00 - N/A"/>
    <s v="10 - FONDO GENERAL"/>
    <s v="(en blanco)"/>
    <s v="99 - MULTIPROVINCIAL"/>
    <n v="690000"/>
    <n v="1140000"/>
    <n v="267171.90000000002"/>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1932688.8499999999"/>
  </r>
  <r>
    <s v="2023"/>
    <x v="0"/>
    <x v="0"/>
    <x v="0"/>
    <x v="0"/>
    <s v="2 - Poder Ejecutivo"/>
    <s v="0201 - PRESIDENCIA DE LA REPÚBLICA"/>
    <x v="1"/>
    <x v="3"/>
    <x v="5"/>
    <s v="2.2 - CONTRATACIÓN DE SERVICIOS"/>
    <s v="2.2.6 - SEGUROS"/>
    <s v="N"/>
    <s v="00 - N/A"/>
    <s v="10 - FONDO GENERAL"/>
    <s v="(en blanco)"/>
    <s v="99 - MULTIPROVINCIAL"/>
    <n v="4761600"/>
    <n v="4761600"/>
    <n v="1013024.3200000001"/>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0"/>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703751.55"/>
  </r>
  <r>
    <s v="2023"/>
    <x v="0"/>
    <x v="0"/>
    <x v="0"/>
    <x v="0"/>
    <s v="2 - Poder Ejecutivo"/>
    <s v="0201 - PRESIDENCIA DE LA REPÚBLICA"/>
    <x v="1"/>
    <x v="3"/>
    <x v="5"/>
    <s v="2.2 - CONTRATACIÓN DE SERVICIOS"/>
    <s v="2.2.9 - OTRAS CONTRATACIONES DE SERVICIOS"/>
    <s v="N"/>
    <s v="00 - N/A"/>
    <s v="10 - FONDO GENERAL"/>
    <s v="(en blanco)"/>
    <s v="99 - MULTIPROVINCIAL"/>
    <n v="3900000"/>
    <n v="809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39286.92"/>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6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638763.27"/>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89433.3"/>
  </r>
  <r>
    <s v="2023"/>
    <x v="0"/>
    <x v="0"/>
    <x v="0"/>
    <x v="0"/>
    <s v="2 - Poder Ejecutivo"/>
    <s v="0201 - PRESIDENCIA DE LA REPÚBLICA"/>
    <x v="1"/>
    <x v="4"/>
    <x v="7"/>
    <s v="2.1 - REMUNERACIONES Y CONTRIBUCIONES"/>
    <s v="2.1.1 - REMUNERACIONES"/>
    <s v="N"/>
    <s v="00 - N/A"/>
    <s v="10 - FONDO GENERAL"/>
    <s v="(en blanco)"/>
    <s v="99 - MULTIPROVINCIAL"/>
    <n v="43291865"/>
    <n v="43291865"/>
    <n v="9318821.7699999996"/>
  </r>
  <r>
    <s v="2023"/>
    <x v="0"/>
    <x v="0"/>
    <x v="0"/>
    <x v="0"/>
    <s v="2 - Poder Ejecutivo"/>
    <s v="0201 - PRESIDENCIA DE LA REPÚBLICA"/>
    <x v="1"/>
    <x v="4"/>
    <x v="7"/>
    <s v="2.1 - REMUNERACIONES Y CONTRIBUCIONES"/>
    <s v="2.1.2 - SOBRESUELDOS"/>
    <s v="N"/>
    <s v="00 - N/A"/>
    <s v="10 - FONDO GENERAL"/>
    <s v="(en blanco)"/>
    <s v="99 - MULTIPROVINCIAL"/>
    <n v="14964270"/>
    <n v="14964270"/>
    <n v="3456067.5"/>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420308.3399999999"/>
  </r>
  <r>
    <s v="2023"/>
    <x v="0"/>
    <x v="0"/>
    <x v="0"/>
    <x v="0"/>
    <s v="2 - Poder Ejecutivo"/>
    <s v="0201 - PRESIDENCIA DE LA REPÚBLICA"/>
    <x v="1"/>
    <x v="4"/>
    <x v="7"/>
    <s v="2.2 - CONTRATACIÓN DE SERVICIOS"/>
    <s v="2.2.1 - SERVICIOS BÁSICOS"/>
    <s v="N"/>
    <s v="00 - N/A"/>
    <s v="10 - FONDO GENERAL"/>
    <s v="(en blanco)"/>
    <s v="99 - MULTIPROVINCIAL"/>
    <n v="5760000"/>
    <n v="5760000"/>
    <n v="1155337.1000000001"/>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0"/>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1904993.0999999999"/>
  </r>
  <r>
    <s v="2023"/>
    <x v="0"/>
    <x v="0"/>
    <x v="0"/>
    <x v="0"/>
    <s v="2 - Poder Ejecutivo"/>
    <s v="0201 - PRESIDENCIA DE LA REPÚBLICA"/>
    <x v="1"/>
    <x v="4"/>
    <x v="7"/>
    <s v="2.3 - MATERIALES Y SUMINISTROS"/>
    <s v="2.3.2 - TEXTILES Y VESTUARIOS"/>
    <s v="N"/>
    <s v="00 - N/A"/>
    <s v="10 - FONDO GENERAL"/>
    <s v="(en blanco)"/>
    <s v="99 - MULTIPROVINCIAL"/>
    <n v="7529999"/>
    <n v="14454999"/>
    <n v="969252"/>
  </r>
  <r>
    <s v="2023"/>
    <x v="0"/>
    <x v="0"/>
    <x v="0"/>
    <x v="0"/>
    <s v="2 - Poder Ejecutivo"/>
    <s v="0201 - PRESIDENCIA DE LA REPÚBLICA"/>
    <x v="1"/>
    <x v="4"/>
    <x v="7"/>
    <s v="2.3 - MATERIALES Y SUMINISTROS"/>
    <s v="2.3.3 - PAPEL, CARTÓN E IMPRESOS"/>
    <s v="N"/>
    <s v="00 - N/A"/>
    <s v="10 - FONDO GENERAL"/>
    <s v="(en blanco)"/>
    <s v="99 - MULTIPROVINCIAL"/>
    <n v="300000"/>
    <n v="300000"/>
    <n v="0"/>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79712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0"/>
  </r>
  <r>
    <s v="2023"/>
    <x v="0"/>
    <x v="0"/>
    <x v="0"/>
    <x v="0"/>
    <s v="2 - Poder Ejecutivo"/>
    <s v="0201 - PRESIDENCIA DE LA REPÚBLICA"/>
    <x v="1"/>
    <x v="4"/>
    <x v="8"/>
    <s v="2.1 - REMUNERACIONES Y CONTRIBUCIONES"/>
    <s v="2.1.1 - REMUNERACIONES"/>
    <s v="N"/>
    <s v="00 - N/A"/>
    <s v="10 - FONDO GENERAL"/>
    <s v="(en blanco)"/>
    <s v="99 - MULTIPROVINCIAL"/>
    <n v="3150000"/>
    <n v="3150000"/>
    <n v="490000"/>
  </r>
  <r>
    <s v="2023"/>
    <x v="0"/>
    <x v="0"/>
    <x v="0"/>
    <x v="0"/>
    <s v="2 - Poder Ejecutivo"/>
    <s v="0201 - PRESIDENCIA DE LA REPÚBLICA"/>
    <x v="1"/>
    <x v="4"/>
    <x v="8"/>
    <s v="2.1 - REMUNERACIONES Y CONTRIBUCIONES"/>
    <s v="2.1.2 - SOBRESUELDOS"/>
    <s v="N"/>
    <s v="00 - N/A"/>
    <s v="10 - FONDO GENERAL"/>
    <s v="(en blanco)"/>
    <s v="99 - MULTIPROVINCIAL"/>
    <n v="600000"/>
    <n v="600000"/>
    <n v="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70631.87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140000"/>
  </r>
  <r>
    <s v="2023"/>
    <x v="0"/>
    <x v="0"/>
    <x v="0"/>
    <x v="0"/>
    <s v="2 - Poder Ejecutivo"/>
    <s v="0201 - PRESIDENCIA DE LA REPÚBLICA"/>
    <x v="1"/>
    <x v="4"/>
    <x v="9"/>
    <s v="2.1 - REMUNERACIONES Y CONTRIBUCIONES"/>
    <s v="2.1.2 - SOBRESUELDOS"/>
    <s v="N"/>
    <s v="00 - N/A"/>
    <s v="10 - FONDO GENERAL"/>
    <s v="(en blanco)"/>
    <s v="99 - MULTIPROVINCIAL"/>
    <n v="780000"/>
    <n v="780000"/>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170185.94999999998"/>
  </r>
  <r>
    <s v="2023"/>
    <x v="0"/>
    <x v="0"/>
    <x v="0"/>
    <x v="0"/>
    <s v="2 - Poder Ejecutivo"/>
    <s v="0201 - PRESIDENCIA DE LA REPÚBLICA"/>
    <x v="1"/>
    <x v="4"/>
    <x v="10"/>
    <s v="2.1 - REMUNERACIONES Y CONTRIBUCIONES"/>
    <s v="2.1.1 - REMUNERACIONES"/>
    <s v="N"/>
    <s v="00 - N/A"/>
    <s v="10 - FONDO GENERAL"/>
    <s v="(en blanco)"/>
    <s v="99 - MULTIPROVINCIAL"/>
    <n v="51611625"/>
    <n v="52391625"/>
    <n v="11654125.85"/>
  </r>
  <r>
    <s v="2023"/>
    <x v="0"/>
    <x v="0"/>
    <x v="0"/>
    <x v="0"/>
    <s v="2 - Poder Ejecutivo"/>
    <s v="0201 - PRESIDENCIA DE LA REPÚBLICA"/>
    <x v="1"/>
    <x v="4"/>
    <x v="10"/>
    <s v="2.1 - REMUNERACIONES Y CONTRIBUCIONES"/>
    <s v="2.1.2 - SOBRESUELDOS"/>
    <s v="N"/>
    <s v="00 - N/A"/>
    <s v="10 - FONDO GENERAL"/>
    <s v="(en blanco)"/>
    <s v="99 - MULTIPROVINCIAL"/>
    <n v="9036306"/>
    <n v="8256306"/>
    <n v="195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1668672.7800000005"/>
  </r>
  <r>
    <s v="2023"/>
    <x v="0"/>
    <x v="0"/>
    <x v="0"/>
    <x v="0"/>
    <s v="2 - Poder Ejecutivo"/>
    <s v="0201 - PRESIDENCIA DE LA REPÚBLICA"/>
    <x v="1"/>
    <x v="4"/>
    <x v="10"/>
    <s v="2.2 - CONTRATACIÓN DE SERVICIOS"/>
    <s v="2.2.1 - SERVICIOS BÁSICOS"/>
    <s v="N"/>
    <s v="00 - N/A"/>
    <s v="10 - FONDO GENERAL"/>
    <s v="(en blanco)"/>
    <s v="99 - MULTIPROVINCIAL"/>
    <n v="3666000"/>
    <n v="3666000"/>
    <n v="848303.2300000001"/>
  </r>
  <r>
    <s v="2023"/>
    <x v="0"/>
    <x v="0"/>
    <x v="0"/>
    <x v="0"/>
    <s v="2 - Poder Ejecutivo"/>
    <s v="0201 - PRESIDENCIA DE LA REPÚBLICA"/>
    <x v="1"/>
    <x v="4"/>
    <x v="10"/>
    <s v="2.2 - CONTRATACIÓN DE SERVICIOS"/>
    <s v="2.2.3 - VIÁTICOS"/>
    <s v="N"/>
    <s v="00 - N/A"/>
    <s v="10 - FONDO GENERAL"/>
    <s v="(en blanco)"/>
    <s v="99 - MULTIPROVINCIAL"/>
    <n v="360000"/>
    <n v="360000"/>
    <n v="0"/>
  </r>
  <r>
    <s v="2023"/>
    <x v="0"/>
    <x v="0"/>
    <x v="0"/>
    <x v="0"/>
    <s v="2 - Poder Ejecutivo"/>
    <s v="0201 - PRESIDENCIA DE LA REPÚBLICA"/>
    <x v="1"/>
    <x v="4"/>
    <x v="10"/>
    <s v="2.2 - CONTRATACIÓN DE SERVICIOS"/>
    <s v="2.2.4 - TRANSPORTE Y ALMACENAJE"/>
    <s v="N"/>
    <s v="00 - N/A"/>
    <s v="10 - FONDO GENERAL"/>
    <s v="(en blanco)"/>
    <s v="99 - MULTIPROVINCIAL"/>
    <n v="20000"/>
    <n v="20000"/>
    <n v="0"/>
  </r>
  <r>
    <s v="2023"/>
    <x v="0"/>
    <x v="0"/>
    <x v="0"/>
    <x v="0"/>
    <s v="2 - Poder Ejecutivo"/>
    <s v="0201 - PRESIDENCIA DE LA REPÚBLICA"/>
    <x v="1"/>
    <x v="4"/>
    <x v="10"/>
    <s v="2.2 - CONTRATACIÓN DE SERVICIOS"/>
    <s v="2.2.5 - ALQUILERES Y RENTAS"/>
    <s v="N"/>
    <s v="00 - N/A"/>
    <s v="10 - FONDO GENERAL"/>
    <s v="(en blanco)"/>
    <s v="99 - MULTIPROVINCIAL"/>
    <n v="12960000"/>
    <n v="12960000"/>
    <n v="3080250.67"/>
  </r>
  <r>
    <s v="2023"/>
    <x v="0"/>
    <x v="0"/>
    <x v="0"/>
    <x v="0"/>
    <s v="2 - Poder Ejecutivo"/>
    <s v="0201 - PRESIDENCIA DE LA REPÚBLICA"/>
    <x v="1"/>
    <x v="4"/>
    <x v="10"/>
    <s v="2.2 - CONTRATACIÓN DE SERVICIOS"/>
    <s v="2.2.6 - SEGUROS"/>
    <s v="N"/>
    <s v="00 - N/A"/>
    <s v="10 - FONDO GENERAL"/>
    <s v="(en blanco)"/>
    <s v="99 - MULTIPROVINCIAL"/>
    <n v="4820500"/>
    <n v="4820500"/>
    <n v="1004778.2999999999"/>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151089.5"/>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1278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421814.6"/>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x v="1"/>
    <x v="4"/>
    <x v="10"/>
    <s v="2.3 - MATERIALES Y SUMINISTROS"/>
    <s v="2.3.9 - PRODUCTOS Y ÚTILES VARIOS"/>
    <s v="N"/>
    <s v="00 - N/A"/>
    <s v="10 - FONDO GENERAL"/>
    <s v="(en blanco)"/>
    <s v="99 - MULTIPROVINCIAL"/>
    <n v="3552443"/>
    <n v="1305958"/>
    <n v="93071.78"/>
  </r>
  <r>
    <s v="2023"/>
    <x v="0"/>
    <x v="0"/>
    <x v="0"/>
    <x v="0"/>
    <s v="2 - Poder Ejecutivo"/>
    <s v="0201 - PRESIDENCIA DE LA REPÚBLICA"/>
    <x v="2"/>
    <x v="5"/>
    <x v="11"/>
    <s v="2.1 - REMUNERACIONES Y CONTRIBUCIONES"/>
    <s v="2.1.1 - REMUNERACIONES"/>
    <s v="N"/>
    <s v="00 - N/A"/>
    <s v="10 - FONDO GENERAL"/>
    <s v="(en blanco)"/>
    <s v="99 - MULTIPROVINCIAL"/>
    <n v="2073360"/>
    <n v="2073360"/>
    <n v="518340"/>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79254.180000000008"/>
  </r>
  <r>
    <s v="2023"/>
    <x v="0"/>
    <x v="0"/>
    <x v="0"/>
    <x v="0"/>
    <s v="2 - Poder Ejecutivo"/>
    <s v="0201 - PRESIDENCIA DE LA REPÚBLICA"/>
    <x v="2"/>
    <x v="6"/>
    <x v="12"/>
    <s v="2.1 - REMUNERACIONES Y CONTRIBUCIONES"/>
    <s v="2.1.1 - REMUNERACIONES"/>
    <s v="N"/>
    <s v="00 - N/A"/>
    <s v="10 - FONDO GENERAL"/>
    <s v="(en blanco)"/>
    <s v="99 - MULTIPROVINCIAL"/>
    <n v="14409037"/>
    <n v="16031282.039999999"/>
    <n v="3580600"/>
  </r>
  <r>
    <s v="2023"/>
    <x v="0"/>
    <x v="0"/>
    <x v="0"/>
    <x v="0"/>
    <s v="2 - Poder Ejecutivo"/>
    <s v="0201 - PRESIDENCIA DE LA REPÚBLICA"/>
    <x v="2"/>
    <x v="6"/>
    <x v="12"/>
    <s v="2.1 - REMUNERACIONES Y CONTRIBUCIONES"/>
    <s v="2.1.2 - SOBRESUELDOS"/>
    <s v="N"/>
    <s v="00 - N/A"/>
    <s v="10 - FONDO GENERAL"/>
    <s v="(en blanco)"/>
    <s v="99 - MULTIPROVINCIAL"/>
    <n v="4174705"/>
    <n v="3417700"/>
    <n v="402233.24"/>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477896.59"/>
  </r>
  <r>
    <s v="2023"/>
    <x v="0"/>
    <x v="0"/>
    <x v="0"/>
    <x v="0"/>
    <s v="2 - Poder Ejecutivo"/>
    <s v="0201 - PRESIDENCIA DE LA REPÚBLICA"/>
    <x v="2"/>
    <x v="6"/>
    <x v="12"/>
    <s v="2.2 - CONTRATACIÓN DE SERVICIOS"/>
    <s v="2.2.1 - SERVICIOS BÁSICOS"/>
    <s v="N"/>
    <s v="00 - N/A"/>
    <s v="10 - FONDO GENERAL"/>
    <s v="(en blanco)"/>
    <s v="99 - MULTIPROVINCIAL"/>
    <n v="1265200"/>
    <n v="1369600"/>
    <n v="183599.83000000002"/>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5087126.84"/>
  </r>
  <r>
    <s v="2023"/>
    <x v="0"/>
    <x v="0"/>
    <x v="0"/>
    <x v="0"/>
    <s v="2 - Poder Ejecutivo"/>
    <s v="0201 - PRESIDENCIA DE LA REPÚBLICA"/>
    <x v="2"/>
    <x v="6"/>
    <x v="12"/>
    <s v="2.2 - CONTRATACIÓN DE SERVICIOS"/>
    <s v="2.2.3 - VIÁTICOS"/>
    <s v="N"/>
    <s v="00 - N/A"/>
    <s v="10 - FONDO GENERAL"/>
    <s v="(en blanco)"/>
    <s v="99 - MULTIPROVINCIAL"/>
    <n v="1900000"/>
    <n v="1200000"/>
    <n v="772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1072015.8"/>
  </r>
  <r>
    <s v="2023"/>
    <x v="0"/>
    <x v="0"/>
    <x v="0"/>
    <x v="0"/>
    <s v="2 - Poder Ejecutivo"/>
    <s v="0201 - PRESIDENCIA DE LA REPÚBLICA"/>
    <x v="2"/>
    <x v="6"/>
    <x v="12"/>
    <s v="2.2 - CONTRATACIÓN DE SERVICIOS"/>
    <s v="2.2.6 - SEGUROS"/>
    <s v="N"/>
    <s v="00 - N/A"/>
    <s v="10 - FONDO GENERAL"/>
    <s v="(en blanco)"/>
    <s v="99 - MULTIPROVINCIAL"/>
    <n v="1700000"/>
    <n v="1700000"/>
    <n v="475314.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452678.8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9014.3"/>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375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70200000"/>
    <n v="14906000"/>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9810526.7600000016"/>
    <n v="2278800.7000000002"/>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1500000"/>
    <n v="0"/>
  </r>
  <r>
    <s v="2023"/>
    <x v="0"/>
    <x v="0"/>
    <x v="0"/>
    <x v="0"/>
    <s v="2 - Poder Ejecutivo"/>
    <s v="0201 - PRESIDENCIA DE LA REPÚBLICA"/>
    <x v="2"/>
    <x v="7"/>
    <x v="13"/>
    <s v="2.2 - CONTRATACIÓN DE SERVICIOS"/>
    <s v="2.2.5 - ALQUILERES Y RENTAS"/>
    <s v="N"/>
    <s v="00 - N/A"/>
    <s v="10 - FONDO GENERAL"/>
    <s v="(en blanco)"/>
    <s v="99 - MULTIPROVINCIAL"/>
    <n v="2485720"/>
    <n v="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3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3149731"/>
    <n v="0"/>
  </r>
  <r>
    <s v="2023"/>
    <x v="0"/>
    <x v="0"/>
    <x v="0"/>
    <x v="0"/>
    <s v="2 - Poder Ejecutivo"/>
    <s v="0201 - PRESIDENCIA DE LA REPÚBLICA"/>
    <x v="2"/>
    <x v="7"/>
    <x v="13"/>
    <s v="2.3 - MATERIALES Y SUMINISTROS"/>
    <s v="2.3.3 - PAPEL, CARTÓN E IMPRESOS"/>
    <s v="N"/>
    <s v="00 - N/A"/>
    <s v="10 - FONDO GENERAL"/>
    <s v="(en blanco)"/>
    <s v="99 - MULTIPROVINCIAL"/>
    <n v="803125"/>
    <n v="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x v="2"/>
    <x v="7"/>
    <x v="13"/>
    <s v="2.3 - MATERIALES Y SUMINISTROS"/>
    <s v="2.3.9 - PRODUCTOS Y ÚTILES VARIOS"/>
    <s v="N"/>
    <s v="00 - N/A"/>
    <s v="10 - FONDO GENERAL"/>
    <s v="(en blanco)"/>
    <s v="99 - MULTIPROVINCIAL"/>
    <n v="4746330"/>
    <n v="900000"/>
    <n v="0"/>
  </r>
  <r>
    <s v="2023"/>
    <x v="0"/>
    <x v="0"/>
    <x v="0"/>
    <x v="0"/>
    <s v="2 - Poder Ejecutivo"/>
    <s v="0201 - PRESIDENCIA DE LA REPÚBLICA"/>
    <x v="2"/>
    <x v="7"/>
    <x v="14"/>
    <s v="2.1 - REMUNERACIONES Y CONTRIBUCIONES"/>
    <s v="2.1.1 - REMUNERACIONES"/>
    <s v="N"/>
    <s v="00 - N/A"/>
    <s v="10 - FONDO GENERAL"/>
    <s v="(en blanco)"/>
    <s v="01 - DISTRITO NACIONAL"/>
    <n v="26399713"/>
    <n v="26399713"/>
    <n v="6026952.3899999997"/>
  </r>
  <r>
    <s v="2023"/>
    <x v="0"/>
    <x v="0"/>
    <x v="0"/>
    <x v="0"/>
    <s v="2 - Poder Ejecutivo"/>
    <s v="0201 - PRESIDENCIA DE LA REPÚBLICA"/>
    <x v="2"/>
    <x v="7"/>
    <x v="14"/>
    <s v="2.1 - REMUNERACIONES Y CONTRIBUCIONES"/>
    <s v="2.1.1 - REMUNERACIONES"/>
    <s v="N"/>
    <s v="00 - N/A"/>
    <s v="10 - FONDO GENERAL"/>
    <s v="(en blanco)"/>
    <s v="10 - INDEPENDENCIA"/>
    <n v="12485827"/>
    <n v="12485827"/>
    <n v="2566414.2000000002"/>
  </r>
  <r>
    <s v="2023"/>
    <x v="0"/>
    <x v="0"/>
    <x v="0"/>
    <x v="0"/>
    <s v="2 - Poder Ejecutivo"/>
    <s v="0201 - PRESIDENCIA DE LA REPÚBLICA"/>
    <x v="2"/>
    <x v="7"/>
    <x v="14"/>
    <s v="2.1 - REMUNERACIONES Y CONTRIBUCIONES"/>
    <s v="2.1.1 - REMUNERACIONES"/>
    <s v="N"/>
    <s v="00 - N/A"/>
    <s v="10 - FONDO GENERAL"/>
    <s v="(en blanco)"/>
    <s v="11 - LA ALTAGRACIA"/>
    <n v="11916263"/>
    <n v="11916263"/>
    <n v="2424852.87"/>
  </r>
  <r>
    <s v="2023"/>
    <x v="0"/>
    <x v="0"/>
    <x v="0"/>
    <x v="0"/>
    <s v="2 - Poder Ejecutivo"/>
    <s v="0201 - PRESIDENCIA DE LA REPÚBLICA"/>
    <x v="2"/>
    <x v="7"/>
    <x v="14"/>
    <s v="2.1 - REMUNERACIONES Y CONTRIBUCIONES"/>
    <s v="2.1.1 - REMUNERACIONES"/>
    <s v="N"/>
    <s v="00 - N/A"/>
    <s v="10 - FONDO GENERAL"/>
    <s v="(en blanco)"/>
    <s v="13 - LA VEGA"/>
    <n v="19973362"/>
    <n v="19973362"/>
    <n v="4368933.75"/>
  </r>
  <r>
    <s v="2023"/>
    <x v="0"/>
    <x v="0"/>
    <x v="0"/>
    <x v="0"/>
    <s v="2 - Poder Ejecutivo"/>
    <s v="0201 - PRESIDENCIA DE LA REPÚBLICA"/>
    <x v="2"/>
    <x v="7"/>
    <x v="14"/>
    <s v="2.1 - REMUNERACIONES Y CONTRIBUCIONES"/>
    <s v="2.1.1 - REMUNERACIONES"/>
    <s v="N"/>
    <s v="00 - N/A"/>
    <s v="10 - FONDO GENERAL"/>
    <s v="(en blanco)"/>
    <s v="22 - SAN JUAN"/>
    <n v="11711379"/>
    <n v="11711379"/>
    <n v="2452625.7599999998"/>
  </r>
  <r>
    <s v="2023"/>
    <x v="0"/>
    <x v="0"/>
    <x v="0"/>
    <x v="0"/>
    <s v="2 - Poder Ejecutivo"/>
    <s v="0201 - PRESIDENCIA DE LA REPÚBLICA"/>
    <x v="2"/>
    <x v="7"/>
    <x v="14"/>
    <s v="2.1 - REMUNERACIONES Y CONTRIBUCIONES"/>
    <s v="2.1.1 - REMUNERACIONES"/>
    <s v="N"/>
    <s v="00 - N/A"/>
    <s v="10 - FONDO GENERAL"/>
    <s v="(en blanco)"/>
    <s v="27 - VALVERDE"/>
    <n v="11671071"/>
    <n v="11671071"/>
    <n v="2422761.6"/>
  </r>
  <r>
    <s v="2023"/>
    <x v="0"/>
    <x v="0"/>
    <x v="0"/>
    <x v="0"/>
    <s v="2 - Poder Ejecutivo"/>
    <s v="0201 - PRESIDENCIA DE LA REPÚBLICA"/>
    <x v="2"/>
    <x v="7"/>
    <x v="14"/>
    <s v="2.1 - REMUNERACIONES Y CONTRIBUCIONES"/>
    <s v="2.1.1 - REMUNERACIONES"/>
    <s v="N"/>
    <s v="00 - N/A"/>
    <s v="10 - FONDO GENERAL"/>
    <s v="(en blanco)"/>
    <s v="32 - SANTO DOMINGO"/>
    <n v="33270325"/>
    <n v="33270325"/>
    <n v="7089218.3100000005"/>
  </r>
  <r>
    <s v="2023"/>
    <x v="0"/>
    <x v="0"/>
    <x v="0"/>
    <x v="0"/>
    <s v="2 - Poder Ejecutivo"/>
    <s v="0201 - PRESIDENCIA DE LA REPÚBLICA"/>
    <x v="2"/>
    <x v="7"/>
    <x v="14"/>
    <s v="2.1 - REMUNERACIONES Y CONTRIBUCIONES"/>
    <s v="2.1.1 - REMUNERACIONES"/>
    <s v="N"/>
    <s v="00 - N/A"/>
    <s v="10 - FONDO GENERAL"/>
    <s v="(en blanco)"/>
    <s v="99 - MULTIPROVINCIAL"/>
    <n v="3976887486"/>
    <n v="4933770631.3500004"/>
    <n v="1089468936.03"/>
  </r>
  <r>
    <s v="2023"/>
    <x v="0"/>
    <x v="0"/>
    <x v="0"/>
    <x v="0"/>
    <s v="2 - Poder Ejecutivo"/>
    <s v="0201 - PRESIDENCIA DE LA REPÚBLICA"/>
    <x v="2"/>
    <x v="7"/>
    <x v="14"/>
    <s v="2.1 - REMUNERACIONES Y CONTRIBUCIONES"/>
    <s v="2.1.2 - SOBRESUELDOS"/>
    <s v="N"/>
    <s v="00 - N/A"/>
    <s v="10 - FONDO GENERAL"/>
    <s v="(en blanco)"/>
    <s v="01 - DISTRITO NACIONAL"/>
    <n v="257000"/>
    <n v="257000"/>
    <n v="64040.399999999994"/>
  </r>
  <r>
    <s v="2023"/>
    <x v="0"/>
    <x v="0"/>
    <x v="0"/>
    <x v="0"/>
    <s v="2 - Poder Ejecutivo"/>
    <s v="0201 - PRESIDENCIA DE LA REPÚBLICA"/>
    <x v="2"/>
    <x v="7"/>
    <x v="14"/>
    <s v="2.1 - REMUNERACIONES Y CONTRIBUCIONES"/>
    <s v="2.1.2 - SOBRESUELDOS"/>
    <s v="N"/>
    <s v="00 - N/A"/>
    <s v="10 - FONDO GENERAL"/>
    <s v="(en blanco)"/>
    <s v="13 - LA VEGA"/>
    <n v="126523"/>
    <n v="126523"/>
    <n v="31070.46"/>
  </r>
  <r>
    <s v="2023"/>
    <x v="0"/>
    <x v="0"/>
    <x v="0"/>
    <x v="0"/>
    <s v="2 - Poder Ejecutivo"/>
    <s v="0201 - PRESIDENCIA DE LA REPÚBLICA"/>
    <x v="2"/>
    <x v="7"/>
    <x v="14"/>
    <s v="2.1 - REMUNERACIONES Y CONTRIBUCIONES"/>
    <s v="2.1.2 - SOBRESUELDOS"/>
    <s v="N"/>
    <s v="00 - N/A"/>
    <s v="10 - FONDO GENERAL"/>
    <s v="(en blanco)"/>
    <s v="99 - MULTIPROVINCIAL"/>
    <n v="593881099"/>
    <n v="622845425.49000001"/>
    <n v="53620160.720000006"/>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920912.39999999991"/>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392404.76999999996"/>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369962.22"/>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667858.02"/>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374373.87"/>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370288.08999999997"/>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082815.3800000001"/>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6958027.79999995"/>
    <n v="153825667.55999994"/>
  </r>
  <r>
    <s v="2023"/>
    <x v="0"/>
    <x v="0"/>
    <x v="0"/>
    <x v="0"/>
    <s v="2 - Poder Ejecutivo"/>
    <s v="0201 - PRESIDENCIA DE LA REPÚBLICA"/>
    <x v="2"/>
    <x v="7"/>
    <x v="14"/>
    <s v="2.2 - CONTRATACIÓN DE SERVICIOS"/>
    <s v="2.2.1 - SERVICIOS BÁSICOS"/>
    <s v="N"/>
    <s v="00 - N/A"/>
    <s v="10 - FONDO GENERAL"/>
    <s v="(en blanco)"/>
    <s v="99 - MULTIPROVINCIAL"/>
    <n v="358487078"/>
    <n v="378363059"/>
    <n v="80593121.600000054"/>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433829"/>
    <n v="4120081.9000000004"/>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22033.64"/>
  </r>
  <r>
    <s v="2023"/>
    <x v="0"/>
    <x v="0"/>
    <x v="0"/>
    <x v="0"/>
    <s v="2 - Poder Ejecutivo"/>
    <s v="0201 - PRESIDENCIA DE LA REPÚBLICA"/>
    <x v="2"/>
    <x v="7"/>
    <x v="14"/>
    <s v="2.2 - CONTRATACIÓN DE SERVICIOS"/>
    <s v="2.2.3 - VIÁTICOS"/>
    <s v="N"/>
    <s v="00 - N/A"/>
    <s v="10 - FONDO GENERAL"/>
    <s v="(en blanco)"/>
    <s v="99 - MULTIPROVINCIAL"/>
    <n v="94339886"/>
    <n v="119896136"/>
    <n v="12963114.710000001"/>
  </r>
  <r>
    <s v="2023"/>
    <x v="0"/>
    <x v="0"/>
    <x v="0"/>
    <x v="0"/>
    <s v="2 - Poder Ejecutivo"/>
    <s v="0201 - PRESIDENCIA DE LA REPÚBLICA"/>
    <x v="2"/>
    <x v="7"/>
    <x v="14"/>
    <s v="2.2 - CONTRATACIÓN DE SERVICIOS"/>
    <s v="2.2.4 - TRANSPORTE Y ALMACENAJE"/>
    <s v="N"/>
    <s v="00 - N/A"/>
    <s v="10 - FONDO GENERAL"/>
    <s v="(en blanco)"/>
    <s v="99 - MULTIPROVINCIAL"/>
    <n v="11360578"/>
    <n v="12347400"/>
    <n v="530164"/>
  </r>
  <r>
    <s v="2023"/>
    <x v="0"/>
    <x v="0"/>
    <x v="0"/>
    <x v="0"/>
    <s v="2 - Poder Ejecutivo"/>
    <s v="0201 - PRESIDENCIA DE LA REPÚBLICA"/>
    <x v="2"/>
    <x v="7"/>
    <x v="14"/>
    <s v="2.2 - CONTRATACIÓN DE SERVICIOS"/>
    <s v="2.2.5 - ALQUILERES Y RENTAS"/>
    <s v="N"/>
    <s v="00 - N/A"/>
    <s v="10 - FONDO GENERAL"/>
    <s v="(en blanco)"/>
    <s v="99 - MULTIPROVINCIAL"/>
    <n v="184747008"/>
    <n v="237170936"/>
    <n v="34184133.629999995"/>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415547"/>
    <n v="16174642.359999999"/>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246011320.00999999"/>
    <n v="9352180.9199999999"/>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3219113.1"/>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10281682"/>
    <n v="62552155.410000011"/>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55478899"/>
    <n v="3319623.7299999995"/>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390134363"/>
    <n v="76636662.820000008"/>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116122334"/>
    <n v="319344787.98999995"/>
  </r>
  <r>
    <s v="2023"/>
    <x v="0"/>
    <x v="0"/>
    <x v="0"/>
    <x v="0"/>
    <s v="2 - Poder Ejecutivo"/>
    <s v="0201 - PRESIDENCIA DE LA REPÚBLICA"/>
    <x v="2"/>
    <x v="7"/>
    <x v="14"/>
    <s v="2.3 - MATERIALES Y SUMINISTROS"/>
    <s v="2.3.2 - TEXTILES Y VESTUARIOS"/>
    <s v="N"/>
    <s v="00 - N/A"/>
    <s v="10 - FONDO GENERAL"/>
    <s v="(en blanco)"/>
    <s v="99 - MULTIPROVINCIAL"/>
    <n v="21943040"/>
    <n v="22105140"/>
    <n v="782996.64999999991"/>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6076794.859999999"/>
    <n v="852811"/>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6459600"/>
    <n v="1823635.39"/>
  </r>
  <r>
    <s v="2023"/>
    <x v="0"/>
    <x v="0"/>
    <x v="0"/>
    <x v="0"/>
    <s v="2 - Poder Ejecutivo"/>
    <s v="0201 - PRESIDENCIA DE LA REPÚBLICA"/>
    <x v="2"/>
    <x v="7"/>
    <x v="14"/>
    <s v="2.3 - MATERIALES Y SUMINISTROS"/>
    <s v="2.3.5 - CUERO, CAUCHO Y PLÁSTICO"/>
    <s v="N"/>
    <s v="00 - N/A"/>
    <s v="10 - FONDO GENERAL"/>
    <s v="(en blanco)"/>
    <s v="99 - MULTIPROVINCIAL"/>
    <n v="57772845"/>
    <n v="79242520"/>
    <n v="2024578.88"/>
  </r>
  <r>
    <s v="2023"/>
    <x v="0"/>
    <x v="0"/>
    <x v="0"/>
    <x v="0"/>
    <s v="2 - Poder Ejecutivo"/>
    <s v="0201 - PRESIDENCIA DE LA REPÚBLICA"/>
    <x v="2"/>
    <x v="7"/>
    <x v="14"/>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98881911.25999999"/>
    <n v="8821729.4400000013"/>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0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68632815"/>
    <n v="11415482.41"/>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s v="2.3 - MATERIALES Y SUMINISTROS"/>
    <s v="2.3.9 - PRODUCTOS Y ÚTILES VARIOS"/>
    <s v="N"/>
    <s v="00 - N/A"/>
    <s v="10 - FONDO GENERAL"/>
    <s v="(en blanco)"/>
    <s v="99 - MULTIPROVINCIAL"/>
    <n v="326529377"/>
    <n v="298767776"/>
    <n v="6335053.4300000006"/>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770000"/>
    <n v="270540.9600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120334775.81999999"/>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3493000"/>
  </r>
  <r>
    <s v="2023"/>
    <x v="0"/>
    <x v="0"/>
    <x v="0"/>
    <x v="0"/>
    <s v="2 - Poder Ejecutivo"/>
    <s v="0202 - MINISTERIO DE  INTERIOR Y POLICÍA"/>
    <x v="0"/>
    <x v="0"/>
    <x v="2"/>
    <s v="2.1 - REMUNERACIONES Y CONTRIBUCIONES"/>
    <s v="2.1.2 - SOBRESUELDOS"/>
    <s v="N"/>
    <s v="00 - N/A"/>
    <s v="10 - FONDO GENERAL"/>
    <s v="(en blanco)"/>
    <s v="99 - MULTIPROVINCIAL"/>
    <n v="161033305"/>
    <n v="161133305"/>
    <n v="14542929.08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15713537.84"/>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530918.1"/>
  </r>
  <r>
    <s v="2023"/>
    <x v="0"/>
    <x v="0"/>
    <x v="0"/>
    <x v="0"/>
    <s v="2 - Poder Ejecutivo"/>
    <s v="0202 - MINISTERIO DE  INTERIOR Y POLICÍA"/>
    <x v="0"/>
    <x v="0"/>
    <x v="2"/>
    <s v="2.2 - CONTRATACIÓN DE SERVICIOS"/>
    <s v="2.2.1 - SERVICIOS BÁSICOS"/>
    <s v="N"/>
    <s v="00 - N/A"/>
    <s v="10 - FONDO GENERAL"/>
    <s v="(en blanco)"/>
    <s v="99 - MULTIPROVINCIAL"/>
    <n v="49819594"/>
    <n v="57919594"/>
    <n v="14855519.580000002"/>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1491401"/>
    <n v="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5306880"/>
    <n v="1737314"/>
  </r>
  <r>
    <s v="2023"/>
    <x v="0"/>
    <x v="0"/>
    <x v="0"/>
    <x v="0"/>
    <s v="2 - Poder Ejecutivo"/>
    <s v="0202 - MINISTERIO DE  INTERIOR Y POLICÍA"/>
    <x v="0"/>
    <x v="0"/>
    <x v="2"/>
    <s v="2.2 - CONTRATACIÓN DE SERVICIOS"/>
    <s v="2.2.3 - VIÁTICOS"/>
    <s v="N"/>
    <s v="00 - N/A"/>
    <s v="10 - FONDO GENERAL"/>
    <s v="(en blanco)"/>
    <s v="99 - MULTIPROVINCIAL"/>
    <n v="15430768"/>
    <n v="15430768"/>
    <n v="1925668.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14695620"/>
    <n v="2506859.7000000002"/>
  </r>
  <r>
    <s v="2023"/>
    <x v="0"/>
    <x v="0"/>
    <x v="0"/>
    <x v="0"/>
    <s v="2 - Poder Ejecutivo"/>
    <s v="0202 - MINISTERIO DE  INTERIOR Y POLICÍA"/>
    <x v="0"/>
    <x v="0"/>
    <x v="2"/>
    <s v="2.2 - CONTRATACIÓN DE SERVICIOS"/>
    <s v="2.2.5 - ALQUILERES Y RENTAS"/>
    <s v="N"/>
    <s v="00 - N/A"/>
    <s v="20 - FONDOS CON DESTINO ESPECÍFICO"/>
    <s v="(en blanco)"/>
    <s v="99 - MULTIPROVINCIAL"/>
    <n v="27457037"/>
    <n v="106857037"/>
    <n v="405000"/>
  </r>
  <r>
    <s v="2023"/>
    <x v="0"/>
    <x v="0"/>
    <x v="0"/>
    <x v="0"/>
    <s v="2 - Poder Ejecutivo"/>
    <s v="0202 - MINISTERIO DE  INTERIOR Y POLICÍA"/>
    <x v="0"/>
    <x v="0"/>
    <x v="2"/>
    <s v="2.2 - CONTRATACIÓN DE SERVICIOS"/>
    <s v="2.2.6 - SEGUROS"/>
    <s v="N"/>
    <s v="00 - N/A"/>
    <s v="10 - FONDO GENERAL"/>
    <s v="(en blanco)"/>
    <s v="99 - MULTIPROVINCIAL"/>
    <n v="54364580"/>
    <n v="54364580"/>
    <n v="2596928.0700000003"/>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23241788"/>
    <n v="1488482.2800000003"/>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21412120"/>
    <n v="461344.17000000004"/>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93825192"/>
    <n v="12757329.399999999"/>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25977848"/>
    <n v="1249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6730399"/>
    <n v="803698.62"/>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19047622"/>
    <n v="1769769.95"/>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6959.96"/>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3200000"/>
    <n v="765034.83000000007"/>
  </r>
  <r>
    <s v="2023"/>
    <x v="0"/>
    <x v="0"/>
    <x v="0"/>
    <x v="0"/>
    <s v="2 - Poder Ejecutivo"/>
    <s v="0202 - MINISTERIO DE  INTERIOR Y POLICÍA"/>
    <x v="0"/>
    <x v="0"/>
    <x v="2"/>
    <s v="2.3 - MATERIALES Y SUMINISTROS"/>
    <s v="2.3.2 - TEXTILES Y VESTUARIOS"/>
    <s v="N"/>
    <s v="00 - N/A"/>
    <s v="10 - FONDO GENERAL"/>
    <s v="(en blanco)"/>
    <s v="99 - MULTIPROVINCIAL"/>
    <n v="4775000"/>
    <n v="11585000"/>
    <n v="3666163.9699999997"/>
  </r>
  <r>
    <s v="2023"/>
    <x v="0"/>
    <x v="0"/>
    <x v="0"/>
    <x v="0"/>
    <s v="2 - Poder Ejecutivo"/>
    <s v="0202 - MINISTERIO DE  INTERIOR Y POLICÍA"/>
    <x v="0"/>
    <x v="0"/>
    <x v="2"/>
    <s v="2.3 - MATERIALES Y SUMINISTROS"/>
    <s v="2.3.2 - TEXTILES Y VESTUARIOS"/>
    <s v="N"/>
    <s v="00 - N/A"/>
    <s v="20 - FONDOS CON DESTINO ESPECÍFICO"/>
    <s v="(en blanco)"/>
    <s v="99 - MULTIPROVINCIAL"/>
    <n v="0"/>
    <n v="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242009"/>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41947.88"/>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2580"/>
  </r>
  <r>
    <s v="2023"/>
    <x v="0"/>
    <x v="0"/>
    <x v="0"/>
    <x v="0"/>
    <s v="2 - Poder Ejecutivo"/>
    <s v="0202 - MINISTERIO DE  INTERIOR Y POLICÍA"/>
    <x v="0"/>
    <x v="0"/>
    <x v="2"/>
    <s v="2.3 - MATERIALES Y SUMINISTROS"/>
    <s v="2.3.9 - PRODUCTOS Y ÚTILES VARIOS"/>
    <s v="N"/>
    <s v="00 - N/A"/>
    <s v="10 - FONDO GENERAL"/>
    <s v="(en blanco)"/>
    <s v="99 - MULTIPROVINCIAL"/>
    <n v="19721219"/>
    <n v="34571219"/>
    <n v="2940655.2000000007"/>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24233612"/>
    <n v="806898.41"/>
  </r>
  <r>
    <s v="2023"/>
    <x v="0"/>
    <x v="0"/>
    <x v="0"/>
    <x v="0"/>
    <s v="2 - Poder Ejecutivo"/>
    <s v="0202 - MINISTERIO DE  INTERIOR Y POLICÍA"/>
    <x v="0"/>
    <x v="1"/>
    <x v="15"/>
    <s v="2.1 - REMUNERACIONES Y CONTRIBUCIONES"/>
    <s v="2.1.1 - REMUNERACIONES"/>
    <s v="N"/>
    <s v="00 - N/A"/>
    <s v="10 - FONDO GENERAL"/>
    <s v="(en blanco)"/>
    <s v="01 - DISTRITO NACIONAL"/>
    <n v="396010097"/>
    <n v="461909554"/>
    <n v="129558278.14"/>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3625094270.5700006"/>
  </r>
  <r>
    <s v="2023"/>
    <x v="0"/>
    <x v="0"/>
    <x v="0"/>
    <x v="0"/>
    <s v="2 - Poder Ejecutivo"/>
    <s v="0202 - MINISTERIO DE  INTERIOR Y POLICÍA"/>
    <x v="0"/>
    <x v="1"/>
    <x v="15"/>
    <s v="2.1 - REMUNERACIONES Y CONTRIBUCIONES"/>
    <s v="2.1.2 - SOBRESUELDOS"/>
    <s v="N"/>
    <s v="00 - N/A"/>
    <s v="10 - FONDO GENERAL"/>
    <s v="(en blanco)"/>
    <s v="01 - DISTRITO NACIONAL"/>
    <n v="32087520"/>
    <n v="32087520"/>
    <n v="8012550"/>
  </r>
  <r>
    <s v="2023"/>
    <x v="0"/>
    <x v="0"/>
    <x v="0"/>
    <x v="0"/>
    <s v="2 - Poder Ejecutivo"/>
    <s v="0202 - MINISTERIO DE  INTERIOR Y POLICÍA"/>
    <x v="0"/>
    <x v="1"/>
    <x v="15"/>
    <s v="2.1 - REMUNERACIONES Y CONTRIBUCIONES"/>
    <s v="2.1.2 - SOBRESUELDOS"/>
    <s v="N"/>
    <s v="00 - N/A"/>
    <s v="10 - FONDO GENERAL"/>
    <s v="(en blanco)"/>
    <s v="99 - MULTIPROVINCIAL"/>
    <n v="610745343"/>
    <n v="610745343"/>
    <n v="139726784.5"/>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16529065.16"/>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506650824.81999999"/>
  </r>
  <r>
    <s v="2023"/>
    <x v="0"/>
    <x v="0"/>
    <x v="0"/>
    <x v="0"/>
    <s v="2 - Poder Ejecutivo"/>
    <s v="0202 - MINISTERIO DE  INTERIOR Y POLICÍA"/>
    <x v="0"/>
    <x v="1"/>
    <x v="15"/>
    <s v="2.2 - CONTRATACIÓN DE SERVICIOS"/>
    <s v="2.2.1 - SERVICIOS BÁSICOS"/>
    <s v="N"/>
    <s v="00 - N/A"/>
    <s v="10 - FONDO GENERAL"/>
    <s v="(en blanco)"/>
    <s v="99 - MULTIPROVINCIAL"/>
    <n v="360220528"/>
    <n v="360717528"/>
    <n v="67618018.209999993"/>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96150650"/>
    <n v="6204383.2400000002"/>
  </r>
  <r>
    <s v="2023"/>
    <x v="0"/>
    <x v="0"/>
    <x v="0"/>
    <x v="0"/>
    <s v="2 - Poder Ejecutivo"/>
    <s v="0202 - MINISTERIO DE  INTERIOR Y POLICÍA"/>
    <x v="0"/>
    <x v="1"/>
    <x v="15"/>
    <s v="2.2 - CONTRATACIÓN DE SERVICIOS"/>
    <s v="2.2.3 - VIÁTICOS"/>
    <s v="N"/>
    <s v="00 - N/A"/>
    <s v="10 - FONDO GENERAL"/>
    <s v="(en blanco)"/>
    <s v="99 - MULTIPROVINCIAL"/>
    <n v="57492134"/>
    <n v="57492134"/>
    <n v="7683885.9000000004"/>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179640322"/>
    <n v="1625947.5399999998"/>
  </r>
  <r>
    <s v="2023"/>
    <x v="0"/>
    <x v="0"/>
    <x v="0"/>
    <x v="0"/>
    <s v="2 - Poder Ejecutivo"/>
    <s v="0202 - MINISTERIO DE  INTERIOR Y POLICÍA"/>
    <x v="0"/>
    <x v="1"/>
    <x v="15"/>
    <s v="2.2 - CONTRATACIÓN DE SERVICIOS"/>
    <s v="2.2.6 - SEGUROS"/>
    <s v="N"/>
    <s v="00 - N/A"/>
    <s v="10 - FONDO GENERAL"/>
    <s v="(en blanco)"/>
    <s v="99 - MULTIPROVINCIAL"/>
    <n v="675402000"/>
    <n v="679064894.24000001"/>
    <n v="129455540.99000001"/>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89814926"/>
    <n v="618108.68000000005"/>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68579195"/>
    <n v="1194092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1440590"/>
    <n v="4672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19775915"/>
    <n v="25889549.269999996"/>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715722.84000003"/>
    <n v="5800448.7199999997"/>
  </r>
  <r>
    <s v="2023"/>
    <x v="0"/>
    <x v="0"/>
    <x v="0"/>
    <x v="0"/>
    <s v="2 - Poder Ejecutivo"/>
    <s v="0202 - MINISTERIO DE  INTERIOR Y POLICÍA"/>
    <x v="0"/>
    <x v="1"/>
    <x v="15"/>
    <s v="2.3 - MATERIALES Y SUMINISTROS"/>
    <s v="2.3.3 - PAPEL, CARTÓN E IMPRESOS"/>
    <s v="N"/>
    <s v="00 - N/A"/>
    <s v="10 - FONDO GENERAL"/>
    <s v="(en blanco)"/>
    <s v="99 - MULTIPROVINCIAL"/>
    <n v="44497979"/>
    <n v="38697979"/>
    <n v="4545819.82"/>
  </r>
  <r>
    <s v="2023"/>
    <x v="0"/>
    <x v="0"/>
    <x v="0"/>
    <x v="0"/>
    <s v="2 - Poder Ejecutivo"/>
    <s v="0202 - MINISTERIO DE  INTERIOR Y POLICÍA"/>
    <x v="0"/>
    <x v="1"/>
    <x v="15"/>
    <s v="2.3 - MATERIALES Y SUMINISTROS"/>
    <s v="2.3.4 - PRODUCTOS FARMACÉUTICOS"/>
    <s v="N"/>
    <s v="00 - N/A"/>
    <s v="10 - FONDO GENERAL"/>
    <s v="(en blanco)"/>
    <s v="99 - MULTIPROVINCIAL"/>
    <n v="300000"/>
    <n v="308000"/>
    <n v="0"/>
  </r>
  <r>
    <s v="2023"/>
    <x v="0"/>
    <x v="0"/>
    <x v="0"/>
    <x v="0"/>
    <s v="2 - Poder Ejecutivo"/>
    <s v="0202 - MINISTERIO DE  INTERIOR Y POLICÍA"/>
    <x v="0"/>
    <x v="1"/>
    <x v="15"/>
    <s v="2.3 - MATERIALES Y SUMINISTROS"/>
    <s v="2.3.5 - CUERO, CAUCHO Y PLÁSTICO"/>
    <s v="N"/>
    <s v="00 - N/A"/>
    <s v="10 - FONDO GENERAL"/>
    <s v="(en blanco)"/>
    <s v="99 - MULTIPROVINCIAL"/>
    <n v="75004009"/>
    <n v="70854009"/>
    <n v="5813970.0899999999"/>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8956.2000000000007"/>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7159066"/>
    <n v="191485257.58000001"/>
  </r>
  <r>
    <s v="2023"/>
    <x v="0"/>
    <x v="0"/>
    <x v="0"/>
    <x v="0"/>
    <s v="2 - Poder Ejecutivo"/>
    <s v="0202 - MINISTERIO DE  INTERIOR Y POLICÍA"/>
    <x v="0"/>
    <x v="1"/>
    <x v="15"/>
    <s v="2.3 - MATERIALES Y SUMINISTROS"/>
    <s v="2.3.9 - PRODUCTOS Y ÚTILES VARIOS"/>
    <s v="N"/>
    <s v="00 - N/A"/>
    <s v="10 - FONDO GENERAL"/>
    <s v="(en blanco)"/>
    <s v="99 - MULTIPROVINCIAL"/>
    <n v="4305140246"/>
    <n v="4443927700"/>
    <n v="31694708.550000001"/>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07330"/>
    <n v="39125362.200000003"/>
  </r>
  <r>
    <s v="2023"/>
    <x v="0"/>
    <x v="0"/>
    <x v="0"/>
    <x v="0"/>
    <s v="2 - Poder Ejecutivo"/>
    <s v="0202 - MINISTERIO DE  INTERIOR Y POLICÍA"/>
    <x v="0"/>
    <x v="1"/>
    <x v="16"/>
    <s v="2.1 - REMUNERACIONES Y CONTRIBUCIONES"/>
    <s v="2.1.2 - SOBRESUELDOS"/>
    <s v="N"/>
    <s v="00 - N/A"/>
    <s v="10 - FONDO GENERAL"/>
    <s v="(en blanco)"/>
    <s v="01 - DISTRITO NACIONAL"/>
    <n v="6450883"/>
    <n v="60891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6045770.1799999988"/>
  </r>
  <r>
    <s v="2023"/>
    <x v="0"/>
    <x v="0"/>
    <x v="0"/>
    <x v="0"/>
    <s v="2 - Poder Ejecutivo"/>
    <s v="0202 - MINISTERIO DE  INTERIOR Y POLICÍA"/>
    <x v="0"/>
    <x v="1"/>
    <x v="16"/>
    <s v="2.2 - CONTRATACIÓN DE SERVICIOS"/>
    <s v="2.2.1 - SERVICIOS BÁSICOS"/>
    <s v="N"/>
    <s v="00 - N/A"/>
    <s v="10 - FONDO GENERAL"/>
    <s v="(en blanco)"/>
    <s v="01 - DISTRITO NACIONAL"/>
    <n v="8080612"/>
    <n v="7905612"/>
    <n v="1717435.3999999997"/>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0"/>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0"/>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115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691571"/>
    <n v="0"/>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0"/>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6239"/>
    <n v="6011464.4399999995"/>
  </r>
  <r>
    <s v="2023"/>
    <x v="0"/>
    <x v="0"/>
    <x v="0"/>
    <x v="0"/>
    <s v="2 - Poder Ejecutivo"/>
    <s v="0202 - MINISTERIO DE  INTERIOR Y POLICÍA"/>
    <x v="0"/>
    <x v="1"/>
    <x v="16"/>
    <s v="2.3 - MATERIALES Y SUMINISTROS"/>
    <s v="2.3.2 - TEXTILES Y VESTUARIOS"/>
    <s v="N"/>
    <s v="00 - N/A"/>
    <s v="10 - FONDO GENERAL"/>
    <s v="(en blanco)"/>
    <s v="01 - DISTRITO NACIONAL"/>
    <n v="7832461"/>
    <n v="7177556"/>
    <n v="443471.15"/>
  </r>
  <r>
    <s v="2023"/>
    <x v="0"/>
    <x v="0"/>
    <x v="0"/>
    <x v="0"/>
    <s v="2 - Poder Ejecutivo"/>
    <s v="0202 - MINISTERIO DE  INTERIOR Y POLICÍA"/>
    <x v="0"/>
    <x v="1"/>
    <x v="16"/>
    <s v="2.3 - MATERIALES Y SUMINISTROS"/>
    <s v="2.3.3 - PAPEL, CARTÓN E IMPRESOS"/>
    <s v="N"/>
    <s v="00 - N/A"/>
    <s v="10 - FONDO GENERAL"/>
    <s v="(en blanco)"/>
    <s v="01 - DISTRITO NACIONAL"/>
    <n v="633271"/>
    <n v="539271"/>
    <n v="7298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69620"/>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288888"/>
    <n v="11158.08"/>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56126"/>
    <n v="4772864.3899999997"/>
  </r>
  <r>
    <s v="2023"/>
    <x v="0"/>
    <x v="0"/>
    <x v="0"/>
    <x v="0"/>
    <s v="2 - Poder Ejecutivo"/>
    <s v="0202 - MINISTERIO DE  INTERIOR Y POLICÍA"/>
    <x v="0"/>
    <x v="1"/>
    <x v="16"/>
    <s v="2.3 - MATERIALES Y SUMINISTROS"/>
    <s v="2.3.9 - PRODUCTOS Y ÚTILES VARIOS"/>
    <s v="N"/>
    <s v="00 - N/A"/>
    <s v="10 - FONDO GENERAL"/>
    <s v="(en blanco)"/>
    <s v="01 - DISTRITO NACIONAL"/>
    <n v="6963750"/>
    <n v="6125901"/>
    <n v="469718.20999999996"/>
  </r>
  <r>
    <s v="2023"/>
    <x v="0"/>
    <x v="0"/>
    <x v="0"/>
    <x v="0"/>
    <s v="2 - Poder Ejecutivo"/>
    <s v="0202 - MINISTERIO DE  INTERIOR Y POLICÍA"/>
    <x v="0"/>
    <x v="1"/>
    <x v="17"/>
    <s v="2.1 - REMUNERACIONES Y CONTRIBUCIONES"/>
    <s v="2.1.1 - REMUNERACIONES"/>
    <s v="N"/>
    <s v="00 - N/A"/>
    <s v="10 - FONDO GENERAL"/>
    <s v="(en blanco)"/>
    <s v="99 - MULTIPROVINCIAL"/>
    <n v="386389816"/>
    <n v="392559400.51999998"/>
    <n v="77478592.169999987"/>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149020881.69"/>
  </r>
  <r>
    <s v="2023"/>
    <x v="0"/>
    <x v="0"/>
    <x v="0"/>
    <x v="0"/>
    <s v="2 - Poder Ejecutivo"/>
    <s v="0202 - MINISTERIO DE  INTERIOR Y POLICÍA"/>
    <x v="0"/>
    <x v="1"/>
    <x v="17"/>
    <s v="2.1 - REMUNERACIONES Y CONTRIBUCIONES"/>
    <s v="2.1.2 - SOBRESUELDOS"/>
    <s v="N"/>
    <s v="00 - N/A"/>
    <s v="10 - FONDO GENERAL"/>
    <s v="(en blanco)"/>
    <s v="99 - MULTIPROVINCIAL"/>
    <n v="69215722"/>
    <n v="75201424"/>
    <n v="651000"/>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40299765.25"/>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8313.6"/>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79999992"/>
    <n v="11695352.939999999"/>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19931569.52"/>
  </r>
  <r>
    <s v="2023"/>
    <x v="0"/>
    <x v="0"/>
    <x v="0"/>
    <x v="0"/>
    <s v="2 - Poder Ejecutivo"/>
    <s v="0202 - MINISTERIO DE  INTERIOR Y POLICÍA"/>
    <x v="0"/>
    <x v="1"/>
    <x v="17"/>
    <s v="2.2 - CONTRATACIÓN DE SERVICIOS"/>
    <s v="2.2.1 - SERVICIOS BÁSICOS"/>
    <s v="N"/>
    <s v="00 - N/A"/>
    <s v="10 - FONDO GENERAL"/>
    <s v="(en blanco)"/>
    <s v="99 - MULTIPROVINCIAL"/>
    <n v="25604771"/>
    <n v="25579771"/>
    <n v="3298961.76"/>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14693269.510000002"/>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0"/>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890874.82000000007"/>
  </r>
  <r>
    <s v="2023"/>
    <x v="0"/>
    <x v="0"/>
    <x v="0"/>
    <x v="0"/>
    <s v="2 - Poder Ejecutivo"/>
    <s v="0202 - MINISTERIO DE  INTERIOR Y POLICÍA"/>
    <x v="0"/>
    <x v="1"/>
    <x v="17"/>
    <s v="2.2 - CONTRATACIÓN DE SERVICIOS"/>
    <s v="2.2.3 - VIÁTICOS"/>
    <s v="N"/>
    <s v="00 - N/A"/>
    <s v="10 - FONDO GENERAL"/>
    <s v="(en blanco)"/>
    <s v="99 - MULTIPROVINCIAL"/>
    <n v="347784"/>
    <n v="347784"/>
    <n v="34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089532.5"/>
  </r>
  <r>
    <s v="2023"/>
    <x v="0"/>
    <x v="0"/>
    <x v="0"/>
    <x v="0"/>
    <s v="2 - Poder Ejecutivo"/>
    <s v="0202 - MINISTERIO DE  INTERIOR Y POLICÍA"/>
    <x v="0"/>
    <x v="1"/>
    <x v="17"/>
    <s v="2.2 - CONTRATACIÓN DE SERVICIOS"/>
    <s v="2.2.4 - TRANSPORTE Y ALMACENAJE"/>
    <s v="N"/>
    <s v="00 - N/A"/>
    <s v="10 - FONDO GENERAL"/>
    <s v="(en blanco)"/>
    <s v="99 - MULTIPROVINCIAL"/>
    <n v="0"/>
    <n v="25000"/>
    <n v="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1934815.2199999997"/>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3428918.129999999"/>
    <n v="2250561.6700000009"/>
  </r>
  <r>
    <s v="2023"/>
    <x v="0"/>
    <x v="0"/>
    <x v="0"/>
    <x v="0"/>
    <s v="2 - Poder Ejecutivo"/>
    <s v="0202 - MINISTERIO DE  INTERIOR Y POLICÍA"/>
    <x v="0"/>
    <x v="1"/>
    <x v="17"/>
    <s v="2.2 - CONTRATACIÓN DE SERVICIOS"/>
    <s v="2.2.6 - SEGUROS"/>
    <s v="N"/>
    <s v="00 - N/A"/>
    <s v="10 - FONDO GENERAL"/>
    <s v="(en blanco)"/>
    <s v="99 - MULTIPROVINCIAL"/>
    <n v="16455692"/>
    <n v="16455692"/>
    <n v="990044.90999999992"/>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7692654.7899999991"/>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492961.950000003"/>
    <n v="14328255.530000003"/>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555237.05999999994"/>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7692297.7999999998"/>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421755.6"/>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130006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106758.09999999999"/>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4309852"/>
    <n v="3125558.1900000009"/>
  </r>
  <r>
    <s v="2023"/>
    <x v="0"/>
    <x v="0"/>
    <x v="0"/>
    <x v="0"/>
    <s v="2 - Poder Ejecutivo"/>
    <s v="0202 - MINISTERIO DE  INTERIOR Y POLICÍA"/>
    <x v="0"/>
    <x v="1"/>
    <x v="17"/>
    <s v="2.3 - MATERIALES Y SUMINISTROS"/>
    <s v="2.3.2 - TEXTILES Y VESTUARIOS"/>
    <s v="N"/>
    <s v="00 - N/A"/>
    <s v="10 - FONDO GENERAL"/>
    <s v="(en blanco)"/>
    <s v="99 - MULTIPROVINCIAL"/>
    <n v="35100000"/>
    <n v="2671120.8000000007"/>
    <n v="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7539686.200000003"/>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65343.96000000002"/>
  </r>
  <r>
    <s v="2023"/>
    <x v="0"/>
    <x v="0"/>
    <x v="0"/>
    <x v="0"/>
    <s v="2 - Poder Ejecutivo"/>
    <s v="0202 - MINISTERIO DE  INTERIOR Y POLICÍA"/>
    <x v="0"/>
    <x v="1"/>
    <x v="17"/>
    <s v="2.3 - MATERIALES Y SUMINISTROS"/>
    <s v="2.3.4 - PRODUCTOS FARMACÉUTICOS"/>
    <s v="N"/>
    <s v="00 - N/A"/>
    <s v="10 - FONDO GENERAL"/>
    <s v="(en blanco)"/>
    <s v="99 - MULTIPROVINCIAL"/>
    <n v="50000"/>
    <n v="1350000"/>
    <n v="47814.009999999987"/>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09864"/>
    <n v="0"/>
  </r>
  <r>
    <s v="2023"/>
    <x v="0"/>
    <x v="0"/>
    <x v="0"/>
    <x v="0"/>
    <s v="2 - Poder Ejecutivo"/>
    <s v="0202 - MINISTERIO DE  INTERIOR Y POLICÍA"/>
    <x v="0"/>
    <x v="1"/>
    <x v="17"/>
    <s v="2.3 - MATERIALES Y SUMINISTROS"/>
    <s v="2.3.5 - CUERO, CAUCHO Y PLÁSTICO"/>
    <s v="N"/>
    <s v="00 - N/A"/>
    <s v="10 - FONDO GENERAL"/>
    <s v="(en blanco)"/>
    <s v="99 - MULTIPROVINCIAL"/>
    <n v="45000"/>
    <n v="45000"/>
    <n v="0"/>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0"/>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9526.6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46073.59"/>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208025.980000004"/>
    <n v="3437082"/>
  </r>
  <r>
    <s v="2023"/>
    <x v="0"/>
    <x v="0"/>
    <x v="0"/>
    <x v="0"/>
    <s v="2 - Poder Ejecutivo"/>
    <s v="0202 - MINISTERIO DE  INTERIOR Y POLICÍA"/>
    <x v="0"/>
    <x v="1"/>
    <x v="17"/>
    <s v="2.3 - MATERIALES Y SUMINISTROS"/>
    <s v="2.3.9 - PRODUCTOS Y ÚTILES VARIOS"/>
    <s v="N"/>
    <s v="00 - N/A"/>
    <s v="10 - FONDO GENERAL"/>
    <s v="(en blanco)"/>
    <s v="99 - MULTIPROVINCIAL"/>
    <n v="2141840"/>
    <n v="2305840"/>
    <n v="188073.18"/>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524390"/>
    <n v="1067334.8500000001"/>
  </r>
  <r>
    <s v="2023"/>
    <x v="0"/>
    <x v="0"/>
    <x v="0"/>
    <x v="0"/>
    <s v="2 - Poder Ejecutivo"/>
    <s v="0202 - MINISTERIO DE  INTERIOR Y POLICÍA"/>
    <x v="3"/>
    <x v="8"/>
    <x v="18"/>
    <s v="2.1 - REMUNERACIONES Y CONTRIBUCIONES"/>
    <s v="2.1.1 - REMUNERACIONES"/>
    <s v="N"/>
    <s v="00 - N/A"/>
    <s v="10 - FONDO GENERAL"/>
    <s v="(en blanco)"/>
    <s v="99 - MULTIPROVINCIAL"/>
    <n v="782944155"/>
    <n v="782944155"/>
    <n v="179538597.86000001"/>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3200349.310000002"/>
  </r>
  <r>
    <s v="2023"/>
    <x v="0"/>
    <x v="0"/>
    <x v="0"/>
    <x v="0"/>
    <s v="2 - Poder Ejecutivo"/>
    <s v="0202 - MINISTERIO DE  INTERIOR Y POLICÍA"/>
    <x v="3"/>
    <x v="8"/>
    <x v="18"/>
    <s v="2.2 - CONTRATACIÓN DE SERVICIOS"/>
    <s v="2.2.1 - SERVICIOS BÁSICOS"/>
    <s v="N"/>
    <s v="00 - N/A"/>
    <s v="10 - FONDO GENERAL"/>
    <s v="(en blanco)"/>
    <s v="99 - MULTIPROVINCIAL"/>
    <n v="36600000"/>
    <n v="36600000"/>
    <n v="6129025.5"/>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300000"/>
  </r>
  <r>
    <s v="2023"/>
    <x v="0"/>
    <x v="0"/>
    <x v="0"/>
    <x v="0"/>
    <s v="2 - Poder Ejecutivo"/>
    <s v="0202 - MINISTERIO DE  INTERIOR Y POLICÍA"/>
    <x v="3"/>
    <x v="8"/>
    <x v="18"/>
    <s v="2.2 - CONTRATACIÓN DE SERVICIOS"/>
    <s v="2.2.5 - ALQUILERES Y RENTAS"/>
    <s v="N"/>
    <s v="00 - N/A"/>
    <s v="10 - FONDO GENERAL"/>
    <s v="(en blanco)"/>
    <s v="99 - MULTIPROVINCIAL"/>
    <n v="15461820"/>
    <n v="15461820"/>
    <n v="3434223.4499999997"/>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4254318.71"/>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161006"/>
  </r>
  <r>
    <s v="2023"/>
    <x v="0"/>
    <x v="0"/>
    <x v="0"/>
    <x v="0"/>
    <s v="2 - Poder Ejecutivo"/>
    <s v="0202 - MINISTERIO DE  INTERIOR Y POLICÍA"/>
    <x v="3"/>
    <x v="8"/>
    <x v="18"/>
    <s v="2.3 - MATERIALES Y SUMINISTROS"/>
    <s v="2.3.1 - ALIMENTOS Y PRODUCTOS AGROFORESTALES"/>
    <s v="N"/>
    <s v="00 - N/A"/>
    <s v="10 - FONDO GENERAL"/>
    <s v="(en blanco)"/>
    <s v="99 - MULTIPROVINCIAL"/>
    <n v="42000000"/>
    <n v="42000000"/>
    <n v="12759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22919550"/>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14466497.6"/>
  </r>
  <r>
    <s v="2023"/>
    <x v="0"/>
    <x v="0"/>
    <x v="0"/>
    <x v="0"/>
    <s v="2 - Poder Ejecutivo"/>
    <s v="0202 - MINISTERIO DE  INTERIOR Y POLICÍA"/>
    <x v="3"/>
    <x v="8"/>
    <x v="18"/>
    <s v="2.3 - MATERIALES Y SUMINISTROS"/>
    <s v="2.3.9 - PRODUCTOS Y ÚTILES VARIOS"/>
    <s v="N"/>
    <s v="00 - N/A"/>
    <s v="10 - FONDO GENERAL"/>
    <s v="(en blanco)"/>
    <s v="99 - MULTIPROVINCIAL"/>
    <n v="26848759"/>
    <n v="18040433.02"/>
    <n v="6107960.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31527192.97999999"/>
  </r>
  <r>
    <s v="2023"/>
    <x v="0"/>
    <x v="0"/>
    <x v="0"/>
    <x v="0"/>
    <s v="2 - Poder Ejecutivo"/>
    <s v="0202 - MINISTERIO DE  INTERIOR Y POLICÍA"/>
    <x v="2"/>
    <x v="5"/>
    <x v="19"/>
    <s v="2.1 - REMUNERACIONES Y CONTRIBUCIONES"/>
    <s v="2.1.2 - SOBRESUELDOS"/>
    <s v="N"/>
    <s v="00 - N/A"/>
    <s v="10 - FONDO GENERAL"/>
    <s v="(en blanco)"/>
    <s v="99 - MULTIPROVINCIAL"/>
    <n v="7920000"/>
    <n v="7920000"/>
    <n v="198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2353937.9"/>
  </r>
  <r>
    <s v="2023"/>
    <x v="0"/>
    <x v="0"/>
    <x v="0"/>
    <x v="0"/>
    <s v="2 - Poder Ejecutivo"/>
    <s v="0202 - MINISTERIO DE  INTERIOR Y POLICÍA"/>
    <x v="2"/>
    <x v="5"/>
    <x v="19"/>
    <s v="2.2 - CONTRATACIÓN DE SERVICIOS"/>
    <s v="2.2.1 - SERVICIOS BÁSICOS"/>
    <s v="N"/>
    <s v="00 - N/A"/>
    <s v="10 - FONDO GENERAL"/>
    <s v="(en blanco)"/>
    <s v="99 - MULTIPROVINCIAL"/>
    <n v="2315437"/>
    <n v="2315437"/>
    <n v="412243.2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4169956.7199999997"/>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769373"/>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7142914.79"/>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7055497.9699999997"/>
  </r>
  <r>
    <s v="2023"/>
    <x v="0"/>
    <x v="0"/>
    <x v="0"/>
    <x v="0"/>
    <s v="2 - Poder Ejecutivo"/>
    <s v="0202 - MINISTERIO DE  INTERIOR Y POLICÍA"/>
    <x v="2"/>
    <x v="9"/>
    <x v="20"/>
    <s v="2.1 - REMUNERACIONES Y CONTRIBUCIONES"/>
    <s v="2.1.1 - REMUNERACIONES"/>
    <s v="N"/>
    <s v="00 - N/A"/>
    <s v="10 - FONDO GENERAL"/>
    <s v="(en blanco)"/>
    <s v="99 - MULTIPROVINCIAL"/>
    <n v="60889530"/>
    <n v="60889530"/>
    <n v="13798880"/>
  </r>
  <r>
    <s v="2023"/>
    <x v="0"/>
    <x v="0"/>
    <x v="0"/>
    <x v="0"/>
    <s v="2 - Poder Ejecutivo"/>
    <s v="0202 - MINISTERIO DE  INTERIOR Y POLICÍA"/>
    <x v="2"/>
    <x v="9"/>
    <x v="20"/>
    <s v="2.1 - REMUNERACIONES Y CONTRIBUCIONES"/>
    <s v="2.1.2 - SOBRESUELDOS"/>
    <s v="N"/>
    <s v="00 - N/A"/>
    <s v="10 - FONDO GENERAL"/>
    <s v="(en blanco)"/>
    <s v="99 - MULTIPROVINCIAL"/>
    <n v="13537668"/>
    <n v="13537668"/>
    <n v="3357067"/>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050484.3900000001"/>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3440811"/>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0"/>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0"/>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600000"/>
  </r>
  <r>
    <s v="2023"/>
    <x v="0"/>
    <x v="0"/>
    <x v="0"/>
    <x v="0"/>
    <s v="2 - Poder Ejecutivo"/>
    <s v="0202 - MINISTERIO DE  INTERIOR Y POLICÍA"/>
    <x v="2"/>
    <x v="9"/>
    <x v="20"/>
    <s v="2.3 - MATERIALES Y SUMINISTROS"/>
    <s v="2.3.2 - TEXTILES Y VESTUARIOS"/>
    <s v="N"/>
    <s v="00 - N/A"/>
    <s v="10 - FONDO GENERAL"/>
    <s v="(en blanco)"/>
    <s v="99 - MULTIPROVINCIAL"/>
    <n v="5532906"/>
    <n v="5532906"/>
    <n v="0"/>
  </r>
  <r>
    <s v="2023"/>
    <x v="0"/>
    <x v="0"/>
    <x v="0"/>
    <x v="0"/>
    <s v="2 - Poder Ejecutivo"/>
    <s v="0202 - MINISTERIO DE  INTERIOR Y POLICÍA"/>
    <x v="2"/>
    <x v="9"/>
    <x v="20"/>
    <s v="2.3 - MATERIALES Y SUMINISTROS"/>
    <s v="2.3.3 - PAPEL, CARTÓN E IMPRESOS"/>
    <s v="N"/>
    <s v="00 - N/A"/>
    <s v="10 - FONDO GENERAL"/>
    <s v="(en blanco)"/>
    <s v="99 - MULTIPROVINCIAL"/>
    <n v="1082773"/>
    <n v="1082773"/>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3000000"/>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17661481.149999999"/>
  </r>
  <r>
    <s v="2023"/>
    <x v="0"/>
    <x v="0"/>
    <x v="0"/>
    <x v="0"/>
    <s v="2 - Poder Ejecutivo"/>
    <s v="0202 - MINISTERIO DE  INTERIOR Y POLICÍA"/>
    <x v="2"/>
    <x v="7"/>
    <x v="21"/>
    <s v="2.1 - REMUNERACIONES Y CONTRIBUCIONES"/>
    <s v="2.1.2 - SOBRESUELDOS"/>
    <s v="N"/>
    <s v="00 - N/A"/>
    <s v="10 - FONDO GENERAL"/>
    <s v="(en blanco)"/>
    <s v="99 - MULTIPROVINCIAL"/>
    <n v="10792800"/>
    <n v="9550800"/>
    <n v="173737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765573.96"/>
  </r>
  <r>
    <s v="2023"/>
    <x v="0"/>
    <x v="0"/>
    <x v="0"/>
    <x v="0"/>
    <s v="2 - Poder Ejecutivo"/>
    <s v="0202 - MINISTERIO DE  INTERIOR Y POLICÍA"/>
    <x v="2"/>
    <x v="7"/>
    <x v="21"/>
    <s v="2.2 - CONTRATACIÓN DE SERVICIOS"/>
    <s v="2.2.1 - SERVICIOS BÁSICOS"/>
    <s v="N"/>
    <s v="00 - N/A"/>
    <s v="10 - FONDO GENERAL"/>
    <s v="(en blanco)"/>
    <s v="99 - MULTIPROVINCIAL"/>
    <n v="2335600"/>
    <n v="2335200"/>
    <n v="334204.34999999998"/>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505000"/>
    <n v="463210.42"/>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91224"/>
    <n v="74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440000"/>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20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1500000"/>
    <n v="300000"/>
  </r>
  <r>
    <s v="2023"/>
    <x v="0"/>
    <x v="0"/>
    <x v="0"/>
    <x v="0"/>
    <s v="2 - Poder Ejecutivo"/>
    <s v="0202 - MINISTERIO DE  INTERIOR Y POLICÍA"/>
    <x v="2"/>
    <x v="7"/>
    <x v="21"/>
    <s v="2.3 - MATERIALES Y SUMINISTROS"/>
    <s v="2.3.2 - TEXTILES Y VESTUARIOS"/>
    <s v="N"/>
    <s v="00 - N/A"/>
    <s v="10 - FONDO GENERAL"/>
    <s v="(en blanco)"/>
    <s v="99 - MULTIPROVINCIAL"/>
    <n v="280000"/>
    <n v="360000"/>
    <n v="0"/>
  </r>
  <r>
    <s v="2023"/>
    <x v="0"/>
    <x v="0"/>
    <x v="0"/>
    <x v="0"/>
    <s v="2 - Poder Ejecutivo"/>
    <s v="0202 - MINISTERIO DE  INTERIOR Y POLICÍA"/>
    <x v="2"/>
    <x v="7"/>
    <x v="21"/>
    <s v="2.3 - MATERIALES Y SUMINISTROS"/>
    <s v="2.3.3 - PAPEL, CARTÓN E IMPRESOS"/>
    <s v="N"/>
    <s v="00 - N/A"/>
    <s v="10 - FONDO GENERAL"/>
    <s v="(en blanco)"/>
    <s v="99 - MULTIPROVINCIAL"/>
    <n v="1011073"/>
    <n v="960400"/>
    <n v="2987.76"/>
  </r>
  <r>
    <s v="2023"/>
    <x v="0"/>
    <x v="0"/>
    <x v="0"/>
    <x v="0"/>
    <s v="2 - Poder Ejecutivo"/>
    <s v="0202 - MINISTERIO DE  INTERIOR Y POLICÍA"/>
    <x v="2"/>
    <x v="7"/>
    <x v="21"/>
    <s v="2.3 - MATERIALES Y SUMINISTROS"/>
    <s v="2.3.4 - PRODUCTOS FARMACÉUTICOS"/>
    <s v="N"/>
    <s v="00 - N/A"/>
    <s v="10 - FONDO GENERAL"/>
    <s v="(en blanco)"/>
    <s v="99 - MULTIPROVINCIAL"/>
    <n v="35000000"/>
    <n v="36500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68900"/>
    <n v="2850000"/>
  </r>
  <r>
    <s v="2023"/>
    <x v="0"/>
    <x v="0"/>
    <x v="0"/>
    <x v="0"/>
    <s v="2 - Poder Ejecutivo"/>
    <s v="0202 - MINISTERIO DE  INTERIOR Y POLICÍA"/>
    <x v="2"/>
    <x v="7"/>
    <x v="21"/>
    <s v="2.3 - MATERIALES Y SUMINISTROS"/>
    <s v="2.3.9 - PRODUCTOS Y ÚTILES VARIOS"/>
    <s v="N"/>
    <s v="00 - N/A"/>
    <s v="10 - FONDO GENERAL"/>
    <s v="(en blanco)"/>
    <s v="99 - MULTIPROVINCIAL"/>
    <n v="3209500"/>
    <n v="2324500"/>
    <n v="670612.55000000005"/>
  </r>
  <r>
    <s v="2023"/>
    <x v="0"/>
    <x v="0"/>
    <x v="0"/>
    <x v="0"/>
    <s v="2 - Poder Ejecutivo"/>
    <s v="0203 - MINISTERIO DE DEFENSA"/>
    <x v="0"/>
    <x v="2"/>
    <x v="22"/>
    <s v="2.1 - REMUNERACIONES Y CONTRIBUCIONES"/>
    <s v="2.1.1 - REMUNERACIONES"/>
    <s v="N"/>
    <s v="00 - N/A"/>
    <s v="10 - FONDO GENERAL"/>
    <s v="(en blanco)"/>
    <s v="01 - DISTRITO NACIONAL"/>
    <n v="3731367764"/>
    <n v="4917908060.8199997"/>
    <n v="822233891.0200001"/>
  </r>
  <r>
    <s v="2023"/>
    <x v="0"/>
    <x v="0"/>
    <x v="0"/>
    <x v="0"/>
    <s v="2 - Poder Ejecutivo"/>
    <s v="0203 - MINISTERIO DE DEFENSA"/>
    <x v="0"/>
    <x v="2"/>
    <x v="22"/>
    <s v="2.1 - REMUNERACIONES Y CONTRIBUCIONES"/>
    <s v="2.1.1 - REMUNERACIONES"/>
    <s v="N"/>
    <s v="00 - N/A"/>
    <s v="10 - FONDO GENERAL"/>
    <s v="(en blanco)"/>
    <s v="99 - MULTIPROVINCIAL"/>
    <n v="21216705209"/>
    <n v="19544016898.360001"/>
    <n v="4645118370.8199987"/>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193195609"/>
  </r>
  <r>
    <s v="2023"/>
    <x v="0"/>
    <x v="0"/>
    <x v="0"/>
    <x v="0"/>
    <s v="2 - Poder Ejecutivo"/>
    <s v="0203 - MINISTERIO DE DEFENSA"/>
    <x v="0"/>
    <x v="2"/>
    <x v="22"/>
    <s v="2.1 - REMUNERACIONES Y CONTRIBUCIONES"/>
    <s v="2.1.2 - SOBRESUELDOS"/>
    <s v="N"/>
    <s v="00 - N/A"/>
    <s v="10 - FONDO GENERAL"/>
    <s v="(en blanco)"/>
    <s v="01 - DISTRITO NACIONAL"/>
    <n v="80276139"/>
    <n v="80671134"/>
    <n v="35353594.75"/>
  </r>
  <r>
    <s v="2023"/>
    <x v="0"/>
    <x v="0"/>
    <x v="0"/>
    <x v="0"/>
    <s v="2 - Poder Ejecutivo"/>
    <s v="0203 - MINISTERIO DE DEFENSA"/>
    <x v="0"/>
    <x v="2"/>
    <x v="22"/>
    <s v="2.1 - REMUNERACIONES Y CONTRIBUCIONES"/>
    <s v="2.1.2 - SOBRESUELDOS"/>
    <s v="N"/>
    <s v="00 - N/A"/>
    <s v="10 - FONDO GENERAL"/>
    <s v="(en blanco)"/>
    <s v="99 - MULTIPROVINCIAL"/>
    <n v="733594660"/>
    <n v="895292162"/>
    <n v="246198908.65000004"/>
  </r>
  <r>
    <s v="2023"/>
    <x v="0"/>
    <x v="0"/>
    <x v="0"/>
    <x v="0"/>
    <s v="2 - Poder Ejecutivo"/>
    <s v="0203 - MINISTERIO DE DEFENSA"/>
    <x v="0"/>
    <x v="2"/>
    <x v="22"/>
    <s v="2.1 - REMUNERACIONES Y CONTRIBUCIONES"/>
    <s v="2.1.2 - SOBRESUELDOS"/>
    <s v="N"/>
    <s v="00 - N/A"/>
    <s v="20 - FONDOS CON DESTINO ESPECÍFICO"/>
    <s v="(en blanco)"/>
    <s v="99 - MULTIPROVINCIAL"/>
    <n v="44718571"/>
    <n v="48905446"/>
    <n v="10304838"/>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59619782.129999995"/>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297996807.96999985"/>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8010536.959999999"/>
  </r>
  <r>
    <s v="2023"/>
    <x v="0"/>
    <x v="0"/>
    <x v="0"/>
    <x v="0"/>
    <s v="2 - Poder Ejecutivo"/>
    <s v="0203 - MINISTERIO DE DEFENSA"/>
    <x v="0"/>
    <x v="2"/>
    <x v="22"/>
    <s v="2.2 - CONTRATACIÓN DE SERVICIOS"/>
    <s v="2.2.1 - SERVICIOS BÁSICOS"/>
    <s v="N"/>
    <s v="00 - N/A"/>
    <s v="10 - FONDO GENERAL"/>
    <s v="(en blanco)"/>
    <s v="01 - DISTRITO NACIONAL"/>
    <n v="190157962"/>
    <n v="190157962"/>
    <n v="37384739.139999993"/>
  </r>
  <r>
    <s v="2023"/>
    <x v="0"/>
    <x v="0"/>
    <x v="0"/>
    <x v="0"/>
    <s v="2 - Poder Ejecutivo"/>
    <s v="0203 - MINISTERIO DE DEFENSA"/>
    <x v="0"/>
    <x v="2"/>
    <x v="22"/>
    <s v="2.2 - CONTRATACIÓN DE SERVICIOS"/>
    <s v="2.2.1 - SERVICIOS BÁSICOS"/>
    <s v="N"/>
    <s v="00 - N/A"/>
    <s v="10 - FONDO GENERAL"/>
    <s v="(en blanco)"/>
    <s v="99 - MULTIPROVINCIAL"/>
    <n v="429541232"/>
    <n v="463386232"/>
    <n v="85481973.720000029"/>
  </r>
  <r>
    <s v="2023"/>
    <x v="0"/>
    <x v="0"/>
    <x v="0"/>
    <x v="0"/>
    <s v="2 - Poder Ejecutivo"/>
    <s v="0203 - MINISTERIO DE DEFENSA"/>
    <x v="0"/>
    <x v="2"/>
    <x v="22"/>
    <s v="2.2 - CONTRATACIÓN DE SERVICIOS"/>
    <s v="2.2.1 - SERVICIOS BÁSICOS"/>
    <s v="N"/>
    <s v="00 - N/A"/>
    <s v="20 - FONDOS CON DESTINO ESPECÍFICO"/>
    <s v="(en blanco)"/>
    <s v="99 - MULTIPROVINCIAL"/>
    <n v="16155960"/>
    <n v="16155960"/>
    <n v="3415402.95"/>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1838000"/>
    <n v="638539.29999999993"/>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229120"/>
  </r>
  <r>
    <s v="2023"/>
    <x v="0"/>
    <x v="0"/>
    <x v="0"/>
    <x v="0"/>
    <s v="2 - Poder Ejecutivo"/>
    <s v="0203 - MINISTERIO DE DEFENSA"/>
    <x v="0"/>
    <x v="2"/>
    <x v="22"/>
    <s v="2.2 - CONTRATACIÓN DE SERVICIOS"/>
    <s v="2.2.3 - VIÁTICOS"/>
    <s v="N"/>
    <s v="00 - N/A"/>
    <s v="10 - FONDO GENERAL"/>
    <s v="(en blanco)"/>
    <s v="01 - DISTRITO NACIONAL"/>
    <n v="133334895"/>
    <n v="54135000"/>
    <n v="11829230"/>
  </r>
  <r>
    <s v="2023"/>
    <x v="0"/>
    <x v="0"/>
    <x v="0"/>
    <x v="0"/>
    <s v="2 - Poder Ejecutivo"/>
    <s v="0203 - MINISTERIO DE DEFENSA"/>
    <x v="0"/>
    <x v="2"/>
    <x v="22"/>
    <s v="2.2 - CONTRATACIÓN DE SERVICIOS"/>
    <s v="2.2.3 - VIÁTICOS"/>
    <s v="N"/>
    <s v="00 - N/A"/>
    <s v="10 - FONDO GENERAL"/>
    <s v="(en blanco)"/>
    <s v="99 - MULTIPROVINCIAL"/>
    <n v="320721185"/>
    <n v="216693615"/>
    <n v="44989318.960000001"/>
  </r>
  <r>
    <s v="2023"/>
    <x v="0"/>
    <x v="0"/>
    <x v="0"/>
    <x v="0"/>
    <s v="2 - Poder Ejecutivo"/>
    <s v="0203 - MINISTERIO DE DEFENSA"/>
    <x v="0"/>
    <x v="2"/>
    <x v="22"/>
    <s v="2.2 - CONTRATACIÓN DE SERVICIOS"/>
    <s v="2.2.3 - VIÁTICOS"/>
    <s v="N"/>
    <s v="00 - N/A"/>
    <s v="20 - FONDOS CON DESTINO ESPECÍFICO"/>
    <s v="(en blanco)"/>
    <s v="99 - MULTIPROVINCIAL"/>
    <n v="9000000"/>
    <n v="9000000"/>
    <n v="1160000"/>
  </r>
  <r>
    <s v="2023"/>
    <x v="0"/>
    <x v="0"/>
    <x v="0"/>
    <x v="0"/>
    <s v="2 - Poder Ejecutivo"/>
    <s v="0203 - MINISTERIO DE DEFENSA"/>
    <x v="0"/>
    <x v="2"/>
    <x v="22"/>
    <s v="2.2 - CONTRATACIÓN DE SERVICIOS"/>
    <s v="2.2.4 - TRANSPORTE Y ALMACENAJE"/>
    <s v="N"/>
    <s v="00 - N/A"/>
    <s v="10 - FONDO GENERAL"/>
    <s v="(en blanco)"/>
    <s v="99 - MULTIPROVINCIAL"/>
    <n v="6319220"/>
    <n v="6299396"/>
    <n v="172302.8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179360"/>
  </r>
  <r>
    <s v="2023"/>
    <x v="0"/>
    <x v="0"/>
    <x v="0"/>
    <x v="0"/>
    <s v="2 - Poder Ejecutivo"/>
    <s v="0203 - MINISTERIO DE DEFENSA"/>
    <x v="0"/>
    <x v="2"/>
    <x v="22"/>
    <s v="2.2 - CONTRATACIÓN DE SERVICIOS"/>
    <s v="2.2.5 - ALQUILERES Y RENTAS"/>
    <s v="N"/>
    <s v="00 - N/A"/>
    <s v="10 - FONDO GENERAL"/>
    <s v="(en blanco)"/>
    <s v="99 - MULTIPROVINCIAL"/>
    <n v="42725537"/>
    <n v="77853441"/>
    <n v="5674049.1099999994"/>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823254.7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0666256"/>
    <n v="257750546.41999999"/>
  </r>
  <r>
    <s v="2023"/>
    <x v="0"/>
    <x v="0"/>
    <x v="0"/>
    <x v="0"/>
    <s v="2 - Poder Ejecutivo"/>
    <s v="0203 - MINISTERIO DE DEFENSA"/>
    <x v="0"/>
    <x v="2"/>
    <x v="22"/>
    <s v="2.2 - CONTRATACIÓN DE SERVICIOS"/>
    <s v="2.2.6 - SEGUROS"/>
    <s v="N"/>
    <s v="00 - N/A"/>
    <s v="20 - FONDOS CON DESTINO ESPECÍFICO"/>
    <s v="(en blanco)"/>
    <s v="99 - MULTIPROVINCIAL"/>
    <n v="67293217"/>
    <n v="69643160.849999994"/>
    <n v="55592151.409999996"/>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16579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1355874"/>
    <n v="23988944.52"/>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3578811.38"/>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099787.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3735552"/>
    <n v="7774907.2700000005"/>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6391659"/>
    <n v="64333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82858240"/>
  </r>
  <r>
    <s v="2023"/>
    <x v="0"/>
    <x v="0"/>
    <x v="0"/>
    <x v="0"/>
    <s v="2 - Poder Ejecutivo"/>
    <s v="0203 - MINISTERIO DE DEFENSA"/>
    <x v="0"/>
    <x v="2"/>
    <x v="22"/>
    <s v="2.3 - MATERIALES Y SUMINISTROS"/>
    <s v="2.3.1 - ALIMENTOS Y PRODUCTOS AGROFORESTALES"/>
    <s v="N"/>
    <s v="00 - N/A"/>
    <s v="10 - FONDO GENERAL"/>
    <s v="(en blanco)"/>
    <s v="99 - MULTIPROVINCIAL"/>
    <n v="890441555"/>
    <n v="1008315966"/>
    <n v="203753510.15000001"/>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686939.44"/>
    <n v="19595856.240000002"/>
  </r>
  <r>
    <s v="2023"/>
    <x v="0"/>
    <x v="0"/>
    <x v="0"/>
    <x v="0"/>
    <s v="2 - Poder Ejecutivo"/>
    <s v="0203 - MINISTERIO DE DEFENSA"/>
    <x v="0"/>
    <x v="2"/>
    <x v="22"/>
    <s v="2.3 - MATERIALES Y SUMINISTROS"/>
    <s v="2.3.2 - TEXTILES Y VESTUARIOS"/>
    <s v="N"/>
    <s v="00 - N/A"/>
    <s v="10 - FONDO GENERAL"/>
    <s v="(en blanco)"/>
    <s v="99 - MULTIPROVINCIAL"/>
    <n v="600308762"/>
    <n v="682878536.34000003"/>
    <n v="244692704.72999999"/>
  </r>
  <r>
    <s v="2023"/>
    <x v="0"/>
    <x v="0"/>
    <x v="0"/>
    <x v="0"/>
    <s v="2 - Poder Ejecutivo"/>
    <s v="0203 - MINISTERIO DE DEFENSA"/>
    <x v="0"/>
    <x v="2"/>
    <x v="22"/>
    <s v="2.3 - MATERIALES Y SUMINISTROS"/>
    <s v="2.3.2 - TEXTILES Y VESTUARIOS"/>
    <s v="N"/>
    <s v="00 - N/A"/>
    <s v="20 - FONDOS CON DESTINO ESPECÍFICO"/>
    <s v="(en blanco)"/>
    <s v="99 - MULTIPROVINCIAL"/>
    <n v="56000000"/>
    <n v="71947915.88000001"/>
    <n v="13498.02"/>
  </r>
  <r>
    <s v="2023"/>
    <x v="0"/>
    <x v="0"/>
    <x v="0"/>
    <x v="0"/>
    <s v="2 - Poder Ejecutivo"/>
    <s v="0203 - MINISTERIO DE DEFENSA"/>
    <x v="0"/>
    <x v="2"/>
    <x v="22"/>
    <s v="2.3 - MATERIALES Y SUMINISTROS"/>
    <s v="2.3.3 - PAPEL, CARTÓN E IMPRESOS"/>
    <s v="N"/>
    <s v="00 - N/A"/>
    <s v="10 - FONDO GENERAL"/>
    <s v="(en blanco)"/>
    <s v="99 - MULTIPROVINCIAL"/>
    <n v="52622595"/>
    <n v="45526304"/>
    <n v="6406492.4400000004"/>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0"/>
  </r>
  <r>
    <s v="2023"/>
    <x v="0"/>
    <x v="0"/>
    <x v="0"/>
    <x v="0"/>
    <s v="2 - Poder Ejecutivo"/>
    <s v="0203 - MINISTERIO DE DEFENSA"/>
    <x v="0"/>
    <x v="2"/>
    <x v="22"/>
    <s v="2.3 - MATERIALES Y SUMINISTROS"/>
    <s v="2.3.4 - PRODUCTOS FARMACÉUTICOS"/>
    <s v="N"/>
    <s v="00 - N/A"/>
    <s v="10 - FONDO GENERAL"/>
    <s v="(en blanco)"/>
    <s v="99 - MULTIPROVINCIAL"/>
    <n v="16824034"/>
    <n v="17730538.300000001"/>
    <n v="753087.2"/>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39510933"/>
    <n v="5720521.1600000001"/>
  </r>
  <r>
    <s v="2023"/>
    <x v="0"/>
    <x v="0"/>
    <x v="0"/>
    <x v="0"/>
    <s v="2 - Poder Ejecutivo"/>
    <s v="0203 - MINISTERIO DE DEFENSA"/>
    <x v="0"/>
    <x v="2"/>
    <x v="22"/>
    <s v="2.3 - MATERIALES Y SUMINISTROS"/>
    <s v="2.3.5 - CUERO, CAUCHO Y PLÁSTICO"/>
    <s v="N"/>
    <s v="00 - N/A"/>
    <s v="20 - FONDOS CON DESTINO ESPECÍFICO"/>
    <s v="(en blanco)"/>
    <s v="99 - MULTIPROVINCIAL"/>
    <n v="45000000"/>
    <n v="45738022.210000001"/>
    <n v="0"/>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1190256.659999996"/>
    <n v="3009632.6599999988"/>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302666.539999999"/>
    <n v="0"/>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4502260.010000002"/>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2043493.68000007"/>
    <n v="196909778.39000005"/>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9326823.4899999984"/>
  </r>
  <r>
    <s v="2023"/>
    <x v="0"/>
    <x v="0"/>
    <x v="0"/>
    <x v="0"/>
    <s v="2 - Poder Ejecutivo"/>
    <s v="0203 - MINISTERIO DE DEFENSA"/>
    <x v="0"/>
    <x v="2"/>
    <x v="22"/>
    <s v="2.3 - MATERIALES Y SUMINISTROS"/>
    <s v="2.3.9 - PRODUCTOS Y ÚTILES VARIOS"/>
    <s v="N"/>
    <s v="00 - N/A"/>
    <s v="10 - FONDO GENERAL"/>
    <s v="(en blanco)"/>
    <s v="99 - MULTIPROVINCIAL"/>
    <n v="174341067"/>
    <n v="168184647.01999998"/>
    <n v="41254024.039999999"/>
  </r>
  <r>
    <s v="2023"/>
    <x v="0"/>
    <x v="0"/>
    <x v="0"/>
    <x v="0"/>
    <s v="2 - Poder Ejecutivo"/>
    <s v="0203 - MINISTERIO DE DEFENSA"/>
    <x v="0"/>
    <x v="2"/>
    <x v="22"/>
    <s v="2.3 - MATERIALES Y SUMINISTROS"/>
    <s v="2.3.9 - PRODUCTOS Y ÚTILES VARIOS"/>
    <s v="N"/>
    <s v="00 - N/A"/>
    <s v="20 - FONDOS CON DESTINO ESPECÍFICO"/>
    <s v="(en blanco)"/>
    <s v="99 - MULTIPROVINCIAL"/>
    <n v="1382659520"/>
    <n v="147015282.31000018"/>
    <n v="1366522.6"/>
  </r>
  <r>
    <s v="2023"/>
    <x v="0"/>
    <x v="0"/>
    <x v="0"/>
    <x v="0"/>
    <s v="2 - Poder Ejecutivo"/>
    <s v="0203 - MINISTERIO DE DEFENSA"/>
    <x v="0"/>
    <x v="2"/>
    <x v="23"/>
    <s v="2.1 - REMUNERACIONES Y CONTRIBUCIONES"/>
    <s v="2.1.1 - REMUNERACIONES"/>
    <s v="N"/>
    <s v="00 - N/A"/>
    <s v="10 - FONDO GENERAL"/>
    <s v="(en blanco)"/>
    <s v="01 - DISTRITO NACIONAL"/>
    <n v="29118372"/>
    <n v="29118372"/>
    <n v="6284790.1100000003"/>
  </r>
  <r>
    <s v="2023"/>
    <x v="0"/>
    <x v="0"/>
    <x v="0"/>
    <x v="0"/>
    <s v="2 - Poder Ejecutivo"/>
    <s v="0203 - MINISTERIO DE DEFENSA"/>
    <x v="0"/>
    <x v="2"/>
    <x v="23"/>
    <s v="2.1 - REMUNERACIONES Y CONTRIBUCIONES"/>
    <s v="2.1.1 - REMUNERACIONES"/>
    <s v="N"/>
    <s v="00 - N/A"/>
    <s v="10 - FONDO GENERAL"/>
    <s v="(en blanco)"/>
    <s v="99 - MULTIPROVINCIAL"/>
    <n v="15737800"/>
    <n v="15737800"/>
    <n v="36318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91199.47"/>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1031.919999999998"/>
  </r>
  <r>
    <s v="2023"/>
    <x v="0"/>
    <x v="0"/>
    <x v="0"/>
    <x v="0"/>
    <s v="2 - Poder Ejecutivo"/>
    <s v="0203 - MINISTERIO DE DEFENSA"/>
    <x v="0"/>
    <x v="2"/>
    <x v="23"/>
    <s v="2.2 - CONTRATACIÓN DE SERVICIOS"/>
    <s v="2.2.1 - SERVICIOS BÁSICOS"/>
    <s v="N"/>
    <s v="00 - N/A"/>
    <s v="10 - FONDO GENERAL"/>
    <s v="(en blanco)"/>
    <s v="01 - DISTRITO NACIONAL"/>
    <n v="1095120"/>
    <n v="1095120"/>
    <n v="237339.58000000002"/>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394400"/>
  </r>
  <r>
    <s v="2023"/>
    <x v="0"/>
    <x v="0"/>
    <x v="0"/>
    <x v="0"/>
    <s v="2 - Poder Ejecutivo"/>
    <s v="0203 - MINISTERIO DE DEFENSA"/>
    <x v="0"/>
    <x v="2"/>
    <x v="23"/>
    <s v="2.2 - CONTRATACIÓN DE SERVICIOS"/>
    <s v="2.2.5 - ALQUILERES Y RENTAS"/>
    <s v="N"/>
    <s v="00 - N/A"/>
    <s v="10 - FONDO GENERAL"/>
    <s v="(en blanco)"/>
    <s v="99 - MULTIPROVINCIAL"/>
    <n v="56640"/>
    <n v="56640"/>
    <n v="1416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00000"/>
    <n v="598400"/>
  </r>
  <r>
    <s v="2023"/>
    <x v="0"/>
    <x v="0"/>
    <x v="0"/>
    <x v="0"/>
    <s v="2 - Poder Ejecutivo"/>
    <s v="0203 - MINISTERIO DE DEFENSA"/>
    <x v="0"/>
    <x v="2"/>
    <x v="23"/>
    <s v="2.3 - MATERIALES Y SUMINISTROS"/>
    <s v="2.3.1 - ALIMENTOS Y PRODUCTOS AGROFORESTALES"/>
    <s v="N"/>
    <s v="00 - N/A"/>
    <s v="10 - FONDO GENERAL"/>
    <s v="(en blanco)"/>
    <s v="99 - MULTIPROVINCIAL"/>
    <n v="1900000"/>
    <n v="1900000"/>
    <n v="445858"/>
  </r>
  <r>
    <s v="2023"/>
    <x v="0"/>
    <x v="0"/>
    <x v="0"/>
    <x v="0"/>
    <s v="2 - Poder Ejecutivo"/>
    <s v="0203 - MINISTERIO DE DEFENSA"/>
    <x v="0"/>
    <x v="2"/>
    <x v="23"/>
    <s v="2.3 - MATERIALES Y SUMINISTROS"/>
    <s v="2.3.2 - TEXTILES Y VESTUARIOS"/>
    <s v="N"/>
    <s v="00 - N/A"/>
    <s v="10 - FONDO GENERAL"/>
    <s v="(en blanco)"/>
    <s v="01 - DISTRITO NACIONAL"/>
    <n v="2380490"/>
    <n v="2380490"/>
    <n v="156350"/>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786683.84"/>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75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79999999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3579880.63"/>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66069.600000000006"/>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220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1385363.05"/>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2353158"/>
    <n v="283843"/>
  </r>
  <r>
    <s v="2023"/>
    <x v="0"/>
    <x v="0"/>
    <x v="0"/>
    <x v="0"/>
    <s v="2 - Poder Ejecutivo"/>
    <s v="0203 - MINISTERIO DE DEFENSA"/>
    <x v="3"/>
    <x v="10"/>
    <x v="24"/>
    <s v="2.3 - MATERIALES Y SUMINISTROS"/>
    <s v="2.3.5 - CUERO, CAUCHO Y PLÁSTICO"/>
    <s v="N"/>
    <s v="00 - N/A"/>
    <s v="10 - FONDO GENERAL"/>
    <s v="(en blanco)"/>
    <s v="99 - MULTIPROVINCIAL"/>
    <n v="400000"/>
    <n v="4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4950000"/>
    <n v="1200000"/>
  </r>
  <r>
    <s v="2023"/>
    <x v="0"/>
    <x v="0"/>
    <x v="0"/>
    <x v="0"/>
    <s v="2 - Poder Ejecutivo"/>
    <s v="0203 - MINISTERIO DE DEFENSA"/>
    <x v="3"/>
    <x v="10"/>
    <x v="24"/>
    <s v="2.3 - MATERIALES Y SUMINISTROS"/>
    <s v="2.3.9 - PRODUCTOS Y ÚTILES VARIOS"/>
    <s v="N"/>
    <s v="00 - N/A"/>
    <s v="10 - FONDO GENERAL"/>
    <s v="(en blanco)"/>
    <s v="99 - MULTIPROVINCIAL"/>
    <n v="810000"/>
    <n v="810000"/>
    <n v="175925.02"/>
  </r>
  <r>
    <s v="2023"/>
    <x v="0"/>
    <x v="0"/>
    <x v="0"/>
    <x v="0"/>
    <s v="2 - Poder Ejecutivo"/>
    <s v="0203 - MINISTERIO DE DEFENSA"/>
    <x v="1"/>
    <x v="3"/>
    <x v="25"/>
    <s v="2.1 - REMUNERACIONES Y CONTRIBUCIONES"/>
    <s v="2.1.1 - REMUNERACIONES"/>
    <s v="N"/>
    <s v="00 - N/A"/>
    <s v="10 - FONDO GENERAL"/>
    <s v="(en blanco)"/>
    <s v="99 - MULTIPROVINCIAL"/>
    <n v="111456000"/>
    <n v="111456000"/>
    <n v="25711500"/>
  </r>
  <r>
    <s v="2023"/>
    <x v="0"/>
    <x v="0"/>
    <x v="0"/>
    <x v="0"/>
    <s v="2 - Poder Ejecutivo"/>
    <s v="0203 - MINISTERIO DE DEFENSA"/>
    <x v="1"/>
    <x v="3"/>
    <x v="25"/>
    <s v="2.1 - REMUNERACIONES Y CONTRIBUCIONES"/>
    <s v="2.1.2 - SOBRESUELDOS"/>
    <s v="N"/>
    <s v="00 - N/A"/>
    <s v="10 - FONDO GENERAL"/>
    <s v="(en blanco)"/>
    <s v="99 - MULTIPROVINCIAL"/>
    <n v="3000000"/>
    <n v="3000000"/>
    <n v="73667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482800.5"/>
  </r>
  <r>
    <s v="2023"/>
    <x v="0"/>
    <x v="0"/>
    <x v="0"/>
    <x v="0"/>
    <s v="2 - Poder Ejecutivo"/>
    <s v="0203 - MINISTERIO DE DEFENSA"/>
    <x v="1"/>
    <x v="3"/>
    <x v="25"/>
    <s v="2.2 - CONTRATACIÓN DE SERVICIOS"/>
    <s v="2.2.1 - SERVICIOS BÁSICOS"/>
    <s v="N"/>
    <s v="00 - N/A"/>
    <s v="10 - FONDO GENERAL"/>
    <s v="(en blanco)"/>
    <s v="99 - MULTIPROVINCIAL"/>
    <n v="5963885"/>
    <n v="5889260.0600000005"/>
    <n v="1277614.49"/>
  </r>
  <r>
    <s v="2023"/>
    <x v="0"/>
    <x v="0"/>
    <x v="0"/>
    <x v="0"/>
    <s v="2 - Poder Ejecutivo"/>
    <s v="0203 - MINISTERIO DE DEFENSA"/>
    <x v="1"/>
    <x v="3"/>
    <x v="25"/>
    <s v="2.2 - CONTRATACIÓN DE SERVICIOS"/>
    <s v="2.2.2 - PUBLICIDAD, IMPRESIÓN Y ENCUADERNACIÓN"/>
    <s v="N"/>
    <s v="00 - N/A"/>
    <s v="10 - FONDO GENERAL"/>
    <s v="(en blanco)"/>
    <s v="99 - MULTIPROVINCIAL"/>
    <n v="470000"/>
    <n v="470000"/>
    <n v="70000"/>
  </r>
  <r>
    <s v="2023"/>
    <x v="0"/>
    <x v="0"/>
    <x v="0"/>
    <x v="0"/>
    <s v="2 - Poder Ejecutivo"/>
    <s v="0203 - MINISTERIO DE DEFENSA"/>
    <x v="1"/>
    <x v="3"/>
    <x v="25"/>
    <s v="2.2 - CONTRATACIÓN DE SERVICIOS"/>
    <s v="2.2.3 - VIÁTICOS"/>
    <s v="N"/>
    <s v="00 - N/A"/>
    <s v="10 - FONDO GENERAL"/>
    <s v="(en blanco)"/>
    <s v="99 - MULTIPROVINCIAL"/>
    <n v="4983892"/>
    <n v="4983892"/>
    <n v="12454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0"/>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0938.079999999998"/>
  </r>
  <r>
    <s v="2023"/>
    <x v="0"/>
    <x v="0"/>
    <x v="0"/>
    <x v="0"/>
    <s v="2 - Poder Ejecutivo"/>
    <s v="0203 - MINISTERIO DE DEFENSA"/>
    <x v="1"/>
    <x v="3"/>
    <x v="25"/>
    <s v="2.3 - MATERIALES Y SUMINISTROS"/>
    <s v="2.3.1 - ALIMENTOS Y PRODUCTOS AGROFORESTALES"/>
    <s v="N"/>
    <s v="00 - N/A"/>
    <s v="10 - FONDO GENERAL"/>
    <s v="(en blanco)"/>
    <s v="99 - MULTIPROVINCIAL"/>
    <n v="9920223"/>
    <n v="10364436"/>
    <n v="2851287.7"/>
  </r>
  <r>
    <s v="2023"/>
    <x v="0"/>
    <x v="0"/>
    <x v="0"/>
    <x v="0"/>
    <s v="2 - Poder Ejecutivo"/>
    <s v="0203 - MINISTERIO DE DEFENSA"/>
    <x v="1"/>
    <x v="3"/>
    <x v="25"/>
    <s v="2.3 - MATERIALES Y SUMINISTROS"/>
    <s v="2.3.2 - TEXTILES Y VESTUARIOS"/>
    <s v="N"/>
    <s v="00 - N/A"/>
    <s v="10 - FONDO GENERAL"/>
    <s v="(en blanco)"/>
    <s v="99 - MULTIPROVINCIAL"/>
    <n v="1800000"/>
    <n v="4223657"/>
    <n v="2999937.95"/>
  </r>
  <r>
    <s v="2023"/>
    <x v="0"/>
    <x v="0"/>
    <x v="0"/>
    <x v="0"/>
    <s v="2 - Poder Ejecutivo"/>
    <s v="0203 - MINISTERIO DE DEFENSA"/>
    <x v="1"/>
    <x v="3"/>
    <x v="25"/>
    <s v="2.3 - MATERIALES Y SUMINISTROS"/>
    <s v="2.3.3 - PAPEL, CARTÓN E IMPRESOS"/>
    <s v="N"/>
    <s v="00 - N/A"/>
    <s v="10 - FONDO GENERAL"/>
    <s v="(en blanco)"/>
    <s v="99 - MULTIPROVINCIAL"/>
    <n v="300000"/>
    <n v="300000"/>
    <n v="0"/>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6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2550000"/>
  </r>
  <r>
    <s v="2023"/>
    <x v="0"/>
    <x v="0"/>
    <x v="0"/>
    <x v="0"/>
    <s v="2 - Poder Ejecutivo"/>
    <s v="0203 - MINISTERIO DE DEFENSA"/>
    <x v="1"/>
    <x v="3"/>
    <x v="25"/>
    <s v="2.3 - MATERIALES Y SUMINISTROS"/>
    <s v="2.3.9 - PRODUCTOS Y ÚTILES VARIOS"/>
    <s v="N"/>
    <s v="00 - N/A"/>
    <s v="10 - FONDO GENERAL"/>
    <s v="(en blanco)"/>
    <s v="99 - MULTIPROVINCIAL"/>
    <n v="890000"/>
    <n v="1540200"/>
    <n v="461369.99"/>
  </r>
  <r>
    <s v="2023"/>
    <x v="0"/>
    <x v="0"/>
    <x v="0"/>
    <x v="0"/>
    <s v="2 - Poder Ejecutivo"/>
    <s v="0203 - MINISTERIO DE DEFENSA"/>
    <x v="2"/>
    <x v="5"/>
    <x v="19"/>
    <s v="2.1 - REMUNERACIONES Y CONTRIBUCIONES"/>
    <s v="2.1.1 - REMUNERACIONES"/>
    <s v="N"/>
    <s v="00 - N/A"/>
    <s v="10 - FONDO GENERAL"/>
    <s v="(en blanco)"/>
    <s v="99 - MULTIPROVINCIAL"/>
    <n v="1725353985"/>
    <n v="1755839677.1599998"/>
    <n v="414093147.87"/>
  </r>
  <r>
    <s v="2023"/>
    <x v="0"/>
    <x v="0"/>
    <x v="0"/>
    <x v="0"/>
    <s v="2 - Poder Ejecutivo"/>
    <s v="0203 - MINISTERIO DE DEFENSA"/>
    <x v="2"/>
    <x v="5"/>
    <x v="19"/>
    <s v="2.1 - REMUNERACIONES Y CONTRIBUCIONES"/>
    <s v="2.1.2 - SOBRESUELDOS"/>
    <s v="N"/>
    <s v="00 - N/A"/>
    <s v="10 - FONDO GENERAL"/>
    <s v="(en blanco)"/>
    <s v="99 - MULTIPROVINCIAL"/>
    <n v="6337104"/>
    <n v="6337104"/>
    <n v="1519866"/>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80000003"/>
    <n v="10130177.249999998"/>
  </r>
  <r>
    <s v="2023"/>
    <x v="0"/>
    <x v="0"/>
    <x v="0"/>
    <x v="0"/>
    <s v="2 - Poder Ejecutivo"/>
    <s v="0203 - MINISTERIO DE DEFENSA"/>
    <x v="2"/>
    <x v="5"/>
    <x v="19"/>
    <s v="2.2 - CONTRATACIÓN DE SERVICIOS"/>
    <s v="2.2.1 - SERVICIOS BÁSICOS"/>
    <s v="N"/>
    <s v="00 - N/A"/>
    <s v="10 - FONDO GENERAL"/>
    <s v="(en blanco)"/>
    <s v="99 - MULTIPROVINCIAL"/>
    <n v="32303795"/>
    <n v="32303795"/>
    <n v="7449123.4000000013"/>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0"/>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2950000"/>
    <n v="49560"/>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4490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09200"/>
    <n v="12808505"/>
  </r>
  <r>
    <s v="2023"/>
    <x v="0"/>
    <x v="0"/>
    <x v="0"/>
    <x v="0"/>
    <s v="2 - Poder Ejecutivo"/>
    <s v="0203 - MINISTERIO DE DEFENSA"/>
    <x v="2"/>
    <x v="5"/>
    <x v="19"/>
    <s v="2.3 - MATERIALES Y SUMINISTROS"/>
    <s v="2.3.2 - TEXTILES Y VESTUARIOS"/>
    <s v="N"/>
    <s v="00 - N/A"/>
    <s v="10 - FONDO GENERAL"/>
    <s v="(en blanco)"/>
    <s v="99 - MULTIPROVINCIAL"/>
    <n v="2162857"/>
    <n v="2462857"/>
    <n v="0"/>
  </r>
  <r>
    <s v="2023"/>
    <x v="0"/>
    <x v="0"/>
    <x v="0"/>
    <x v="0"/>
    <s v="2 - Poder Ejecutivo"/>
    <s v="0203 - MINISTERIO DE DEFENSA"/>
    <x v="2"/>
    <x v="5"/>
    <x v="19"/>
    <s v="2.3 - MATERIALES Y SUMINISTROS"/>
    <s v="2.3.3 - PAPEL, CARTÓN E IMPRESOS"/>
    <s v="N"/>
    <s v="00 - N/A"/>
    <s v="10 - FONDO GENERAL"/>
    <s v="(en blanco)"/>
    <s v="99 - MULTIPROVINCIAL"/>
    <n v="4700000"/>
    <n v="3807534"/>
    <n v="657608.1"/>
  </r>
  <r>
    <s v="2023"/>
    <x v="0"/>
    <x v="0"/>
    <x v="0"/>
    <x v="0"/>
    <s v="2 - Poder Ejecutivo"/>
    <s v="0203 - MINISTERIO DE DEFENSA"/>
    <x v="2"/>
    <x v="5"/>
    <x v="19"/>
    <s v="2.3 - MATERIALES Y SUMINISTROS"/>
    <s v="2.3.4 - PRODUCTOS FARMACÉUTICOS"/>
    <s v="N"/>
    <s v="00 - N/A"/>
    <s v="10 - FONDO GENERAL"/>
    <s v="(en blanco)"/>
    <s v="99 - MULTIPROVINCIAL"/>
    <n v="93814795"/>
    <n v="94400080"/>
    <n v="10085912.460000001"/>
  </r>
  <r>
    <s v="2023"/>
    <x v="0"/>
    <x v="0"/>
    <x v="0"/>
    <x v="0"/>
    <s v="2 - Poder Ejecutivo"/>
    <s v="0203 - MINISTERIO DE DEFENSA"/>
    <x v="2"/>
    <x v="5"/>
    <x v="19"/>
    <s v="2.3 - MATERIALES Y SUMINISTROS"/>
    <s v="2.3.5 - CUERO, CAUCHO Y PLÁSTICO"/>
    <s v="N"/>
    <s v="00 - N/A"/>
    <s v="10 - FONDO GENERAL"/>
    <s v="(en blanco)"/>
    <s v="99 - MULTIPROVINCIAL"/>
    <n v="900000"/>
    <n v="42460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620000"/>
    <n v="0"/>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220738"/>
    <n v="9008492.8699999992"/>
  </r>
  <r>
    <s v="2023"/>
    <x v="0"/>
    <x v="0"/>
    <x v="0"/>
    <x v="0"/>
    <s v="2 - Poder Ejecutivo"/>
    <s v="0203 - MINISTERIO DE DEFENSA"/>
    <x v="2"/>
    <x v="5"/>
    <x v="19"/>
    <s v="2.3 - MATERIALES Y SUMINISTROS"/>
    <s v="2.3.9 - PRODUCTOS Y ÚTILES VARIOS"/>
    <s v="N"/>
    <s v="00 - N/A"/>
    <s v="10 - FONDO GENERAL"/>
    <s v="(en blanco)"/>
    <s v="99 - MULTIPROVINCIAL"/>
    <n v="112424665"/>
    <n v="105547480"/>
    <n v="11400798.5"/>
  </r>
  <r>
    <s v="2023"/>
    <x v="0"/>
    <x v="0"/>
    <x v="0"/>
    <x v="0"/>
    <s v="2 - Poder Ejecutivo"/>
    <s v="0203 - MINISTERIO DE DEFENSA"/>
    <x v="2"/>
    <x v="6"/>
    <x v="26"/>
    <s v="2.1 - REMUNERACIONES Y CONTRIBUCIONES"/>
    <s v="2.1.1 - REMUNERACIONES"/>
    <s v="N"/>
    <s v="00 - N/A"/>
    <s v="10 - FONDO GENERAL"/>
    <s v="(en blanco)"/>
    <s v="01 - DISTRITO NACIONAL"/>
    <n v="14177314"/>
    <n v="14177314"/>
    <n v="3270316.8000000003"/>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7709.7000000000007"/>
  </r>
  <r>
    <s v="2023"/>
    <x v="0"/>
    <x v="0"/>
    <x v="0"/>
    <x v="0"/>
    <s v="2 - Poder Ejecutivo"/>
    <s v="0203 - MINISTERIO DE DEFENSA"/>
    <x v="2"/>
    <x v="6"/>
    <x v="26"/>
    <s v="2.2 - CONTRATACIÓN DE SERVICIOS"/>
    <s v="2.2.1 - SERVICIOS BÁSICOS"/>
    <s v="N"/>
    <s v="00 - N/A"/>
    <s v="10 - FONDO GENERAL"/>
    <s v="(en blanco)"/>
    <s v="01 - DISTRITO NACIONAL"/>
    <n v="324000"/>
    <n v="324000"/>
    <n v="14990.49"/>
  </r>
  <r>
    <s v="2023"/>
    <x v="0"/>
    <x v="0"/>
    <x v="0"/>
    <x v="0"/>
    <s v="2 - Poder Ejecutivo"/>
    <s v="0203 - MINISTERIO DE DEFENSA"/>
    <x v="2"/>
    <x v="6"/>
    <x v="26"/>
    <s v="2.3 - MATERIALES Y SUMINISTROS"/>
    <s v="2.3.1 - ALIMENTOS Y PRODUCTOS AGROFORESTALES"/>
    <s v="N"/>
    <s v="00 - N/A"/>
    <s v="10 - FONDO GENERAL"/>
    <s v="(en blanco)"/>
    <s v="01 - DISTRITO NACIONAL"/>
    <n v="2625720"/>
    <n v="2625720"/>
    <n v="656351.4"/>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5499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6642100"/>
  </r>
  <r>
    <s v="2023"/>
    <x v="0"/>
    <x v="0"/>
    <x v="0"/>
    <x v="0"/>
    <s v="2 - Poder Ejecutivo"/>
    <s v="0203 - MINISTERIO DE DEFENSA"/>
    <x v="2"/>
    <x v="9"/>
    <x v="20"/>
    <s v="2.1 - REMUNERACIONES Y CONTRIBUCIONES"/>
    <s v="2.1.1 - REMUNERACIONES"/>
    <s v="N"/>
    <s v="00 - N/A"/>
    <s v="10 - FONDO GENERAL"/>
    <s v="(en blanco)"/>
    <s v="99 - MULTIPROVINCIAL"/>
    <n v="86045893"/>
    <n v="85773426"/>
    <n v="19459112.590000004"/>
  </r>
  <r>
    <s v="2023"/>
    <x v="0"/>
    <x v="0"/>
    <x v="0"/>
    <x v="0"/>
    <s v="2 - Poder Ejecutivo"/>
    <s v="0203 - MINISTERIO DE DEFENSA"/>
    <x v="2"/>
    <x v="9"/>
    <x v="20"/>
    <s v="2.1 - REMUNERACIONES Y CONTRIBUCIONES"/>
    <s v="2.1.2 - SOBRESUELDOS"/>
    <s v="N"/>
    <s v="00 - N/A"/>
    <s v="10 - FONDO GENERAL"/>
    <s v="(en blanco)"/>
    <s v="99 - MULTIPROVINCIAL"/>
    <n v="960000"/>
    <n v="960000"/>
    <n v="240000"/>
  </r>
  <r>
    <s v="2023"/>
    <x v="0"/>
    <x v="0"/>
    <x v="0"/>
    <x v="0"/>
    <s v="2 - Poder Ejecutivo"/>
    <s v="0203 - MINISTERIO DE DEFENSA"/>
    <x v="2"/>
    <x v="9"/>
    <x v="20"/>
    <s v="2.1 - REMUNERACIONES Y CONTRIBUCIONES"/>
    <s v="2.1.4 - GRATIFICACIONES Y BONIFICACIONES"/>
    <s v="N"/>
    <s v="00 - N/A"/>
    <s v="10 - FONDO GENERAL"/>
    <s v="(en blanco)"/>
    <s v="99 - MULTIPROVINCIAL"/>
    <n v="0"/>
    <n v="360000"/>
    <n v="9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12561.62"/>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456700.07000000007"/>
  </r>
  <r>
    <s v="2023"/>
    <x v="0"/>
    <x v="0"/>
    <x v="0"/>
    <x v="0"/>
    <s v="2 - Poder Ejecutivo"/>
    <s v="0203 - MINISTERIO DE DEFENSA"/>
    <x v="2"/>
    <x v="9"/>
    <x v="20"/>
    <s v="2.2 - CONTRATACIÓN DE SERVICIOS"/>
    <s v="2.2.1 - SERVICIOS BÁSICOS"/>
    <s v="N"/>
    <s v="00 - N/A"/>
    <s v="10 - FONDO GENERAL"/>
    <s v="(en blanco)"/>
    <s v="99 - MULTIPROVINCIAL"/>
    <n v="740000"/>
    <n v="884000"/>
    <n v="125850.0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0"/>
  </r>
  <r>
    <s v="2023"/>
    <x v="0"/>
    <x v="0"/>
    <x v="0"/>
    <x v="0"/>
    <s v="2 - Poder Ejecutivo"/>
    <s v="0203 - MINISTERIO DE DEFENSA"/>
    <x v="2"/>
    <x v="9"/>
    <x v="20"/>
    <s v="2.2 - CONTRATACIÓN DE SERVICIOS"/>
    <s v="2.2.3 - VIÁTICOS"/>
    <s v="N"/>
    <s v="00 - N/A"/>
    <s v="10 - FONDO GENERAL"/>
    <s v="(en blanco)"/>
    <s v="32 - SANTO DOMINGO"/>
    <n v="200000"/>
    <n v="200000"/>
    <n v="0"/>
  </r>
  <r>
    <s v="2023"/>
    <x v="0"/>
    <x v="0"/>
    <x v="0"/>
    <x v="0"/>
    <s v="2 - Poder Ejecutivo"/>
    <s v="0203 - MINISTERIO DE DEFENSA"/>
    <x v="2"/>
    <x v="9"/>
    <x v="20"/>
    <s v="2.2 - CONTRATACIÓN DE SERVICIOS"/>
    <s v="2.2.3 - VIÁTICOS"/>
    <s v="N"/>
    <s v="00 - N/A"/>
    <s v="10 - FONDO GENERAL"/>
    <s v="(en blanco)"/>
    <s v="99 - MULTIPROVINCIAL"/>
    <n v="1255000"/>
    <n v="1255000"/>
    <n v="441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76464"/>
  </r>
  <r>
    <s v="2023"/>
    <x v="0"/>
    <x v="0"/>
    <x v="0"/>
    <x v="0"/>
    <s v="2 - Poder Ejecutivo"/>
    <s v="0203 - MINISTERIO DE DEFENSA"/>
    <x v="2"/>
    <x v="9"/>
    <x v="20"/>
    <s v="2.2 - CONTRATACIÓN DE SERVICIOS"/>
    <s v="2.2.5 - ALQUILERES Y RENTAS"/>
    <s v="N"/>
    <s v="00 - N/A"/>
    <s v="10 - FONDO GENERAL"/>
    <s v="(en blanco)"/>
    <s v="99 - MULTIPROVINCIAL"/>
    <n v="2716000"/>
    <n v="3120360"/>
    <n v="571783.42000000004"/>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025000"/>
    <n v="893306.8"/>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0"/>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465000"/>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00000"/>
    <n v="839776.02"/>
  </r>
  <r>
    <s v="2023"/>
    <x v="0"/>
    <x v="0"/>
    <x v="0"/>
    <x v="0"/>
    <s v="2 - Poder Ejecutivo"/>
    <s v="0203 - MINISTERIO DE DEFENSA"/>
    <x v="2"/>
    <x v="9"/>
    <x v="20"/>
    <s v="2.3 - MATERIALES Y SUMINISTROS"/>
    <s v="2.3.1 - ALIMENTOS Y PRODUCTOS AGROFORESTALES"/>
    <s v="N"/>
    <s v="00 - N/A"/>
    <s v="10 - FONDO GENERAL"/>
    <s v="(en blanco)"/>
    <s v="32 - SANTO DOMINGO"/>
    <n v="7140000"/>
    <n v="6440000"/>
    <n v="1259434.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2658542"/>
  </r>
  <r>
    <s v="2023"/>
    <x v="0"/>
    <x v="0"/>
    <x v="0"/>
    <x v="0"/>
    <s v="2 - Poder Ejecutivo"/>
    <s v="0203 - MINISTERIO DE DEFENSA"/>
    <x v="2"/>
    <x v="9"/>
    <x v="20"/>
    <s v="2.3 - MATERIALES Y SUMINISTROS"/>
    <s v="2.3.2 - TEXTILES Y VESTUARIOS"/>
    <s v="N"/>
    <s v="00 - N/A"/>
    <s v="10 - FONDO GENERAL"/>
    <s v="(en blanco)"/>
    <s v="32 - SANTO DOMINGO"/>
    <n v="270000"/>
    <n v="270000"/>
    <n v="0"/>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853597"/>
    <n v="87408.5"/>
  </r>
  <r>
    <s v="2023"/>
    <x v="0"/>
    <x v="0"/>
    <x v="0"/>
    <x v="0"/>
    <s v="2 - Poder Ejecutivo"/>
    <s v="0203 - MINISTERIO DE DEFENSA"/>
    <x v="2"/>
    <x v="9"/>
    <x v="20"/>
    <s v="2.3 - MATERIALES Y SUMINISTROS"/>
    <s v="2.3.3 - PAPEL, CARTÓN E IMPRESOS"/>
    <s v="N"/>
    <s v="00 - N/A"/>
    <s v="10 - FONDO GENERAL"/>
    <s v="(en blanco)"/>
    <s v="99 - MULTIPROVINCIAL"/>
    <n v="13071038"/>
    <n v="11423573"/>
    <n v="447456"/>
  </r>
  <r>
    <s v="2023"/>
    <x v="0"/>
    <x v="0"/>
    <x v="0"/>
    <x v="0"/>
    <s v="2 - Poder Ejecutivo"/>
    <s v="0203 - MINISTERIO DE DEFENSA"/>
    <x v="2"/>
    <x v="9"/>
    <x v="20"/>
    <s v="2.3 - MATERIALES Y SUMINISTROS"/>
    <s v="2.3.4 - PRODUCTOS FARMACÉUTICOS"/>
    <s v="N"/>
    <s v="00 - N/A"/>
    <s v="10 - FONDO GENERAL"/>
    <s v="(en blanco)"/>
    <s v="32 - SANTO DOMINGO"/>
    <n v="100000"/>
    <n v="100000"/>
    <n v="0"/>
  </r>
  <r>
    <s v="2023"/>
    <x v="0"/>
    <x v="0"/>
    <x v="0"/>
    <x v="0"/>
    <s v="2 - Poder Ejecutivo"/>
    <s v="0203 - MINISTERIO DE DEFENSA"/>
    <x v="2"/>
    <x v="9"/>
    <x v="20"/>
    <s v="2.3 - MATERIALES Y SUMINISTROS"/>
    <s v="2.3.4 - PRODUCTOS FARMACÉUTICOS"/>
    <s v="N"/>
    <s v="00 - N/A"/>
    <s v="10 - FONDO GENERAL"/>
    <s v="(en blanco)"/>
    <s v="99 - MULTIPROVINCIAL"/>
    <n v="1500000"/>
    <n v="1500000"/>
    <n v="269170"/>
  </r>
  <r>
    <s v="2023"/>
    <x v="0"/>
    <x v="0"/>
    <x v="0"/>
    <x v="0"/>
    <s v="2 - Poder Ejecutivo"/>
    <s v="0203 - MINISTERIO DE DEFENSA"/>
    <x v="2"/>
    <x v="9"/>
    <x v="20"/>
    <s v="2.3 - MATERIALES Y SUMINISTROS"/>
    <s v="2.3.5 - CUERO, CAUCHO Y PLÁSTICO"/>
    <s v="N"/>
    <s v="00 - N/A"/>
    <s v="10 - FONDO GENERAL"/>
    <s v="(en blanco)"/>
    <s v="32 - SANTO DOMINGO"/>
    <n v="150000"/>
    <n v="150000"/>
    <n v="1699.2"/>
  </r>
  <r>
    <s v="2023"/>
    <x v="0"/>
    <x v="0"/>
    <x v="0"/>
    <x v="0"/>
    <s v="2 - Poder Ejecutivo"/>
    <s v="0203 - MINISTERIO DE DEFENSA"/>
    <x v="2"/>
    <x v="9"/>
    <x v="20"/>
    <s v="2.3 - MATERIALES Y SUMINISTROS"/>
    <s v="2.3.5 - CUERO, CAUCHO Y PLÁSTICO"/>
    <s v="N"/>
    <s v="00 - N/A"/>
    <s v="10 - FONDO GENERAL"/>
    <s v="(en blanco)"/>
    <s v="99 - MULTIPROVINCIAL"/>
    <n v="290000"/>
    <n v="290000"/>
    <n v="72275"/>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0"/>
  </r>
  <r>
    <s v="2023"/>
    <x v="0"/>
    <x v="0"/>
    <x v="0"/>
    <x v="0"/>
    <s v="2 - Poder Ejecutivo"/>
    <s v="0203 - MINISTERIO DE DEFENSA"/>
    <x v="2"/>
    <x v="9"/>
    <x v="20"/>
    <s v="2.3 - MATERIALES Y SUMINISTROS"/>
    <s v="2.3.6 - PRODUCTOS DE MINERALES, METÁLICOS Y NO METÁLICOS"/>
    <s v="N"/>
    <s v="00 - N/A"/>
    <s v="10 - FONDO GENERAL"/>
    <s v="(en blanco)"/>
    <s v="99 - MULTIPROVINCIAL"/>
    <n v="560000"/>
    <n v="560000"/>
    <n v="0"/>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070000"/>
    <n v="476030.8"/>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2775778.8"/>
  </r>
  <r>
    <s v="2023"/>
    <x v="0"/>
    <x v="0"/>
    <x v="0"/>
    <x v="0"/>
    <s v="2 - Poder Ejecutivo"/>
    <s v="0203 - MINISTERIO DE DEFENSA"/>
    <x v="2"/>
    <x v="9"/>
    <x v="20"/>
    <s v="2.3 - MATERIALES Y SUMINISTROS"/>
    <s v="2.3.9 - PRODUCTOS Y ÚTILES VARIOS"/>
    <s v="N"/>
    <s v="00 - N/A"/>
    <s v="10 - FONDO GENERAL"/>
    <s v="(en blanco)"/>
    <s v="32 - SANTO DOMINGO"/>
    <n v="655000"/>
    <n v="655000"/>
    <n v="135506.57999999999"/>
  </r>
  <r>
    <s v="2023"/>
    <x v="0"/>
    <x v="0"/>
    <x v="0"/>
    <x v="0"/>
    <s v="2 - Poder Ejecutivo"/>
    <s v="0203 - MINISTERIO DE DEFENSA"/>
    <x v="2"/>
    <x v="9"/>
    <x v="20"/>
    <s v="2.3 - MATERIALES Y SUMINISTROS"/>
    <s v="2.3.9 - PRODUCTOS Y ÚTILES VARIOS"/>
    <s v="N"/>
    <s v="00 - N/A"/>
    <s v="10 - FONDO GENERAL"/>
    <s v="(en blanco)"/>
    <s v="99 - MULTIPROVINCIAL"/>
    <n v="2319000"/>
    <n v="2938400"/>
    <n v="727716.27"/>
  </r>
  <r>
    <s v="2023"/>
    <x v="0"/>
    <x v="0"/>
    <x v="0"/>
    <x v="0"/>
    <s v="2 - Poder Ejecutivo"/>
    <s v="0203 - MINISTERIO DE DEFENSA"/>
    <x v="2"/>
    <x v="9"/>
    <x v="27"/>
    <s v="2.1 - REMUNERACIONES Y CONTRIBUCIONES"/>
    <s v="2.1.1 - REMUNERACIONES"/>
    <s v="N"/>
    <s v="00 - N/A"/>
    <s v="10 - FONDO GENERAL"/>
    <s v="(en blanco)"/>
    <s v="99 - MULTIPROVINCIAL"/>
    <n v="381193302"/>
    <n v="385958212"/>
    <n v="88467661.769999996"/>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4368373.51"/>
  </r>
  <r>
    <s v="2023"/>
    <x v="0"/>
    <x v="0"/>
    <x v="0"/>
    <x v="0"/>
    <s v="2 - Poder Ejecutivo"/>
    <s v="0203 - MINISTERIO DE DEFENSA"/>
    <x v="2"/>
    <x v="9"/>
    <x v="27"/>
    <s v="2.2 - CONTRATACIÓN DE SERVICIOS"/>
    <s v="2.2.1 - SERVICIOS BÁSICOS"/>
    <s v="N"/>
    <s v="00 - N/A"/>
    <s v="10 - FONDO GENERAL"/>
    <s v="(en blanco)"/>
    <s v="99 - MULTIPROVINCIAL"/>
    <n v="27000000"/>
    <n v="27000000"/>
    <n v="5930430.9200000009"/>
  </r>
  <r>
    <s v="2023"/>
    <x v="0"/>
    <x v="0"/>
    <x v="0"/>
    <x v="0"/>
    <s v="2 - Poder Ejecutivo"/>
    <s v="0203 - MINISTERIO DE DEFENSA"/>
    <x v="2"/>
    <x v="9"/>
    <x v="27"/>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x v="27"/>
    <s v="2.2 - CONTRATACIÓN DE SERVICIOS"/>
    <s v="2.2.3 - VIÁTICOS"/>
    <s v="N"/>
    <s v="00 - N/A"/>
    <s v="10 - FONDO GENERAL"/>
    <s v="(en blanco)"/>
    <s v="99 - MULTIPROVINCIAL"/>
    <n v="1260000"/>
    <n v="1260000"/>
    <n v="313100"/>
  </r>
  <r>
    <s v="2023"/>
    <x v="0"/>
    <x v="0"/>
    <x v="0"/>
    <x v="0"/>
    <s v="2 - Poder Ejecutivo"/>
    <s v="0203 - MINISTERIO DE DEFENSA"/>
    <x v="2"/>
    <x v="9"/>
    <x v="27"/>
    <s v="2.2 - CONTRATACIÓN DE SERVICIOS"/>
    <s v="2.2.5 - ALQUILERES Y RENTAS"/>
    <s v="N"/>
    <s v="00 - N/A"/>
    <s v="10 - FONDO GENERAL"/>
    <s v="(en blanco)"/>
    <s v="99 - MULTIPROVINCIAL"/>
    <n v="3912000"/>
    <n v="3912000"/>
    <n v="807370.89"/>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700000"/>
    <n v="310309.06"/>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6237210.4800000004"/>
    <n v="283174.01"/>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195640"/>
    <n v="20903150.240000002"/>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200000"/>
    <n v="0"/>
  </r>
  <r>
    <s v="2023"/>
    <x v="0"/>
    <x v="0"/>
    <x v="0"/>
    <x v="0"/>
    <s v="2 - Poder Ejecutivo"/>
    <s v="0203 - MINISTERIO DE DEFENSA"/>
    <x v="2"/>
    <x v="9"/>
    <x v="27"/>
    <s v="2.3 - MATERIALES Y SUMINISTROS"/>
    <s v="2.3.2 - TEXTILES Y VESTUARIOS"/>
    <s v="N"/>
    <s v="00 - N/A"/>
    <s v="10 - FONDO GENERAL"/>
    <s v="(en blanco)"/>
    <s v="99 - MULTIPROVINCIAL"/>
    <n v="7700000"/>
    <n v="8392000"/>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412886"/>
    <n v="6924.24"/>
  </r>
  <r>
    <s v="2023"/>
    <x v="0"/>
    <x v="0"/>
    <x v="0"/>
    <x v="0"/>
    <s v="2 - Poder Ejecutivo"/>
    <s v="0203 - MINISTERIO DE DEFENSA"/>
    <x v="2"/>
    <x v="9"/>
    <x v="27"/>
    <s v="2.3 - MATERIALES Y SUMINISTROS"/>
    <s v="2.3.3 - PAPEL, CARTÓN E IMPRESOS"/>
    <s v="N"/>
    <s v="00 - N/A"/>
    <s v="10 - FONDO GENERAL"/>
    <s v="(en blanco)"/>
    <s v="99 - MULTIPROVINCIAL"/>
    <n v="3375947"/>
    <n v="201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300000"/>
    <n v="708"/>
  </r>
  <r>
    <s v="2023"/>
    <x v="0"/>
    <x v="0"/>
    <x v="0"/>
    <x v="0"/>
    <s v="2 - Poder Ejecutivo"/>
    <s v="0203 - MINISTERIO DE DEFENSA"/>
    <x v="2"/>
    <x v="9"/>
    <x v="27"/>
    <s v="2.3 - MATERIALES Y SUMINISTROS"/>
    <s v="2.3.4 - PRODUCTOS FARMACÉUTICOS"/>
    <s v="N"/>
    <s v="00 - N/A"/>
    <s v="10 - FONDO GENERAL"/>
    <s v="(en blanco)"/>
    <s v="99 - MULTIPROVINCIAL"/>
    <n v="11116000"/>
    <n v="11140337.5"/>
    <n v="1444809.3900000001"/>
  </r>
  <r>
    <s v="2023"/>
    <x v="0"/>
    <x v="0"/>
    <x v="0"/>
    <x v="0"/>
    <s v="2 - Poder Ejecutivo"/>
    <s v="0203 - MINISTERIO DE DEFENSA"/>
    <x v="2"/>
    <x v="9"/>
    <x v="27"/>
    <s v="2.3 - MATERIALES Y SUMINISTROS"/>
    <s v="2.3.5 - CUERO, CAUCHO Y PLÁSTICO"/>
    <s v="N"/>
    <s v="00 - N/A"/>
    <s v="10 - FONDO GENERAL"/>
    <s v="(en blanco)"/>
    <s v="99 - MULTIPROVINCIAL"/>
    <n v="2200000"/>
    <n v="705242"/>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0"/>
  </r>
  <r>
    <s v="2023"/>
    <x v="0"/>
    <x v="0"/>
    <x v="0"/>
    <x v="0"/>
    <s v="2 - Poder Ejecutivo"/>
    <s v="0203 - MINISTERIO DE DEFENSA"/>
    <x v="2"/>
    <x v="9"/>
    <x v="27"/>
    <s v="2.3 - MATERIALES Y SUMINISTROS"/>
    <s v="2.3.6 - PRODUCTOS DE MINERALES, METÁLICOS Y NO METÁLICOS"/>
    <s v="N"/>
    <s v="00 - N/A"/>
    <s v="10 - FONDO GENERAL"/>
    <s v="(en blanco)"/>
    <s v="99 - MULTIPROVINCIAL"/>
    <n v="3050000"/>
    <n v="2961866"/>
    <n v="1762043.4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198591"/>
    <n v="114041.1"/>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5712567.5"/>
    <n v="8744033.8399999999"/>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658452"/>
    <n v="377633.23"/>
  </r>
  <r>
    <s v="2023"/>
    <x v="0"/>
    <x v="0"/>
    <x v="0"/>
    <x v="0"/>
    <s v="2 - Poder Ejecutivo"/>
    <s v="0203 - MINISTERIO DE DEFENSA"/>
    <x v="2"/>
    <x v="9"/>
    <x v="27"/>
    <s v="2.3 - MATERIALES Y SUMINISTROS"/>
    <s v="2.3.9 - PRODUCTOS Y ÚTILES VARIOS"/>
    <s v="N"/>
    <s v="00 - N/A"/>
    <s v="10 - FONDO GENERAL"/>
    <s v="(en blanco)"/>
    <s v="99 - MULTIPROVINCIAL"/>
    <n v="9925271"/>
    <n v="9501405"/>
    <n v="5464835.8699999992"/>
  </r>
  <r>
    <s v="2023"/>
    <x v="0"/>
    <x v="0"/>
    <x v="0"/>
    <x v="0"/>
    <s v="2 - Poder Ejecutivo"/>
    <s v="0203 - MINISTERIO DE DEFENSA"/>
    <x v="2"/>
    <x v="9"/>
    <x v="27"/>
    <s v="2.3 - MATERIALES Y SUMINISTROS"/>
    <s v="2.3.9 - PRODUCTOS Y ÚTILES VARIOS"/>
    <s v="N"/>
    <s v="00 - N/A"/>
    <s v="20 - FONDOS CON DESTINO ESPECÍFICO"/>
    <s v="(en blanco)"/>
    <s v="99 - MULTIPROVINCIAL"/>
    <n v="1200000"/>
    <n v="1177246"/>
    <n v="135173.72"/>
  </r>
  <r>
    <s v="2023"/>
    <x v="0"/>
    <x v="0"/>
    <x v="0"/>
    <x v="0"/>
    <s v="2 - Poder Ejecutivo"/>
    <s v="0203 - MINISTERIO DE DEFENSA"/>
    <x v="2"/>
    <x v="9"/>
    <x v="28"/>
    <s v="2.1 - REMUNERACIONES Y CONTRIBUCIONES"/>
    <s v="2.1.1 - REMUNERACIONES"/>
    <s v="N"/>
    <s v="00 - N/A"/>
    <s v="10 - FONDO GENERAL"/>
    <s v="(en blanco)"/>
    <s v="32 - SANTO DOMINGO"/>
    <n v="36349000"/>
    <n v="37909000"/>
    <n v="8728520.6000000015"/>
  </r>
  <r>
    <s v="2023"/>
    <x v="0"/>
    <x v="0"/>
    <x v="0"/>
    <x v="0"/>
    <s v="2 - Poder Ejecutivo"/>
    <s v="0203 - MINISTERIO DE DEFENSA"/>
    <x v="2"/>
    <x v="9"/>
    <x v="28"/>
    <s v="2.1 - REMUNERACIONES Y CONTRIBUCIONES"/>
    <s v="2.1.1 - REMUNERACIONES"/>
    <s v="N"/>
    <s v="00 - N/A"/>
    <s v="10 - FONDO GENERAL"/>
    <s v="(en blanco)"/>
    <s v="99 - MULTIPROVINCIAL"/>
    <n v="315615436"/>
    <n v="318949422.94"/>
    <n v="81060754.489999995"/>
  </r>
  <r>
    <s v="2023"/>
    <x v="0"/>
    <x v="0"/>
    <x v="0"/>
    <x v="0"/>
    <s v="2 - Poder Ejecutivo"/>
    <s v="0203 - MINISTERIO DE DEFENSA"/>
    <x v="2"/>
    <x v="9"/>
    <x v="28"/>
    <s v="2.1 - REMUNERACIONES Y CONTRIBUCIONES"/>
    <s v="2.1.2 - SOBRESUELDOS"/>
    <s v="N"/>
    <s v="00 - N/A"/>
    <s v="10 - FONDO GENERAL"/>
    <s v="(en blanco)"/>
    <s v="99 - MULTIPROVINCIAL"/>
    <n v="12140715"/>
    <n v="16140715"/>
    <n v="3459141.25"/>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273612.79999999999"/>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1692646.58"/>
  </r>
  <r>
    <s v="2023"/>
    <x v="0"/>
    <x v="0"/>
    <x v="0"/>
    <x v="0"/>
    <s v="2 - Poder Ejecutivo"/>
    <s v="0203 - MINISTERIO DE DEFENSA"/>
    <x v="2"/>
    <x v="9"/>
    <x v="28"/>
    <s v="2.2 - CONTRATACIÓN DE SERVICIOS"/>
    <s v="2.2.1 - SERVICIOS BÁSICOS"/>
    <s v="N"/>
    <s v="00 - N/A"/>
    <s v="10 - FONDO GENERAL"/>
    <s v="(en blanco)"/>
    <s v="32 - SANTO DOMINGO"/>
    <n v="1446000"/>
    <n v="1446000"/>
    <n v="20883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385225"/>
  </r>
  <r>
    <s v="2023"/>
    <x v="0"/>
    <x v="0"/>
    <x v="0"/>
    <x v="0"/>
    <s v="2 - Poder Ejecutivo"/>
    <s v="0203 - MINISTERIO DE DEFENSA"/>
    <x v="2"/>
    <x v="9"/>
    <x v="28"/>
    <s v="2.2 - CONTRATACIÓN DE SERVICIOS"/>
    <s v="2.2.5 - ALQUILERES Y RENTAS"/>
    <s v="N"/>
    <s v="00 - N/A"/>
    <s v="10 - FONDO GENERAL"/>
    <s v="(en blanco)"/>
    <s v="32 - SANTO DOMINGO"/>
    <n v="360000"/>
    <n v="360000"/>
    <n v="88795"/>
  </r>
  <r>
    <s v="2023"/>
    <x v="0"/>
    <x v="0"/>
    <x v="0"/>
    <x v="0"/>
    <s v="2 - Poder Ejecutivo"/>
    <s v="0203 - MINISTERIO DE DEFENSA"/>
    <x v="2"/>
    <x v="9"/>
    <x v="28"/>
    <s v="2.2 - CONTRATACIÓN DE SERVICIOS"/>
    <s v="2.2.5 - ALQUILERES Y RENTAS"/>
    <s v="N"/>
    <s v="00 - N/A"/>
    <s v="10 - FONDO GENERAL"/>
    <s v="(en blanco)"/>
    <s v="99 - MULTIPROVINCIAL"/>
    <n v="326657"/>
    <n v="326657"/>
    <n v="53559.99"/>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688758"/>
    <n v="50467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64900"/>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10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177800"/>
  </r>
  <r>
    <s v="2023"/>
    <x v="0"/>
    <x v="0"/>
    <x v="0"/>
    <x v="0"/>
    <s v="2 - Poder Ejecutivo"/>
    <s v="0203 - MINISTERIO DE DEFENSA"/>
    <x v="2"/>
    <x v="9"/>
    <x v="28"/>
    <s v="2.3 - MATERIALES Y SUMINISTROS"/>
    <s v="2.3.1 - ALIMENTOS Y PRODUCTOS AGROFORESTALES"/>
    <s v="N"/>
    <s v="00 - N/A"/>
    <s v="10 - FONDO GENERAL"/>
    <s v="(en blanco)"/>
    <s v="99 - MULTIPROVINCIAL"/>
    <n v="1330000"/>
    <n v="1461699"/>
    <n v="412463"/>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366369.94"/>
  </r>
  <r>
    <s v="2023"/>
    <x v="0"/>
    <x v="0"/>
    <x v="0"/>
    <x v="0"/>
    <s v="2 - Poder Ejecutivo"/>
    <s v="0203 - MINISTERIO DE DEFENSA"/>
    <x v="2"/>
    <x v="9"/>
    <x v="28"/>
    <s v="2.3 - MATERIALES Y SUMINISTROS"/>
    <s v="2.3.3 - PAPEL, CARTÓN E IMPRESOS"/>
    <s v="N"/>
    <s v="00 - N/A"/>
    <s v="10 - FONDO GENERAL"/>
    <s v="(en blanco)"/>
    <s v="32 - SANTO DOMINGO"/>
    <n v="4297244"/>
    <n v="1489550"/>
    <n v="17523"/>
  </r>
  <r>
    <s v="2023"/>
    <x v="0"/>
    <x v="0"/>
    <x v="0"/>
    <x v="0"/>
    <s v="2 - Poder Ejecutivo"/>
    <s v="0203 - MINISTERIO DE DEFENSA"/>
    <x v="2"/>
    <x v="9"/>
    <x v="28"/>
    <s v="2.3 - MATERIALES Y SUMINISTROS"/>
    <s v="2.3.3 - PAPEL, CARTÓN E IMPRESOS"/>
    <s v="N"/>
    <s v="00 - N/A"/>
    <s v="10 - FONDO GENERAL"/>
    <s v="(en blanco)"/>
    <s v="99 - MULTIPROVINCIAL"/>
    <n v="3632746"/>
    <n v="1711861.56"/>
    <n v="938583.8"/>
  </r>
  <r>
    <s v="2023"/>
    <x v="0"/>
    <x v="0"/>
    <x v="0"/>
    <x v="0"/>
    <s v="2 - Poder Ejecutivo"/>
    <s v="0203 - MINISTERIO DE DEFENSA"/>
    <x v="2"/>
    <x v="9"/>
    <x v="28"/>
    <s v="2.3 - MATERIALES Y SUMINISTROS"/>
    <s v="2.3.4 - PRODUCTOS FARMACÉUTICOS"/>
    <s v="N"/>
    <s v="00 - N/A"/>
    <s v="10 - FONDO GENERAL"/>
    <s v="(en blanco)"/>
    <s v="32 - SANTO DOMINGO"/>
    <n v="1200000"/>
    <n v="1200000"/>
    <n v="290646"/>
  </r>
  <r>
    <s v="2023"/>
    <x v="0"/>
    <x v="0"/>
    <x v="0"/>
    <x v="0"/>
    <s v="2 - Poder Ejecutivo"/>
    <s v="0203 - MINISTERIO DE DEFENSA"/>
    <x v="2"/>
    <x v="9"/>
    <x v="28"/>
    <s v="2.3 - MATERIALES Y SUMINISTROS"/>
    <s v="2.3.5 - CUERO, CAUCHO Y PLÁSTICO"/>
    <s v="N"/>
    <s v="00 - N/A"/>
    <s v="10 - FONDO GENERAL"/>
    <s v="(en blanco)"/>
    <s v="32 - SANTO DOMINGO"/>
    <n v="200000"/>
    <n v="94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723"/>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5900"/>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1507789.58"/>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2336952.7200000002"/>
  </r>
  <r>
    <s v="2023"/>
    <x v="0"/>
    <x v="0"/>
    <x v="0"/>
    <x v="0"/>
    <s v="2 - Poder Ejecutivo"/>
    <s v="0203 - MINISTERIO DE DEFENSA"/>
    <x v="2"/>
    <x v="9"/>
    <x v="28"/>
    <s v="2.3 - MATERIALES Y SUMINISTROS"/>
    <s v="2.3.9 - PRODUCTOS Y ÚTILES VARIOS"/>
    <s v="N"/>
    <s v="00 - N/A"/>
    <s v="10 - FONDO GENERAL"/>
    <s v="(en blanco)"/>
    <s v="32 - SANTO DOMINGO"/>
    <n v="666798"/>
    <n v="1510000"/>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171069.82"/>
  </r>
  <r>
    <s v="2023"/>
    <x v="0"/>
    <x v="0"/>
    <x v="0"/>
    <x v="0"/>
    <s v="2 - Poder Ejecutivo"/>
    <s v="0203 - MINISTERIO DE DEFENSA"/>
    <x v="2"/>
    <x v="7"/>
    <x v="14"/>
    <s v="2.1 - REMUNERACIONES Y CONTRIBUCIONES"/>
    <s v="2.1.1 - REMUNERACIONES"/>
    <s v="N"/>
    <s v="00 - N/A"/>
    <s v="10 - FONDO GENERAL"/>
    <s v="(en blanco)"/>
    <s v="99 - MULTIPROVINCIAL"/>
    <n v="98800000"/>
    <n v="98800000"/>
    <n v="22358070.34"/>
  </r>
  <r>
    <s v="2023"/>
    <x v="0"/>
    <x v="0"/>
    <x v="0"/>
    <x v="0"/>
    <s v="2 - Poder Ejecutivo"/>
    <s v="0203 - MINISTERIO DE DEFENSA"/>
    <x v="2"/>
    <x v="7"/>
    <x v="14"/>
    <s v="2.1 - REMUNERACIONES Y CONTRIBUCIONES"/>
    <s v="2.1.2 - SOBRESUELDOS"/>
    <s v="N"/>
    <s v="00 - N/A"/>
    <s v="10 - FONDO GENERAL"/>
    <s v="(en blanco)"/>
    <s v="99 - MULTIPROVINCIAL"/>
    <n v="21344400"/>
    <n v="21344400"/>
    <n v="5575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830103.56"/>
  </r>
  <r>
    <s v="2023"/>
    <x v="0"/>
    <x v="0"/>
    <x v="0"/>
    <x v="0"/>
    <s v="2 - Poder Ejecutivo"/>
    <s v="0203 - MINISTERIO DE DEFENSA"/>
    <x v="2"/>
    <x v="7"/>
    <x v="14"/>
    <s v="2.2 - CONTRATACIÓN DE SERVICIOS"/>
    <s v="2.2.1 - SERVICIOS BÁSICOS"/>
    <s v="N"/>
    <s v="00 - N/A"/>
    <s v="10 - FONDO GENERAL"/>
    <s v="(en blanco)"/>
    <s v="99 - MULTIPROVINCIAL"/>
    <n v="2400000"/>
    <n v="2400000"/>
    <n v="449173.69000000006"/>
  </r>
  <r>
    <s v="2023"/>
    <x v="0"/>
    <x v="0"/>
    <x v="0"/>
    <x v="0"/>
    <s v="2 - Poder Ejecutivo"/>
    <s v="0203 - MINISTERIO DE DEFENSA"/>
    <x v="2"/>
    <x v="7"/>
    <x v="14"/>
    <s v="2.2 - CONTRATACIÓN DE SERVICIOS"/>
    <s v="2.2.3 - VIÁTICOS"/>
    <s v="N"/>
    <s v="00 - N/A"/>
    <s v="10 - FONDO GENERAL"/>
    <s v="(en blanco)"/>
    <s v="99 - MULTIPROVINCIAL"/>
    <n v="840000"/>
    <n v="840000"/>
    <n v="206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9164789.9199999981"/>
  </r>
  <r>
    <s v="2023"/>
    <x v="0"/>
    <x v="0"/>
    <x v="0"/>
    <x v="0"/>
    <s v="2 - Poder Ejecutivo"/>
    <s v="0203 - MINISTERIO DE DEFENSA"/>
    <x v="2"/>
    <x v="7"/>
    <x v="14"/>
    <s v="2.3 - MATERIALES Y SUMINISTROS"/>
    <s v="2.3.2 - TEXTILES Y VESTUARIOS"/>
    <s v="N"/>
    <s v="00 - N/A"/>
    <s v="10 - FONDO GENERAL"/>
    <s v="(en blanco)"/>
    <s v="99 - MULTIPROVINCIAL"/>
    <n v="1841012"/>
    <n v="2442012"/>
    <n v="1129858.26"/>
  </r>
  <r>
    <s v="2023"/>
    <x v="0"/>
    <x v="0"/>
    <x v="0"/>
    <x v="0"/>
    <s v="2 - Poder Ejecutivo"/>
    <s v="0203 - MINISTERIO DE DEFENSA"/>
    <x v="2"/>
    <x v="7"/>
    <x v="14"/>
    <s v="2.3 - MATERIALES Y SUMINISTROS"/>
    <s v="2.3.3 - PAPEL, CARTÓN E IMPRESOS"/>
    <s v="N"/>
    <s v="00 - N/A"/>
    <s v="10 - FONDO GENERAL"/>
    <s v="(en blanco)"/>
    <s v="99 - MULTIPROVINCIAL"/>
    <n v="2200000"/>
    <n v="1900000"/>
    <n v="182209.7"/>
  </r>
  <r>
    <s v="2023"/>
    <x v="0"/>
    <x v="0"/>
    <x v="0"/>
    <x v="0"/>
    <s v="2 - Poder Ejecutivo"/>
    <s v="0203 - MINISTERIO DE DEFENSA"/>
    <x v="2"/>
    <x v="7"/>
    <x v="14"/>
    <s v="2.3 - MATERIALES Y SUMINISTROS"/>
    <s v="2.3.4 - PRODUCTOS FARMACÉUTICOS"/>
    <s v="N"/>
    <s v="00 - N/A"/>
    <s v="10 - FONDO GENERAL"/>
    <s v="(en blanco)"/>
    <s v="99 - MULTIPROVINCIAL"/>
    <n v="4800000"/>
    <n v="4800000"/>
    <n v="1200000"/>
  </r>
  <r>
    <s v="2023"/>
    <x v="0"/>
    <x v="0"/>
    <x v="0"/>
    <x v="0"/>
    <s v="2 - Poder Ejecutivo"/>
    <s v="0203 - MINISTERIO DE DEFENSA"/>
    <x v="2"/>
    <x v="7"/>
    <x v="14"/>
    <s v="2.3 - MATERIALES Y SUMINISTROS"/>
    <s v="2.3.5 - CUERO, CAUCHO Y PLÁSTICO"/>
    <s v="N"/>
    <s v="00 - N/A"/>
    <s v="10 - FONDO GENERAL"/>
    <s v="(en blanco)"/>
    <s v="99 - MULTIPROVINCIAL"/>
    <n v="800000"/>
    <n v="545000"/>
    <n v="10129.120000000001"/>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8946.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5024488.5"/>
  </r>
  <r>
    <s v="2023"/>
    <x v="0"/>
    <x v="0"/>
    <x v="0"/>
    <x v="0"/>
    <s v="2 - Poder Ejecutivo"/>
    <s v="0203 - MINISTERIO DE DEFENSA"/>
    <x v="2"/>
    <x v="7"/>
    <x v="14"/>
    <s v="2.3 - MATERIALES Y SUMINISTROS"/>
    <s v="2.3.9 - PRODUCTOS Y ÚTILES VARIOS"/>
    <s v="N"/>
    <s v="00 - N/A"/>
    <s v="10 - FONDO GENERAL"/>
    <s v="(en blanco)"/>
    <s v="99 - MULTIPROVINCIAL"/>
    <n v="5350203"/>
    <n v="5838203"/>
    <n v="1459250.54"/>
  </r>
  <r>
    <s v="2023"/>
    <x v="0"/>
    <x v="0"/>
    <x v="0"/>
    <x v="0"/>
    <s v="2 - Poder Ejecutivo"/>
    <s v="0204 - MINISTERIO DE RELACIONES EXTERIORES"/>
    <x v="0"/>
    <x v="11"/>
    <x v="29"/>
    <s v="2.1 - REMUNERACIONES Y CONTRIBUCIONES"/>
    <s v="2.1.1 - REMUNERACIONES"/>
    <s v="N"/>
    <s v="00 - N/A"/>
    <s v="10 - FONDO GENERAL"/>
    <s v="(en blanco)"/>
    <s v="01 - DISTRITO NACIONAL"/>
    <n v="981961342"/>
    <n v="617729948.80999994"/>
    <n v="141917188.85999998"/>
  </r>
  <r>
    <s v="2023"/>
    <x v="0"/>
    <x v="0"/>
    <x v="0"/>
    <x v="0"/>
    <s v="2 - Poder Ejecutivo"/>
    <s v="0204 - MINISTERIO DE RELACIONES EXTERIORES"/>
    <x v="0"/>
    <x v="11"/>
    <x v="29"/>
    <s v="2.1 - REMUNERACIONES Y CONTRIBUCIONES"/>
    <s v="2.1.1 - REMUNERACIONES"/>
    <s v="N"/>
    <s v="00 - N/A"/>
    <s v="10 - FONDO GENERAL"/>
    <s v="(en blanco)"/>
    <s v="99 - MULTIPROVINCIAL"/>
    <n v="386843689"/>
    <n v="386843689"/>
    <n v="87054053.57999999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0996667"/>
    <n v="4175501.08"/>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12068700"/>
  </r>
  <r>
    <s v="2023"/>
    <x v="0"/>
    <x v="0"/>
    <x v="0"/>
    <x v="0"/>
    <s v="2 - Poder Ejecutivo"/>
    <s v="0204 - MINISTERIO DE RELACIONES EXTERIORES"/>
    <x v="0"/>
    <x v="11"/>
    <x v="29"/>
    <s v="2.1 - REMUNERACIONES Y CONTRIBUCIONES"/>
    <s v="2.1.2 - SOBRESUELDOS"/>
    <s v="N"/>
    <s v="00 - N/A"/>
    <s v="10 - FONDO GENERAL"/>
    <s v="(en blanco)"/>
    <s v="99 - MULTIPROVINCIAL"/>
    <n v="53687877"/>
    <n v="53687877"/>
    <n v="5441000"/>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20062059.900000006"/>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54181358"/>
    <n v="13155700.76"/>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555918.92000000004"/>
  </r>
  <r>
    <s v="2023"/>
    <x v="0"/>
    <x v="0"/>
    <x v="0"/>
    <x v="0"/>
    <s v="2 - Poder Ejecutivo"/>
    <s v="0204 - MINISTERIO DE RELACIONES EXTERIORES"/>
    <x v="0"/>
    <x v="11"/>
    <x v="29"/>
    <s v="2.2 - CONTRATACIÓN DE SERVICIOS"/>
    <s v="2.2.1 - SERVICIOS BÁSICOS"/>
    <s v="N"/>
    <s v="00 - N/A"/>
    <s v="10 - FONDO GENERAL"/>
    <s v="(en blanco)"/>
    <s v="01 - DISTRITO NACIONAL"/>
    <n v="52472624"/>
    <n v="52572624"/>
    <n v="9997147.8600000031"/>
  </r>
  <r>
    <s v="2023"/>
    <x v="0"/>
    <x v="0"/>
    <x v="0"/>
    <x v="0"/>
    <s v="2 - Poder Ejecutivo"/>
    <s v="0204 - MINISTERIO DE RELACIONES EXTERIORES"/>
    <x v="0"/>
    <x v="11"/>
    <x v="29"/>
    <s v="2.2 - CONTRATACIÓN DE SERVICIOS"/>
    <s v="2.2.1 - SERVICIOS BÁSICOS"/>
    <s v="N"/>
    <s v="00 - N/A"/>
    <s v="10 - FONDO GENERAL"/>
    <s v="(en blanco)"/>
    <s v="99 - MULTIPROVINCIAL"/>
    <n v="36556000"/>
    <n v="36556000"/>
    <n v="6116673.71"/>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396544.659999996"/>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x v="0"/>
    <x v="11"/>
    <x v="29"/>
    <s v="2.2 - CONTRATACIÓN DE SERVICIOS"/>
    <s v="2.2.3 - VIÁTICOS"/>
    <s v="N"/>
    <s v="00 - N/A"/>
    <s v="10 - FONDO GENERAL"/>
    <s v="(en blanco)"/>
    <s v="01 - DISTRITO NACIONAL"/>
    <n v="61410000"/>
    <n v="73300000"/>
    <n v="9013784.9300000034"/>
  </r>
  <r>
    <s v="2023"/>
    <x v="0"/>
    <x v="0"/>
    <x v="0"/>
    <x v="0"/>
    <s v="2 - Poder Ejecutivo"/>
    <s v="0204 - MINISTERIO DE RELACIONES EXTERIORES"/>
    <x v="0"/>
    <x v="11"/>
    <x v="29"/>
    <s v="2.2 - CONTRATACIÓN DE SERVICIOS"/>
    <s v="2.2.3 - VIÁTICOS"/>
    <s v="N"/>
    <s v="00 - N/A"/>
    <s v="10 - FONDO GENERAL"/>
    <s v="(en blanco)"/>
    <s v="99 - MULTIPROVINCIAL"/>
    <n v="1800000"/>
    <n v="1800000"/>
    <n v="3831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12384638.110000001"/>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2648000"/>
    <n v="8099241.5500000007"/>
  </r>
  <r>
    <s v="2023"/>
    <x v="0"/>
    <x v="0"/>
    <x v="0"/>
    <x v="0"/>
    <s v="2 - Poder Ejecutivo"/>
    <s v="0204 - MINISTERIO DE RELACIONES EXTERIORES"/>
    <x v="0"/>
    <x v="11"/>
    <x v="29"/>
    <s v="2.2 - CONTRATACIÓN DE SERVICIOS"/>
    <s v="2.2.5 - ALQUILERES Y RENTAS"/>
    <s v="N"/>
    <s v="00 - N/A"/>
    <s v="10 - FONDO GENERAL"/>
    <s v="(en blanco)"/>
    <s v="99 - MULTIPROVINCIAL"/>
    <n v="11287188"/>
    <n v="13458991"/>
    <n v="117596.92"/>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x v="0"/>
    <x v="11"/>
    <x v="29"/>
    <s v="2.2 - CONTRATACIÓN DE SERVICIOS"/>
    <s v="2.2.6 - SEGUROS"/>
    <s v="N"/>
    <s v="00 - N/A"/>
    <s v="10 - FONDO GENERAL"/>
    <s v="(en blanco)"/>
    <s v="01 - DISTRITO NACIONAL"/>
    <n v="35150000"/>
    <n v="25650000"/>
    <n v="3156590.18"/>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3954377.1900000004"/>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1750000"/>
    <n v="2416360.11"/>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070000"/>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7830000"/>
    <n v="1298340.110000000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20408000"/>
    <n v="91455166.649999991"/>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2692872"/>
    <n v="10632669.870000001"/>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7099285"/>
    <n v="1037615.24"/>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545980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2314744.2000000002"/>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56050"/>
  </r>
  <r>
    <s v="2023"/>
    <x v="0"/>
    <x v="0"/>
    <x v="0"/>
    <x v="0"/>
    <s v="2 - Poder Ejecutivo"/>
    <s v="0204 - MINISTERIO DE RELACIONES EXTERIORES"/>
    <x v="0"/>
    <x v="11"/>
    <x v="29"/>
    <s v="2.3 - MATERIALES Y SUMINISTROS"/>
    <s v="2.3.2 - TEXTILES Y VESTUARIOS"/>
    <s v="N"/>
    <s v="00 - N/A"/>
    <s v="10 - FONDO GENERAL"/>
    <s v="(en blanco)"/>
    <s v="01 - DISTRITO NACIONAL"/>
    <n v="280000"/>
    <n v="12032000"/>
    <n v="2457703.4"/>
  </r>
  <r>
    <s v="2023"/>
    <x v="0"/>
    <x v="0"/>
    <x v="0"/>
    <x v="0"/>
    <s v="2 - Poder Ejecutivo"/>
    <s v="0204 - MINISTERIO DE RELACIONES EXTERIORES"/>
    <x v="0"/>
    <x v="11"/>
    <x v="29"/>
    <s v="2.3 - MATERIALES Y SUMINISTROS"/>
    <s v="2.3.2 - TEXTILES Y VESTUARIOS"/>
    <s v="N"/>
    <s v="00 - N/A"/>
    <s v="10 - FONDO GENERAL"/>
    <s v="(en blanco)"/>
    <s v="99 - MULTIPROVINCIAL"/>
    <n v="350000"/>
    <n v="450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18875000"/>
    <n v="105208.8"/>
  </r>
  <r>
    <s v="2023"/>
    <x v="0"/>
    <x v="0"/>
    <x v="0"/>
    <x v="0"/>
    <s v="2 - Poder Ejecutivo"/>
    <s v="0204 - MINISTERIO DE RELACIONES EXTERIORES"/>
    <x v="0"/>
    <x v="11"/>
    <x v="29"/>
    <s v="2.3 - MATERIALES Y SUMINISTROS"/>
    <s v="2.3.3 - PAPEL, CARTÓN E IMPRESOS"/>
    <s v="N"/>
    <s v="00 - N/A"/>
    <s v="10 - FONDO GENERAL"/>
    <s v="(en blanco)"/>
    <s v="99 - MULTIPROVINCIAL"/>
    <n v="50000"/>
    <n v="160500000"/>
    <n v="29973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0"/>
  </r>
  <r>
    <s v="2023"/>
    <x v="0"/>
    <x v="0"/>
    <x v="0"/>
    <x v="0"/>
    <s v="2 - Poder Ejecutivo"/>
    <s v="0204 - MINISTERIO DE RELACIONES EXTERIORES"/>
    <x v="0"/>
    <x v="11"/>
    <x v="29"/>
    <s v="2.3 - MATERIALES Y SUMINISTROS"/>
    <s v="2.3.5 - CUERO, CAUCHO Y PLÁSTICO"/>
    <s v="N"/>
    <s v="00 - N/A"/>
    <s v="10 - FONDO GENERAL"/>
    <s v="(en blanco)"/>
    <s v="99 - MULTIPROVINCIAL"/>
    <n v="50000"/>
    <n v="150000"/>
    <n v="0"/>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400420.89"/>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13582649.75"/>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94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0422000"/>
    <n v="1143794.94"/>
  </r>
  <r>
    <s v="2023"/>
    <x v="0"/>
    <x v="0"/>
    <x v="0"/>
    <x v="0"/>
    <s v="2 - Poder Ejecutivo"/>
    <s v="0204 - MINISTERIO DE RELACIONES EXTERIORES"/>
    <x v="0"/>
    <x v="11"/>
    <x v="29"/>
    <s v="2.3 - MATERIALES Y SUMINISTROS"/>
    <s v="2.3.9 - PRODUCTOS Y ÚTILES VARIOS"/>
    <s v="N"/>
    <s v="00 - N/A"/>
    <s v="10 - FONDO GENERAL"/>
    <s v="(en blanco)"/>
    <s v="99 - MULTIPROVINCIAL"/>
    <n v="1011577"/>
    <n v="1576577"/>
    <n v="399318.12"/>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29800"/>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411376428.69999999"/>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298570609.94999999"/>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98112592.820000023"/>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59263302.070000015"/>
  </r>
  <r>
    <s v="2023"/>
    <x v="0"/>
    <x v="0"/>
    <x v="0"/>
    <x v="0"/>
    <s v="2 - Poder Ejecutivo"/>
    <s v="0204 - MINISTERIO DE RELACIONES EXTERIORES"/>
    <x v="0"/>
    <x v="11"/>
    <x v="30"/>
    <s v="2.2 - CONTRATACIÓN DE SERVICIOS"/>
    <s v="2.2.3 - VIÁTICOS"/>
    <s v="N"/>
    <s v="00 - N/A"/>
    <s v="10 - FONDO GENERAL"/>
    <s v="(en blanco)"/>
    <s v="99 - MULTIPROVINCIAL"/>
    <n v="633418466"/>
    <n v="778663194.91999996"/>
    <n v="188730169.72999999"/>
  </r>
  <r>
    <s v="2023"/>
    <x v="0"/>
    <x v="0"/>
    <x v="0"/>
    <x v="0"/>
    <s v="2 - Poder Ejecutivo"/>
    <s v="0204 - MINISTERIO DE RELACIONES EXTERIORES"/>
    <x v="0"/>
    <x v="11"/>
    <x v="30"/>
    <s v="2.2 - CONTRATACIÓN DE SERVICIOS"/>
    <s v="2.2.5 - ALQUILERES Y RENTAS"/>
    <s v="N"/>
    <s v="00 - N/A"/>
    <s v="10 - FONDO GENERAL"/>
    <s v="(en blanco)"/>
    <s v="99 - MULTIPROVINCIAL"/>
    <n v="1636413587"/>
    <n v="1332136740"/>
    <n v="384979260.53999996"/>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234033453.94000003"/>
  </r>
  <r>
    <s v="2023"/>
    <x v="0"/>
    <x v="0"/>
    <x v="0"/>
    <x v="0"/>
    <s v="2 - Poder Ejecutivo"/>
    <s v="0204 - MINISTERIO DE RELACIONES EXTERIORES"/>
    <x v="2"/>
    <x v="9"/>
    <x v="20"/>
    <s v="2.1 - REMUNERACIONES Y CONTRIBUCIONES"/>
    <s v="2.1.1 - REMUNERACIONES"/>
    <s v="N"/>
    <s v="00 - N/A"/>
    <s v="10 - FONDO GENERAL"/>
    <s v="(en blanco)"/>
    <s v="01 - DISTRITO NACIONAL"/>
    <n v="98414146"/>
    <n v="97888606.359999999"/>
    <n v="20852229.170000002"/>
  </r>
  <r>
    <s v="2023"/>
    <x v="0"/>
    <x v="0"/>
    <x v="0"/>
    <x v="0"/>
    <s v="2 - Poder Ejecutivo"/>
    <s v="0204 - MINISTERIO DE RELACIONES EXTERIORES"/>
    <x v="2"/>
    <x v="9"/>
    <x v="20"/>
    <s v="2.1 - REMUNERACIONES Y CONTRIBUCIONES"/>
    <s v="2.1.2 - SOBRESUELDOS"/>
    <s v="N"/>
    <s v="00 - N/A"/>
    <s v="10 - FONDO GENERAL"/>
    <s v="(en blanco)"/>
    <s v="01 - DISTRITO NACIONAL"/>
    <n v="16801376"/>
    <n v="16726915.640000001"/>
    <n v="293000"/>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30224.32"/>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3088590.5499999993"/>
  </r>
  <r>
    <s v="2023"/>
    <x v="0"/>
    <x v="0"/>
    <x v="0"/>
    <x v="0"/>
    <s v="2 - Poder Ejecutivo"/>
    <s v="0204 - MINISTERIO DE RELACIONES EXTERIORES"/>
    <x v="2"/>
    <x v="9"/>
    <x v="20"/>
    <s v="2.2 - CONTRATACIÓN DE SERVICIOS"/>
    <s v="2.2.1 - SERVICIOS BÁSICOS"/>
    <s v="N"/>
    <s v="00 - N/A"/>
    <s v="10 - FONDO GENERAL"/>
    <s v="(en blanco)"/>
    <s v="01 - DISTRITO NACIONAL"/>
    <n v="6930000"/>
    <n v="6930000"/>
    <n v="1064101.55"/>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64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0"/>
  </r>
  <r>
    <s v="2023"/>
    <x v="0"/>
    <x v="0"/>
    <x v="0"/>
    <x v="0"/>
    <s v="2 - Poder Ejecutivo"/>
    <s v="0204 - MINISTERIO DE RELACIONES EXTERIORES"/>
    <x v="2"/>
    <x v="9"/>
    <x v="20"/>
    <s v="2.2 - CONTRATACIÓN DE SERVICIOS"/>
    <s v="2.2.5 - ALQUILERES Y RENTAS"/>
    <s v="N"/>
    <s v="00 - N/A"/>
    <s v="10 - FONDO GENERAL"/>
    <s v="(en blanco)"/>
    <s v="01 - DISTRITO NACIONAL"/>
    <n v="1524064"/>
    <n v="2656164"/>
    <n v="727996.48"/>
  </r>
  <r>
    <s v="2023"/>
    <x v="0"/>
    <x v="0"/>
    <x v="0"/>
    <x v="0"/>
    <s v="2 - Poder Ejecutivo"/>
    <s v="0204 - MINISTERIO DE RELACIONES EXTERIORES"/>
    <x v="2"/>
    <x v="9"/>
    <x v="20"/>
    <s v="2.2 - CONTRATACIÓN DE SERVICIOS"/>
    <s v="2.2.6 - SEGUROS"/>
    <s v="N"/>
    <s v="00 - N/A"/>
    <s v="10 - FONDO GENERAL"/>
    <s v="(en blanco)"/>
    <s v="01 - DISTRITO NACIONAL"/>
    <n v="500000"/>
    <n v="500000"/>
    <n v="0"/>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866640"/>
    <n v="58941"/>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7147700"/>
    <n v="1082001.6400000001"/>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0"/>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21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640000"/>
    <n v="0"/>
  </r>
  <r>
    <s v="2023"/>
    <x v="0"/>
    <x v="0"/>
    <x v="0"/>
    <x v="0"/>
    <s v="2 - Poder Ejecutivo"/>
    <s v="0204 - MINISTERIO DE RELACIONES EXTERIORES"/>
    <x v="2"/>
    <x v="9"/>
    <x v="20"/>
    <s v="2.3 - MATERIALES Y SUMINISTROS"/>
    <s v="2.3.4 - PRODUCTOS FARMACÉUTICOS"/>
    <s v="N"/>
    <s v="00 - N/A"/>
    <s v="10 - FONDO GENERAL"/>
    <s v="(en blanco)"/>
    <s v="01 - DISTRITO NACIONAL"/>
    <n v="20000"/>
    <n v="20000"/>
    <n v="0"/>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85571.79"/>
  </r>
  <r>
    <s v="2023"/>
    <x v="0"/>
    <x v="0"/>
    <x v="0"/>
    <x v="0"/>
    <s v="2 - Poder Ejecutivo"/>
    <s v="0205 - MINISTERIO DE HACIENDA"/>
    <x v="0"/>
    <x v="0"/>
    <x v="2"/>
    <s v="2.1 - REMUNERACIONES Y CONTRIBUCIONES"/>
    <s v="2.1.1 - REMUNERACIONES"/>
    <s v="N"/>
    <s v="00 - N/A"/>
    <s v="10 - FONDO GENERAL"/>
    <s v="(en blanco)"/>
    <s v="01 - DISTRITO NACIONAL"/>
    <n v="2235416335"/>
    <n v="2268357414.0799999"/>
    <n v="494266837.48000014"/>
  </r>
  <r>
    <s v="2023"/>
    <x v="0"/>
    <x v="0"/>
    <x v="0"/>
    <x v="0"/>
    <s v="2 - Poder Ejecutivo"/>
    <s v="0205 - MINISTERIO DE HACIENDA"/>
    <x v="0"/>
    <x v="0"/>
    <x v="2"/>
    <s v="2.1 - REMUNERACIONES Y CONTRIBUCIONES"/>
    <s v="2.1.1 - REMUNERACIONES"/>
    <s v="N"/>
    <s v="00 - N/A"/>
    <s v="10 - FONDO GENERAL"/>
    <s v="(en blanco)"/>
    <s v="99 - MULTIPROVINCIAL"/>
    <n v="1006132923"/>
    <n v="1005818396.1900002"/>
    <n v="194974957.97999999"/>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930000"/>
  </r>
  <r>
    <s v="2023"/>
    <x v="0"/>
    <x v="0"/>
    <x v="0"/>
    <x v="0"/>
    <s v="2 - Poder Ejecutivo"/>
    <s v="0205 - MINISTERIO DE HACIENDA"/>
    <x v="0"/>
    <x v="0"/>
    <x v="2"/>
    <s v="2.1 - REMUNERACIONES Y CONTRIBUCIONES"/>
    <s v="2.1.1 - REMUNERACIONES"/>
    <s v="N"/>
    <s v="00 - N/A"/>
    <s v="70 - DONACION EXTERNA"/>
    <s v="(en blanco)"/>
    <s v="99 - MULTIPROVINCIAL"/>
    <n v="0"/>
    <n v="4550000"/>
    <n v="1050000"/>
  </r>
  <r>
    <s v="2023"/>
    <x v="0"/>
    <x v="0"/>
    <x v="0"/>
    <x v="0"/>
    <s v="2 - Poder Ejecutivo"/>
    <s v="0205 - MINISTERIO DE HACIENDA"/>
    <x v="0"/>
    <x v="0"/>
    <x v="2"/>
    <s v="2.1 - REMUNERACIONES Y CONTRIBUCIONES"/>
    <s v="2.1.2 - SOBRESUELDOS"/>
    <s v="N"/>
    <s v="00 - N/A"/>
    <s v="10 - FONDO GENERAL"/>
    <s v="(en blanco)"/>
    <s v="01 - DISTRITO NACIONAL"/>
    <n v="899350959"/>
    <n v="865233651.3900001"/>
    <n v="26332083.329999998"/>
  </r>
  <r>
    <s v="2023"/>
    <x v="0"/>
    <x v="0"/>
    <x v="0"/>
    <x v="0"/>
    <s v="2 - Poder Ejecutivo"/>
    <s v="0205 - MINISTERIO DE HACIENDA"/>
    <x v="0"/>
    <x v="0"/>
    <x v="2"/>
    <s v="2.1 - REMUNERACIONES Y CONTRIBUCIONES"/>
    <s v="2.1.2 - SOBRESUELDOS"/>
    <s v="N"/>
    <s v="00 - N/A"/>
    <s v="10 - FONDO GENERAL"/>
    <s v="(en blanco)"/>
    <s v="99 - MULTIPROVINCIAL"/>
    <n v="333970121"/>
    <n v="332784284.86000001"/>
    <n v="12301799.5"/>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3195597.810000001"/>
  </r>
  <r>
    <s v="2023"/>
    <x v="0"/>
    <x v="0"/>
    <x v="0"/>
    <x v="0"/>
    <s v="2 - Poder Ejecutivo"/>
    <s v="0205 - MINISTERIO DE HACIENDA"/>
    <x v="0"/>
    <x v="0"/>
    <x v="2"/>
    <s v="2.1 - REMUNERACIONES Y CONTRIBUCIONES"/>
    <s v="2.1.2 - SOBRESUELDOS"/>
    <s v="N"/>
    <s v="00 - N/A"/>
    <s v="70 - DONACION EXTERNA"/>
    <s v="(en blanco)"/>
    <s v="99 - MULTIPROVINCIAL"/>
    <n v="0"/>
    <n v="1575000"/>
    <n v="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000000"/>
    <n v="65394.45"/>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4806726.53000003"/>
    <n v="73082510.689999938"/>
  </r>
  <r>
    <s v="2023"/>
    <x v="0"/>
    <x v="0"/>
    <x v="0"/>
    <x v="0"/>
    <s v="2 - Poder Ejecutivo"/>
    <s v="0205 - MINISTERIO DE HACIENDA"/>
    <x v="0"/>
    <x v="0"/>
    <x v="2"/>
    <s v="2.1 - REMUNERACIONES Y CONTRIBUCIONES"/>
    <s v="2.1.5 - CONTRIBUCIONES A LA SEGURIDAD SOCIAL"/>
    <s v="N"/>
    <s v="00 - N/A"/>
    <s v="10 - FONDO GENERAL"/>
    <s v="(en blanco)"/>
    <s v="99 - MULTIPROVINCIAL"/>
    <n v="121952355"/>
    <n v="123350676.95"/>
    <n v="28350857.500000011"/>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60545"/>
  </r>
  <r>
    <s v="2023"/>
    <x v="0"/>
    <x v="0"/>
    <x v="0"/>
    <x v="0"/>
    <s v="2 - Poder Ejecutivo"/>
    <s v="0205 - MINISTERIO DE HACIENDA"/>
    <x v="0"/>
    <x v="0"/>
    <x v="2"/>
    <s v="2.2 - CONTRATACIÓN DE SERVICIOS"/>
    <s v="2.2.1 - SERVICIOS BÁSICOS"/>
    <s v="N"/>
    <s v="00 - N/A"/>
    <s v="10 - FONDO GENERAL"/>
    <s v="(en blanco)"/>
    <s v="01 - DISTRITO NACIONAL"/>
    <n v="107922686"/>
    <n v="107372686"/>
    <n v="16591902.269999996"/>
  </r>
  <r>
    <s v="2023"/>
    <x v="0"/>
    <x v="0"/>
    <x v="0"/>
    <x v="0"/>
    <s v="2 - Poder Ejecutivo"/>
    <s v="0205 - MINISTERIO DE HACIENDA"/>
    <x v="0"/>
    <x v="0"/>
    <x v="2"/>
    <s v="2.2 - CONTRATACIÓN DE SERVICIOS"/>
    <s v="2.2.1 - SERVICIOS BÁSICOS"/>
    <s v="N"/>
    <s v="00 - N/A"/>
    <s v="10 - FONDO GENERAL"/>
    <s v="(en blanco)"/>
    <s v="99 - MULTIPROVINCIAL"/>
    <n v="31613103"/>
    <n v="31751128"/>
    <n v="6556147.4299999997"/>
  </r>
  <r>
    <s v="2023"/>
    <x v="0"/>
    <x v="0"/>
    <x v="0"/>
    <x v="0"/>
    <s v="2 - Poder Ejecutivo"/>
    <s v="0205 - MINISTERIO DE HACIENDA"/>
    <x v="0"/>
    <x v="0"/>
    <x v="2"/>
    <s v="2.2 - CONTRATACIÓN DE SERVICIOS"/>
    <s v="2.2.1 - SERVICIOS BÁSICOS"/>
    <s v="N"/>
    <s v="00 - N/A"/>
    <s v="20 - FONDOS CON DESTINO ESPECÍFICO"/>
    <s v="(en blanco)"/>
    <s v="99 - MULTIPROVINCIAL"/>
    <n v="13668998"/>
    <n v="1366899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258018"/>
  </r>
  <r>
    <s v="2023"/>
    <x v="0"/>
    <x v="0"/>
    <x v="0"/>
    <x v="0"/>
    <s v="2 - Poder Ejecutivo"/>
    <s v="0205 - MINISTERIO DE HACIENDA"/>
    <x v="0"/>
    <x v="0"/>
    <x v="2"/>
    <s v="2.2 - CONTRATACIÓN DE SERVICIOS"/>
    <s v="2.2.2 - PUBLICIDAD, IMPRESIÓN Y ENCUADERNACIÓN"/>
    <s v="N"/>
    <s v="00 - N/A"/>
    <s v="10 - FONDO GENERAL"/>
    <s v="(en blanco)"/>
    <s v="99 - MULTIPROVINCIAL"/>
    <n v="3317072"/>
    <n v="3317072"/>
    <n v="112690"/>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2099.040000000001"/>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1874.24"/>
  </r>
  <r>
    <s v="2023"/>
    <x v="0"/>
    <x v="0"/>
    <x v="0"/>
    <x v="0"/>
    <s v="2 - Poder Ejecutivo"/>
    <s v="0205 - MINISTERIO DE HACIENDA"/>
    <x v="0"/>
    <x v="0"/>
    <x v="2"/>
    <s v="2.2 - CONTRATACIÓN DE SERVICIOS"/>
    <s v="2.2.2 - PUBLICIDAD, IMPRESIÓN Y ENCUADERNACIÓN"/>
    <s v="N"/>
    <s v="00 - N/A"/>
    <s v="70 - DONACION EXTERNA"/>
    <s v="(en blanco)"/>
    <s v="01 - DISTRITO NACIONAL"/>
    <n v="0"/>
    <n v="463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571252.68999999994"/>
  </r>
  <r>
    <s v="2023"/>
    <x v="0"/>
    <x v="0"/>
    <x v="0"/>
    <x v="0"/>
    <s v="2 - Poder Ejecutivo"/>
    <s v="0205 - MINISTERIO DE HACIENDA"/>
    <x v="0"/>
    <x v="0"/>
    <x v="2"/>
    <s v="2.2 - CONTRATACIÓN DE SERVICIOS"/>
    <s v="2.2.3 - VIÁTICOS"/>
    <s v="N"/>
    <s v="00 - N/A"/>
    <s v="10 - FONDO GENERAL"/>
    <s v="(en blanco)"/>
    <s v="99 - MULTIPROVINCIAL"/>
    <n v="5046300"/>
    <n v="5046300"/>
    <n v="1657526.38"/>
  </r>
  <r>
    <s v="2023"/>
    <x v="0"/>
    <x v="0"/>
    <x v="0"/>
    <x v="0"/>
    <s v="2 - Poder Ejecutivo"/>
    <s v="0205 - MINISTERIO DE HACIENDA"/>
    <x v="0"/>
    <x v="0"/>
    <x v="2"/>
    <s v="2.2 - CONTRATACIÓN DE SERVICIOS"/>
    <s v="2.2.3 - VIÁTICOS"/>
    <s v="N"/>
    <s v="00 - N/A"/>
    <s v="20 - FONDOS CON DESTINO ESPECÍFICO"/>
    <s v="(en blanco)"/>
    <s v="01 - DISTRITO NACIONAL"/>
    <n v="10000000"/>
    <n v="10000000"/>
    <n v="55110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27862"/>
    <n v="113888.88"/>
  </r>
  <r>
    <s v="2023"/>
    <x v="0"/>
    <x v="0"/>
    <x v="0"/>
    <x v="0"/>
    <s v="2 - Poder Ejecutivo"/>
    <s v="0205 - MINISTERIO DE HACIENDA"/>
    <x v="0"/>
    <x v="0"/>
    <x v="2"/>
    <s v="2.2 - CONTRATACIÓN DE SERVICIOS"/>
    <s v="2.2.4 - TRANSPORTE Y ALMACENAJE"/>
    <s v="N"/>
    <s v="00 - N/A"/>
    <s v="10 - FONDO GENERAL"/>
    <s v="(en blanco)"/>
    <s v="99 - MULTIPROVINCIAL"/>
    <n v="447000"/>
    <n v="37429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8063491"/>
    <n v="93474906.970000014"/>
  </r>
  <r>
    <s v="2023"/>
    <x v="0"/>
    <x v="0"/>
    <x v="0"/>
    <x v="0"/>
    <s v="2 - Poder Ejecutivo"/>
    <s v="0205 - MINISTERIO DE HACIENDA"/>
    <x v="0"/>
    <x v="0"/>
    <x v="2"/>
    <s v="2.2 - CONTRATACIÓN DE SERVICIOS"/>
    <s v="2.2.5 - ALQUILERES Y RENTAS"/>
    <s v="N"/>
    <s v="00 - N/A"/>
    <s v="10 - FONDO GENERAL"/>
    <s v="(en blanco)"/>
    <s v="99 - MULTIPROVINCIAL"/>
    <n v="16808123"/>
    <n v="17197285"/>
    <n v="99293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527361.65"/>
  </r>
  <r>
    <s v="2023"/>
    <x v="0"/>
    <x v="0"/>
    <x v="0"/>
    <x v="0"/>
    <s v="2 - Poder Ejecutivo"/>
    <s v="0205 - MINISTERIO DE HACIENDA"/>
    <x v="0"/>
    <x v="0"/>
    <x v="2"/>
    <s v="2.2 - CONTRATACIÓN DE SERVICIOS"/>
    <s v="2.2.5 - ALQUILERES Y RENTAS"/>
    <s v="N"/>
    <s v="00 - N/A"/>
    <s v="20 - FONDOS CON DESTINO ESPECÍFICO"/>
    <s v="(en blanco)"/>
    <s v="99 - MULTIPROVINCIAL"/>
    <n v="5041342"/>
    <n v="788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1142000"/>
  </r>
  <r>
    <s v="2023"/>
    <x v="0"/>
    <x v="0"/>
    <x v="0"/>
    <x v="0"/>
    <s v="2 - Poder Ejecutivo"/>
    <s v="0205 - MINISTERIO DE HACIENDA"/>
    <x v="0"/>
    <x v="0"/>
    <x v="2"/>
    <s v="2.2 - CONTRATACIÓN DE SERVICIOS"/>
    <s v="2.2.5 - ALQUILERES Y RENTAS"/>
    <s v="N"/>
    <s v="00 - N/A"/>
    <s v="70 - DONACION EXTERNA"/>
    <s v="(en blanco)"/>
    <s v="99 - MULTIPROVINCIAL"/>
    <n v="0"/>
    <n v="100000"/>
    <n v="100000"/>
  </r>
  <r>
    <s v="2023"/>
    <x v="0"/>
    <x v="0"/>
    <x v="0"/>
    <x v="0"/>
    <s v="2 - Poder Ejecutivo"/>
    <s v="0205 - MINISTERIO DE HACIENDA"/>
    <x v="0"/>
    <x v="0"/>
    <x v="2"/>
    <s v="2.2 - CONTRATACIÓN DE SERVICIOS"/>
    <s v="2.2.6 - SEGUROS"/>
    <s v="N"/>
    <s v="00 - N/A"/>
    <s v="10 - FONDO GENERAL"/>
    <s v="(en blanco)"/>
    <s v="01 - DISTRITO NACIONAL"/>
    <n v="83951484"/>
    <n v="85656684"/>
    <n v="20512073.84"/>
  </r>
  <r>
    <s v="2023"/>
    <x v="0"/>
    <x v="0"/>
    <x v="0"/>
    <x v="0"/>
    <s v="2 - Poder Ejecutivo"/>
    <s v="0205 - MINISTERIO DE HACIENDA"/>
    <x v="0"/>
    <x v="0"/>
    <x v="2"/>
    <s v="2.2 - CONTRATACIÓN DE SERVICIOS"/>
    <s v="2.2.6 - SEGUROS"/>
    <s v="N"/>
    <s v="00 - N/A"/>
    <s v="10 - FONDO GENERAL"/>
    <s v="(en blanco)"/>
    <s v="99 - MULTIPROVINCIAL"/>
    <n v="15520000"/>
    <n v="17164530.82"/>
    <n v="3075475.4400000004"/>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0"/>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222778"/>
    <n v="4690602.8199999994"/>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6156001"/>
    <n v="152883.87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3046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030000"/>
    <n v="605696.73999999987"/>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29975"/>
    <n v="5896559.4199999999"/>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820289.009999998"/>
    <n v="1938663.25"/>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424330"/>
    <n v="2462864.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68140125.189999998"/>
    <n v="2046088.5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90290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13270959.580000002"/>
  </r>
  <r>
    <s v="2023"/>
    <x v="0"/>
    <x v="0"/>
    <x v="0"/>
    <x v="0"/>
    <s v="2 - Poder Ejecutivo"/>
    <s v="0205 - MINISTERIO DE HACIENDA"/>
    <x v="0"/>
    <x v="0"/>
    <x v="2"/>
    <s v="2.2 - CONTRATACIÓN DE SERVICIOS"/>
    <s v="2.2.9 - OTRAS CONTRATACIONES DE SERVICIOS"/>
    <s v="N"/>
    <s v="00 - N/A"/>
    <s v="10 - FONDO GENERAL"/>
    <s v="(en blanco)"/>
    <s v="99 - MULTIPROVINCIAL"/>
    <n v="19695635"/>
    <n v="17209591.420000002"/>
    <n v="1131964.6900000002"/>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24562.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0"/>
  </r>
  <r>
    <s v="2023"/>
    <x v="0"/>
    <x v="0"/>
    <x v="0"/>
    <x v="0"/>
    <s v="2 - Poder Ejecutivo"/>
    <s v="0205 - MINISTERIO DE HACIENDA"/>
    <x v="0"/>
    <x v="0"/>
    <x v="2"/>
    <s v="2.2 - CONTRATACIÓN DE SERVICIOS"/>
    <s v="2.2.9 - OTRAS CONTRATACIONES DE SERVICIOS"/>
    <s v="N"/>
    <s v="00 - N/A"/>
    <s v="70 - DONACION EXTERNA"/>
    <s v="(en blanco)"/>
    <s v="01 - DISTRITO NACIONAL"/>
    <n v="0"/>
    <n v="16250"/>
    <n v="0"/>
  </r>
  <r>
    <s v="2023"/>
    <x v="0"/>
    <x v="0"/>
    <x v="0"/>
    <x v="0"/>
    <s v="2 - Poder Ejecutivo"/>
    <s v="0205 - MINISTERIO DE HACIENDA"/>
    <x v="0"/>
    <x v="0"/>
    <x v="2"/>
    <s v="2.2 - CONTRATACIÓN DE SERVICIOS"/>
    <s v="2.2.9 - OTRAS CONTRATACIONES DE SERVICIOS"/>
    <s v="N"/>
    <s v="00 - N/A"/>
    <s v="70 - DONACION EXTERNA"/>
    <s v="(en blanco)"/>
    <s v="99 - MULTIPROVINCIAL"/>
    <n v="0"/>
    <n v="3010250"/>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533203"/>
    <n v="1311382.0899999999"/>
  </r>
  <r>
    <s v="2023"/>
    <x v="0"/>
    <x v="0"/>
    <x v="0"/>
    <x v="0"/>
    <s v="2 - Poder Ejecutivo"/>
    <s v="0205 - MINISTERIO DE HACIENDA"/>
    <x v="0"/>
    <x v="0"/>
    <x v="2"/>
    <s v="2.3 - MATERIALES Y SUMINISTROS"/>
    <s v="2.3.1 - ALIMENTOS Y PRODUCTOS AGROFORESTALES"/>
    <s v="N"/>
    <s v="00 - N/A"/>
    <s v="10 - FONDO GENERAL"/>
    <s v="(en blanco)"/>
    <s v="99 - MULTIPROVINCIAL"/>
    <n v="886000"/>
    <n v="623751.85"/>
    <n v="53335"/>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7020"/>
    <n v="282359.66000000003"/>
  </r>
  <r>
    <s v="2023"/>
    <x v="0"/>
    <x v="0"/>
    <x v="0"/>
    <x v="0"/>
    <s v="2 - Poder Ejecutivo"/>
    <s v="0205 - MINISTERIO DE HACIENDA"/>
    <x v="0"/>
    <x v="0"/>
    <x v="2"/>
    <s v="2.3 - MATERIALES Y SUMINISTROS"/>
    <s v="2.3.2 - TEXTILES Y VESTUARIOS"/>
    <s v="N"/>
    <s v="00 - N/A"/>
    <s v="10 - FONDO GENERAL"/>
    <s v="(en blanco)"/>
    <s v="01 - DISTRITO NACIONAL"/>
    <n v="16353481"/>
    <n v="16286667.25"/>
    <n v="382936.78"/>
  </r>
  <r>
    <s v="2023"/>
    <x v="0"/>
    <x v="0"/>
    <x v="0"/>
    <x v="0"/>
    <s v="2 - Poder Ejecutivo"/>
    <s v="0205 - MINISTERIO DE HACIENDA"/>
    <x v="0"/>
    <x v="0"/>
    <x v="2"/>
    <s v="2.3 - MATERIALES Y SUMINISTROS"/>
    <s v="2.3.2 - TEXTILES Y VESTUARIOS"/>
    <s v="N"/>
    <s v="00 - N/A"/>
    <s v="10 - FONDO GENERAL"/>
    <s v="(en blanco)"/>
    <s v="99 - MULTIPROVINCIAL"/>
    <n v="4156298"/>
    <n v="3369298"/>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0360"/>
    <n v="0"/>
  </r>
  <r>
    <s v="2023"/>
    <x v="0"/>
    <x v="0"/>
    <x v="0"/>
    <x v="0"/>
    <s v="2 - Poder Ejecutivo"/>
    <s v="0205 - MINISTERIO DE HACIENDA"/>
    <x v="0"/>
    <x v="0"/>
    <x v="2"/>
    <s v="2.3 - MATERIALES Y SUMINISTROS"/>
    <s v="2.3.3 - PAPEL, CARTÓN E IMPRESOS"/>
    <s v="N"/>
    <s v="00 - N/A"/>
    <s v="10 - FONDO GENERAL"/>
    <s v="(en blanco)"/>
    <s v="01 - DISTRITO NACIONAL"/>
    <n v="62917231"/>
    <n v="65446495"/>
    <n v="3754486.96"/>
  </r>
  <r>
    <s v="2023"/>
    <x v="0"/>
    <x v="0"/>
    <x v="0"/>
    <x v="0"/>
    <s v="2 - Poder Ejecutivo"/>
    <s v="0205 - MINISTERIO DE HACIENDA"/>
    <x v="0"/>
    <x v="0"/>
    <x v="2"/>
    <s v="2.3 - MATERIALES Y SUMINISTROS"/>
    <s v="2.3.3 - PAPEL, CARTÓN E IMPRESOS"/>
    <s v="N"/>
    <s v="00 - N/A"/>
    <s v="10 - FONDO GENERAL"/>
    <s v="(en blanco)"/>
    <s v="99 - MULTIPROVINCIAL"/>
    <n v="2349552"/>
    <n v="979617.75"/>
    <n v="82305"/>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0"/>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00906.8"/>
  </r>
  <r>
    <s v="2023"/>
    <x v="0"/>
    <x v="0"/>
    <x v="0"/>
    <x v="0"/>
    <s v="2 - Poder Ejecutivo"/>
    <s v="0205 - MINISTERIO DE HACIENDA"/>
    <x v="0"/>
    <x v="0"/>
    <x v="2"/>
    <s v="2.3 - MATERIALES Y SUMINISTROS"/>
    <s v="2.3.4 - PRODUCTOS FARMACÉUTICOS"/>
    <s v="N"/>
    <s v="00 - N/A"/>
    <s v="10 - FONDO GENERAL"/>
    <s v="(en blanco)"/>
    <s v="01 - DISTRITO NACIONAL"/>
    <n v="1563252"/>
    <n v="1408252"/>
    <n v="17416.8"/>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0"/>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56727"/>
    <n v="19512.810000000001"/>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
  </r>
  <r>
    <s v="2023"/>
    <x v="0"/>
    <x v="0"/>
    <x v="0"/>
    <x v="0"/>
    <s v="2 - Poder Ejecutivo"/>
    <s v="0205 - MINISTERIO DE HACIENDA"/>
    <x v="0"/>
    <x v="0"/>
    <x v="2"/>
    <s v="2.3 - MATERIALES Y SUMINISTROS"/>
    <s v="2.3.5 - CUERO, CAUCHO Y PLÁSTICO"/>
    <s v="N"/>
    <s v="00 - N/A"/>
    <s v="20 - FONDOS CON DESTINO ESPECÍFICO"/>
    <s v="(en blanco)"/>
    <s v="99 - MULTIPROVINCIAL"/>
    <n v="1023918"/>
    <n v="102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687602"/>
    <n v="103944.37000000001"/>
  </r>
  <r>
    <s v="2023"/>
    <x v="0"/>
    <x v="0"/>
    <x v="0"/>
    <x v="0"/>
    <s v="2 - Poder Ejecutivo"/>
    <s v="0205 - MINISTERIO DE HACIENDA"/>
    <x v="0"/>
    <x v="0"/>
    <x v="2"/>
    <s v="2.3 - MATERIALES Y SUMINISTROS"/>
    <s v="2.3.6 - PRODUCTOS DE MINERALES, METÁLICOS Y NO METÁLICOS"/>
    <s v="N"/>
    <s v="00 - N/A"/>
    <s v="10 - FONDO GENERAL"/>
    <s v="(en blanco)"/>
    <s v="99 - MULTIPROVINCIAL"/>
    <n v="344728"/>
    <n v="373556.5"/>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73870.33"/>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480000"/>
    <n v="0"/>
  </r>
  <r>
    <s v="2023"/>
    <x v="0"/>
    <x v="0"/>
    <x v="0"/>
    <x v="0"/>
    <s v="2 - Poder Ejecutivo"/>
    <s v="0205 - MINISTERIO DE HACIENDA"/>
    <x v="0"/>
    <x v="0"/>
    <x v="2"/>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15330.189999998"/>
    <n v="8838558.75"/>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403351"/>
    <n v="11875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447720"/>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36990"/>
    <n v="1264702.8"/>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x v="2"/>
    <s v="2.3 - MATERIALES Y SUMINISTROS"/>
    <s v="2.3.9 - PRODUCTOS Y ÚTILES VARIOS"/>
    <s v="N"/>
    <s v="00 - N/A"/>
    <s v="10 - FONDO GENERAL"/>
    <s v="(en blanco)"/>
    <s v="01 - DISTRITO NACIONAL"/>
    <n v="58637112"/>
    <n v="57726023.560000002"/>
    <n v="3823994.47"/>
  </r>
  <r>
    <s v="2023"/>
    <x v="0"/>
    <x v="0"/>
    <x v="0"/>
    <x v="0"/>
    <s v="2 - Poder Ejecutivo"/>
    <s v="0205 - MINISTERIO DE HACIENDA"/>
    <x v="0"/>
    <x v="0"/>
    <x v="2"/>
    <s v="2.3 - MATERIALES Y SUMINISTROS"/>
    <s v="2.3.9 - PRODUCTOS Y ÚTILES VARIOS"/>
    <s v="N"/>
    <s v="00 - N/A"/>
    <s v="10 - FONDO GENERAL"/>
    <s v="(en blanco)"/>
    <s v="99 - MULTIPROVINCIAL"/>
    <n v="9143671"/>
    <n v="9279202"/>
    <n v="260386.47"/>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0"/>
  </r>
  <r>
    <s v="2023"/>
    <x v="0"/>
    <x v="0"/>
    <x v="0"/>
    <x v="0"/>
    <s v="2 - Poder Ejecutivo"/>
    <s v="0205 - MINISTERIO DE HACIENDA"/>
    <x v="0"/>
    <x v="0"/>
    <x v="2"/>
    <s v="2.3 - MATERIALES Y SUMINISTROS"/>
    <s v="2.3.9 - PRODUCTOS Y ÚTILES VARIOS"/>
    <s v="N"/>
    <s v="00 - N/A"/>
    <s v="20 - FONDOS CON DESTINO ESPECÍFICO"/>
    <s v="(en blanco)"/>
    <s v="99 - MULTIPROVINCIAL"/>
    <n v="7369522"/>
    <n v="7104522"/>
    <n v="792512.99"/>
  </r>
  <r>
    <s v="2023"/>
    <x v="0"/>
    <x v="0"/>
    <x v="0"/>
    <x v="0"/>
    <s v="2 - Poder Ejecutivo"/>
    <s v="0205 - MINISTERIO DE HACIENDA"/>
    <x v="0"/>
    <x v="0"/>
    <x v="2"/>
    <s v="2.3 - MATERIALES Y SUMINISTROS"/>
    <s v="2.3.9 - PRODUCTOS Y ÚTILES VARIOS"/>
    <s v="N"/>
    <s v="00 - N/A"/>
    <s v="70 - DONACION EXTERNA"/>
    <s v="(en blanco)"/>
    <s v="99 - MULTIPROVINCIAL"/>
    <n v="0"/>
    <n v="387500"/>
    <n v="3831.28"/>
  </r>
  <r>
    <s v="2023"/>
    <x v="0"/>
    <x v="0"/>
    <x v="0"/>
    <x v="0"/>
    <s v="2 - Poder Ejecutivo"/>
    <s v="0205 - MINISTERIO DE HACIENDA"/>
    <x v="0"/>
    <x v="0"/>
    <x v="31"/>
    <s v="2.1 - REMUNERACIONES Y CONTRIBUCIONES"/>
    <s v="2.1.1 - REMUNERACIONES"/>
    <s v="N"/>
    <s v="00 - N/A"/>
    <s v="10 - FONDO GENERAL"/>
    <s v="(en blanco)"/>
    <s v="99 - MULTIPROVINCIAL"/>
    <n v="1462500"/>
    <n v="146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206415"/>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4890856.09"/>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737887.60999999987"/>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1898400"/>
  </r>
  <r>
    <s v="2023"/>
    <x v="0"/>
    <x v="0"/>
    <x v="0"/>
    <x v="0"/>
    <s v="2 - Poder Ejecutivo"/>
    <s v="0206 - MINISTERIO DE EDUCACIÓN"/>
    <x v="2"/>
    <x v="6"/>
    <x v="26"/>
    <s v="2.2 - CONTRATACIÓN DE SERVICIOS"/>
    <s v="2.2.5 - ALQUILERES Y RENTAS"/>
    <s v="N"/>
    <s v="00 - N/A"/>
    <s v="10 - FONDO GENERAL"/>
    <s v="(en blanco)"/>
    <s v="99 - MULTIPROVINCIAL"/>
    <n v="10953000"/>
    <n v="10953000"/>
    <n v="0"/>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88403149"/>
    <n v="702279.36"/>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35335"/>
    <n v="0"/>
  </r>
  <r>
    <s v="2023"/>
    <x v="0"/>
    <x v="0"/>
    <x v="0"/>
    <x v="0"/>
    <s v="2 - Poder Ejecutivo"/>
    <s v="0206 - MINISTERIO DE EDUCACIÓN"/>
    <x v="2"/>
    <x v="9"/>
    <x v="33"/>
    <s v="2.1 - REMUNERACIONES Y CONTRIBUCIONES"/>
    <s v="2.1.1 - REMUNERACIONES"/>
    <s v="N"/>
    <s v="00 - N/A"/>
    <s v="10 - FONDO GENERAL"/>
    <s v="(en blanco)"/>
    <s v="99 - MULTIPROVINCIAL"/>
    <n v="870284767"/>
    <n v="870284767"/>
    <n v="164215259.25"/>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27437851.93"/>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91550"/>
    <n v="0"/>
  </r>
  <r>
    <s v="2023"/>
    <x v="0"/>
    <x v="0"/>
    <x v="0"/>
    <x v="0"/>
    <s v="2 - Poder Ejecutivo"/>
    <s v="0206 - MINISTERIO DE EDUCACIÓN"/>
    <x v="2"/>
    <x v="9"/>
    <x v="33"/>
    <s v="2.2 - CONTRATACIÓN DE SERVICIOS"/>
    <s v="2.2.3 - VIÁTICOS"/>
    <s v="N"/>
    <s v="00 - N/A"/>
    <s v="10 - FONDO GENERAL"/>
    <s v="(en blanco)"/>
    <s v="99 - MULTIPROVINCIAL"/>
    <n v="16626600"/>
    <n v="3789000"/>
    <n v="0"/>
  </r>
  <r>
    <s v="2023"/>
    <x v="0"/>
    <x v="0"/>
    <x v="0"/>
    <x v="0"/>
    <s v="2 - Poder Ejecutivo"/>
    <s v="0206 - MINISTERIO DE EDUCACIÓN"/>
    <x v="2"/>
    <x v="9"/>
    <x v="33"/>
    <s v="2.2 - CONTRATACIÓN DE SERVICIOS"/>
    <s v="2.2.4 - TRANSPORTE Y ALMACENAJE"/>
    <s v="N"/>
    <s v="00 - N/A"/>
    <s v="10 - FONDO GENERAL"/>
    <s v="(en blanco)"/>
    <s v="99 - MULTIPROVINCIAL"/>
    <n v="16423850"/>
    <n v="14839000"/>
    <n v="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2008590"/>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0"/>
  </r>
  <r>
    <s v="2023"/>
    <x v="0"/>
    <x v="0"/>
    <x v="0"/>
    <x v="0"/>
    <s v="2 - Poder Ejecutivo"/>
    <s v="0206 - MINISTERIO DE EDUCACIÓN"/>
    <x v="2"/>
    <x v="9"/>
    <x v="33"/>
    <s v="2.3 - MATERIALES Y SUMINISTROS"/>
    <s v="2.3.1 - ALIMENTOS Y PRODUCTOS AGROFORESTALES"/>
    <s v="N"/>
    <s v="00 - N/A"/>
    <s v="10 - FONDO GENERAL"/>
    <s v="(en blanco)"/>
    <s v="99 - MULTIPROVINCIAL"/>
    <n v="15405000"/>
    <n v="0"/>
    <n v="0"/>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42457401"/>
    <n v="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57643230.75"/>
    <n v="16340966.57"/>
  </r>
  <r>
    <s v="2023"/>
    <x v="0"/>
    <x v="0"/>
    <x v="0"/>
    <x v="0"/>
    <s v="2 - Poder Ejecutivo"/>
    <s v="0206 - MINISTERIO DE EDUCACIÓN"/>
    <x v="2"/>
    <x v="9"/>
    <x v="34"/>
    <s v="2.1 - REMUNERACIONES Y CONTRIBUCIONES"/>
    <s v="2.1.1 - REMUNERACIONES"/>
    <s v="N"/>
    <s v="00 - N/A"/>
    <s v="10 - FONDO GENERAL"/>
    <s v="(en blanco)"/>
    <s v="99 - MULTIPROVINCIAL"/>
    <n v="76541440609"/>
    <n v="76541440609"/>
    <n v="17590790410.290001"/>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2999553004.8600001"/>
  </r>
  <r>
    <s v="2023"/>
    <x v="0"/>
    <x v="0"/>
    <x v="0"/>
    <x v="0"/>
    <s v="2 - Poder Ejecutivo"/>
    <s v="0206 - MINISTERIO DE EDUCACIÓN"/>
    <x v="2"/>
    <x v="9"/>
    <x v="34"/>
    <s v="2.2 - CONTRATACIÓN DE SERVICIOS"/>
    <s v="2.2.2 - PUBLICIDAD, IMPRESIÓN Y ENCUADERNACIÓN"/>
    <s v="N"/>
    <s v="00 - N/A"/>
    <s v="10 - FONDO GENERAL"/>
    <s v="(en blanco)"/>
    <s v="99 - MULTIPROVINCIAL"/>
    <n v="184361138"/>
    <n v="123143138"/>
    <n v="0"/>
  </r>
  <r>
    <s v="2023"/>
    <x v="0"/>
    <x v="0"/>
    <x v="0"/>
    <x v="0"/>
    <s v="2 - Poder Ejecutivo"/>
    <s v="0206 - MINISTERIO DE EDUCACIÓN"/>
    <x v="2"/>
    <x v="9"/>
    <x v="34"/>
    <s v="2.2 - CONTRATACIÓN DE SERVICIOS"/>
    <s v="2.2.3 - VIÁTICOS"/>
    <s v="N"/>
    <s v="00 - N/A"/>
    <s v="10 - FONDO GENERAL"/>
    <s v="(en blanco)"/>
    <s v="99 - MULTIPROVINCIAL"/>
    <n v="13434750"/>
    <n v="8086451"/>
    <n v="0"/>
  </r>
  <r>
    <s v="2023"/>
    <x v="0"/>
    <x v="0"/>
    <x v="0"/>
    <x v="0"/>
    <s v="2 - Poder Ejecutivo"/>
    <s v="0206 - MINISTERIO DE EDUCACIÓN"/>
    <x v="2"/>
    <x v="9"/>
    <x v="34"/>
    <s v="2.2 - CONTRATACIÓN DE SERVICIOS"/>
    <s v="2.2.4 - TRANSPORTE Y ALMACENAJE"/>
    <s v="N"/>
    <s v="00 - N/A"/>
    <s v="10 - FONDO GENERAL"/>
    <s v="(en blanco)"/>
    <s v="99 - MULTIPROVINCIAL"/>
    <n v="126748800"/>
    <n v="32858400"/>
    <n v="0"/>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7368549"/>
    <n v="1819428.24"/>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1690992800"/>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669706985"/>
    <n v="5159958901.140000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68643498"/>
    <n v="879708240.35999978"/>
  </r>
  <r>
    <s v="2023"/>
    <x v="0"/>
    <x v="0"/>
    <x v="0"/>
    <x v="0"/>
    <s v="2 - Poder Ejecutivo"/>
    <s v="0206 - MINISTERIO DE EDUCACIÓN"/>
    <x v="2"/>
    <x v="9"/>
    <x v="35"/>
    <s v="2.2 - CONTRATACIÓN DE SERVICIOS"/>
    <s v="2.2.2 - PUBLICIDAD, IMPRESIÓN Y ENCUADERNACIÓN"/>
    <s v="N"/>
    <s v="00 - N/A"/>
    <s v="10 - FONDO GENERAL"/>
    <s v="(en blanco)"/>
    <s v="99 - MULTIPROVINCIAL"/>
    <n v="296351365"/>
    <n v="247672360.65000001"/>
    <n v="0"/>
  </r>
  <r>
    <s v="2023"/>
    <x v="0"/>
    <x v="0"/>
    <x v="0"/>
    <x v="0"/>
    <s v="2 - Poder Ejecutivo"/>
    <s v="0206 - MINISTERIO DE EDUCACIÓN"/>
    <x v="2"/>
    <x v="9"/>
    <x v="35"/>
    <s v="2.2 - CONTRATACIÓN DE SERVICIOS"/>
    <s v="2.2.3 - VIÁTICOS"/>
    <s v="N"/>
    <s v="00 - N/A"/>
    <s v="10 - FONDO GENERAL"/>
    <s v="(en blanco)"/>
    <s v="99 - MULTIPROVINCIAL"/>
    <n v="16981165"/>
    <n v="10245641"/>
    <n v="0"/>
  </r>
  <r>
    <s v="2023"/>
    <x v="0"/>
    <x v="0"/>
    <x v="0"/>
    <x v="0"/>
    <s v="2 - Poder Ejecutivo"/>
    <s v="0206 - MINISTERIO DE EDUCACIÓN"/>
    <x v="2"/>
    <x v="9"/>
    <x v="35"/>
    <s v="2.2 - CONTRATACIÓN DE SERVICIOS"/>
    <s v="2.2.4 - TRANSPORTE Y ALMACENAJE"/>
    <s v="N"/>
    <s v="00 - N/A"/>
    <s v="10 - FONDO GENERAL"/>
    <s v="(en blanco)"/>
    <s v="99 - MULTIPROVINCIAL"/>
    <n v="45561480"/>
    <n v="38481405"/>
    <n v="0"/>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x v="2"/>
    <x v="9"/>
    <x v="35"/>
    <s v="2.2 - CONTRATACIÓN DE SERVICIOS"/>
    <s v="2.2.9 - OTRAS CONTRATACIONES DE SERVICIOS"/>
    <s v="N"/>
    <s v="00 - N/A"/>
    <s v="10 - FONDO GENERAL"/>
    <s v="(en blanco)"/>
    <s v="99 - MULTIPROVINCIAL"/>
    <n v="90636000"/>
    <n v="54943314.560000002"/>
    <n v="0"/>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743676997"/>
    <n v="0"/>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x v="2"/>
    <x v="9"/>
    <x v="35"/>
    <s v="2.3 - MATERIALES Y SUMINISTROS"/>
    <s v="2.3.9 - PRODUCTOS Y ÚTILES VARIOS"/>
    <s v="N"/>
    <s v="00 - N/A"/>
    <s v="10 - FONDO GENERAL"/>
    <s v="(en blanco)"/>
    <s v="99 - MULTIPROVINCIAL"/>
    <n v="9775171"/>
    <n v="94507987"/>
    <n v="0"/>
  </r>
  <r>
    <s v="2023"/>
    <x v="0"/>
    <x v="0"/>
    <x v="0"/>
    <x v="0"/>
    <s v="2 - Poder Ejecutivo"/>
    <s v="0206 - MINISTERIO DE EDUCACIÓN"/>
    <x v="2"/>
    <x v="9"/>
    <x v="20"/>
    <s v="2.1 - REMUNERACIONES Y CONTRIBUCIONES"/>
    <s v="2.1.1 - REMUNERACIONES"/>
    <s v="N"/>
    <s v="00 - N/A"/>
    <s v="10 - FONDO GENERAL"/>
    <s v="(en blanco)"/>
    <s v="99 - MULTIPROVINCIAL"/>
    <n v="1098877528"/>
    <n v="1098877528"/>
    <n v="242457949.41999993"/>
  </r>
  <r>
    <s v="2023"/>
    <x v="0"/>
    <x v="0"/>
    <x v="0"/>
    <x v="0"/>
    <s v="2 - Poder Ejecutivo"/>
    <s v="0206 - MINISTERIO DE EDUCACIÓN"/>
    <x v="2"/>
    <x v="9"/>
    <x v="20"/>
    <s v="2.1 - REMUNERACIONES Y CONTRIBUCIONES"/>
    <s v="2.1.2 - SOBRESUELDOS"/>
    <s v="N"/>
    <s v="00 - N/A"/>
    <s v="10 - FONDO GENERAL"/>
    <s v="(en blanco)"/>
    <s v="99 - MULTIPROVINCIAL"/>
    <n v="130734854"/>
    <n v="130734854"/>
    <n v="1890398.2999999998"/>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37416840.62999998"/>
  </r>
  <r>
    <s v="2023"/>
    <x v="0"/>
    <x v="0"/>
    <x v="0"/>
    <x v="0"/>
    <s v="2 - Poder Ejecutivo"/>
    <s v="0206 - MINISTERIO DE EDUCACIÓN"/>
    <x v="2"/>
    <x v="9"/>
    <x v="20"/>
    <s v="2.2 - CONTRATACIÓN DE SERVICIOS"/>
    <s v="2.2.1 - SERVICIOS BÁSICOS"/>
    <s v="N"/>
    <s v="00 - N/A"/>
    <s v="10 - FONDO GENERAL"/>
    <s v="(en blanco)"/>
    <s v="99 - MULTIPROVINCIAL"/>
    <n v="29725000"/>
    <n v="29725000"/>
    <n v="6987734.870000001"/>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2104639.7200000002"/>
  </r>
  <r>
    <s v="2023"/>
    <x v="0"/>
    <x v="0"/>
    <x v="0"/>
    <x v="0"/>
    <s v="2 - Poder Ejecutivo"/>
    <s v="0206 - MINISTERIO DE EDUCACIÓN"/>
    <x v="2"/>
    <x v="9"/>
    <x v="20"/>
    <s v="2.2 - CONTRATACIÓN DE SERVICIOS"/>
    <s v="2.2.3 - VIÁTICOS"/>
    <s v="N"/>
    <s v="00 - N/A"/>
    <s v="10 - FONDO GENERAL"/>
    <s v="(en blanco)"/>
    <s v="99 - MULTIPROVINCIAL"/>
    <n v="2701000"/>
    <n v="3701000"/>
    <n v="236610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2597207.979999999"/>
  </r>
  <r>
    <s v="2023"/>
    <x v="0"/>
    <x v="0"/>
    <x v="0"/>
    <x v="0"/>
    <s v="2 - Poder Ejecutivo"/>
    <s v="0206 - MINISTERIO DE EDUCACIÓN"/>
    <x v="2"/>
    <x v="9"/>
    <x v="20"/>
    <s v="2.2 - CONTRATACIÓN DE SERVICIOS"/>
    <s v="2.2.6 - SEGUROS"/>
    <s v="N"/>
    <s v="00 - N/A"/>
    <s v="10 - FONDO GENERAL"/>
    <s v="(en blanco)"/>
    <s v="99 - MULTIPROVINCIAL"/>
    <n v="31603224"/>
    <n v="31603224"/>
    <n v="4755801.5"/>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4410477.499999998"/>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39015983.049999997"/>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5311158.74"/>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9345135.3300000001"/>
  </r>
  <r>
    <s v="2023"/>
    <x v="0"/>
    <x v="0"/>
    <x v="0"/>
    <x v="0"/>
    <s v="2 - Poder Ejecutivo"/>
    <s v="0206 - MINISTERIO DE EDUCACIÓN"/>
    <x v="2"/>
    <x v="9"/>
    <x v="20"/>
    <s v="2.3 - MATERIALES Y SUMINISTROS"/>
    <s v="2.3.2 - TEXTILES Y VESTUARIOS"/>
    <s v="N"/>
    <s v="00 - N/A"/>
    <s v="10 - FONDO GENERAL"/>
    <s v="(en blanco)"/>
    <s v="99 - MULTIPROVINCIAL"/>
    <n v="4994600"/>
    <n v="6529600"/>
    <n v="1843572.05"/>
  </r>
  <r>
    <s v="2023"/>
    <x v="0"/>
    <x v="0"/>
    <x v="0"/>
    <x v="0"/>
    <s v="2 - Poder Ejecutivo"/>
    <s v="0206 - MINISTERIO DE EDUCACIÓN"/>
    <x v="2"/>
    <x v="9"/>
    <x v="20"/>
    <s v="2.3 - MATERIALES Y SUMINISTROS"/>
    <s v="2.3.3 - PAPEL, CARTÓN E IMPRESOS"/>
    <s v="N"/>
    <s v="00 - N/A"/>
    <s v="10 - FONDO GENERAL"/>
    <s v="(en blanco)"/>
    <s v="99 - MULTIPROVINCIAL"/>
    <n v="6084845"/>
    <n v="6384845"/>
    <n v="1450700.4300000002"/>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03857.7"/>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4526708.3299999991"/>
  </r>
  <r>
    <s v="2023"/>
    <x v="0"/>
    <x v="0"/>
    <x v="0"/>
    <x v="0"/>
    <s v="2 - Poder Ejecutivo"/>
    <s v="0206 - MINISTERIO DE EDUCACIÓN"/>
    <x v="2"/>
    <x v="9"/>
    <x v="20"/>
    <s v="2.3 - MATERIALES Y SUMINISTROS"/>
    <s v="2.3.9 - PRODUCTOS Y ÚTILES VARIOS"/>
    <s v="N"/>
    <s v="00 - N/A"/>
    <s v="10 - FONDO GENERAL"/>
    <s v="(en blanco)"/>
    <s v="99 - MULTIPROVINCIAL"/>
    <n v="13228254"/>
    <n v="25197912"/>
    <n v="4607492.2400000012"/>
  </r>
  <r>
    <s v="2023"/>
    <x v="0"/>
    <x v="0"/>
    <x v="0"/>
    <x v="0"/>
    <s v="2 - Poder Ejecutivo"/>
    <s v="0206 - MINISTERIO DE EDUCACIÓN"/>
    <x v="2"/>
    <x v="9"/>
    <x v="36"/>
    <s v="2.1 - REMUNERACIONES Y CONTRIBUCIONES"/>
    <s v="2.1.1 - REMUNERACIONES"/>
    <s v="N"/>
    <s v="00 - N/A"/>
    <s v="10 - FONDO GENERAL"/>
    <s v="(en blanco)"/>
    <s v="99 - MULTIPROVINCIAL"/>
    <n v="3625475957"/>
    <n v="3857015957"/>
    <n v="647107215.96000004"/>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09772715.93999992"/>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44866544"/>
    <n v="0"/>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107123303"/>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30060.5"/>
    <n v="0"/>
  </r>
  <r>
    <s v="2023"/>
    <x v="0"/>
    <x v="0"/>
    <x v="0"/>
    <x v="0"/>
    <s v="2 - Poder Ejecutivo"/>
    <s v="0206 - MINISTERIO DE EDUCACIÓN"/>
    <x v="2"/>
    <x v="9"/>
    <x v="37"/>
    <s v="2.1 - REMUNERACIONES Y CONTRIBUCIONES"/>
    <s v="2.1.1 - REMUNERACIONES"/>
    <s v="N"/>
    <s v="00 - N/A"/>
    <s v="10 - FONDO GENERAL"/>
    <s v="(en blanco)"/>
    <s v="99 - MULTIPROVINCIAL"/>
    <n v="6427141060"/>
    <n v="6427141060"/>
    <n v="1505561219.7400002"/>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03555506"/>
    <n v="254576104.44999999"/>
  </r>
  <r>
    <s v="2023"/>
    <x v="0"/>
    <x v="0"/>
    <x v="0"/>
    <x v="0"/>
    <s v="2 - Poder Ejecutivo"/>
    <s v="0206 - MINISTERIO DE EDUCACIÓN"/>
    <x v="2"/>
    <x v="9"/>
    <x v="37"/>
    <s v="2.2 - CONTRATACIÓN DE SERVICIOS"/>
    <s v="2.2.2 - PUBLICIDAD, IMPRESIÓN Y ENCUADERNACIÓN"/>
    <s v="N"/>
    <s v="00 - N/A"/>
    <s v="10 - FONDO GENERAL"/>
    <s v="(en blanco)"/>
    <s v="99 - MULTIPROVINCIAL"/>
    <n v="7124463"/>
    <n v="6824463"/>
    <n v="0"/>
  </r>
  <r>
    <s v="2023"/>
    <x v="0"/>
    <x v="0"/>
    <x v="0"/>
    <x v="0"/>
    <s v="2 - Poder Ejecutivo"/>
    <s v="0206 - MINISTERIO DE EDUCACIÓN"/>
    <x v="2"/>
    <x v="9"/>
    <x v="37"/>
    <s v="2.2 - CONTRATACIÓN DE SERVICIOS"/>
    <s v="2.2.3 - VIÁTICOS"/>
    <s v="N"/>
    <s v="00 - N/A"/>
    <s v="10 - FONDO GENERAL"/>
    <s v="(en blanco)"/>
    <s v="99 - MULTIPROVINCIAL"/>
    <n v="28956340"/>
    <n v="28956340"/>
    <n v="0"/>
  </r>
  <r>
    <s v="2023"/>
    <x v="0"/>
    <x v="0"/>
    <x v="0"/>
    <x v="0"/>
    <s v="2 - Poder Ejecutivo"/>
    <s v="0206 - MINISTERIO DE EDUCACIÓN"/>
    <x v="2"/>
    <x v="9"/>
    <x v="37"/>
    <s v="2.2 - CONTRATACIÓN DE SERVICIOS"/>
    <s v="2.2.4 - TRANSPORTE Y ALMACENAJE"/>
    <s v="N"/>
    <s v="00 - N/A"/>
    <s v="10 - FONDO GENERAL"/>
    <s v="(en blanco)"/>
    <s v="99 - MULTIPROVINCIAL"/>
    <n v="14008133"/>
    <n v="14008133"/>
    <n v="0"/>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17965.15"/>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0328"/>
  </r>
  <r>
    <s v="2023"/>
    <x v="0"/>
    <x v="0"/>
    <x v="0"/>
    <x v="0"/>
    <s v="2 - Poder Ejecutivo"/>
    <s v="0206 - MINISTERIO DE EDUCACIÓN"/>
    <x v="2"/>
    <x v="9"/>
    <x v="37"/>
    <s v="2.3 - MATERIALES Y SUMINISTROS"/>
    <s v="2.3.6 - PRODUCTOS DE MINERALES, METÁLICOS Y NO METÁLICOS"/>
    <s v="N"/>
    <s v="00 - N/A"/>
    <s v="10 - FONDO GENERAL"/>
    <s v="(en blanco)"/>
    <s v="99 - MULTIPROVINCIAL"/>
    <n v="0"/>
    <n v="6924104.9299999997"/>
    <n v="53045.04"/>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02420"/>
    <n v="0"/>
  </r>
  <r>
    <s v="2023"/>
    <x v="0"/>
    <x v="0"/>
    <x v="0"/>
    <x v="0"/>
    <s v="2 - Poder Ejecutivo"/>
    <s v="0206 - MINISTERIO DE EDUCACIÓN"/>
    <x v="2"/>
    <x v="9"/>
    <x v="37"/>
    <s v="2.3 - MATERIALES Y SUMINISTROS"/>
    <s v="2.3.9 - PRODUCTOS Y ÚTILES VARIOS"/>
    <s v="N"/>
    <s v="00 - N/A"/>
    <s v="10 - FONDO GENERAL"/>
    <s v="(en blanco)"/>
    <s v="99 - MULTIPROVINCIAL"/>
    <n v="65289362"/>
    <n v="60169247.989999995"/>
    <n v="2618588.33"/>
  </r>
  <r>
    <s v="2023"/>
    <x v="0"/>
    <x v="0"/>
    <x v="0"/>
    <x v="0"/>
    <s v="2 - Poder Ejecutivo"/>
    <s v="0206 - MINISTERIO DE EDUCACIÓN"/>
    <x v="2"/>
    <x v="9"/>
    <x v="27"/>
    <s v="2.1 - REMUNERACIONES Y CONTRIBUCIONES"/>
    <s v="2.1.1 - REMUNERACIONES"/>
    <s v="N"/>
    <s v="00 - N/A"/>
    <s v="10 - FONDO GENERAL"/>
    <s v="(en blanco)"/>
    <s v="99 - MULTIPROVINCIAL"/>
    <n v="318033614"/>
    <n v="318033614"/>
    <n v="67859729.260000005"/>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1466273.160000002"/>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0"/>
  </r>
  <r>
    <s v="2023"/>
    <x v="0"/>
    <x v="0"/>
    <x v="0"/>
    <x v="0"/>
    <s v="2 - Poder Ejecutivo"/>
    <s v="0206 - MINISTERIO DE EDUCACIÓN"/>
    <x v="2"/>
    <x v="9"/>
    <x v="27"/>
    <s v="2.3 - MATERIALES Y SUMINISTROS"/>
    <s v="2.3.3 - PAPEL, CARTÓN E IMPRESOS"/>
    <s v="N"/>
    <s v="00 - N/A"/>
    <s v="10 - FONDO GENERAL"/>
    <s v="(en blanco)"/>
    <s v="99 - MULTIPROVINCIAL"/>
    <n v="12154855"/>
    <n v="26720995"/>
    <n v="2700.72"/>
  </r>
  <r>
    <s v="2023"/>
    <x v="0"/>
    <x v="0"/>
    <x v="0"/>
    <x v="0"/>
    <s v="2 - Poder Ejecutivo"/>
    <s v="0206 - MINISTERIO DE EDUCACIÓN"/>
    <x v="2"/>
    <x v="9"/>
    <x v="27"/>
    <s v="2.3 - MATERIALES Y SUMINISTROS"/>
    <s v="2.3.5 - CUERO, CAUCHO Y PLÁSTICO"/>
    <s v="N"/>
    <s v="00 - N/A"/>
    <s v="10 - FONDO GENERAL"/>
    <s v="(en blanco)"/>
    <s v="99 - MULTIPROVINCIAL"/>
    <n v="0"/>
    <n v="70000"/>
    <n v="0"/>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x v="27"/>
    <s v="2.3 - MATERIALES Y SUMINISTROS"/>
    <s v="2.3.9 - PRODUCTOS Y ÚTILES VARIOS"/>
    <s v="N"/>
    <s v="00 - N/A"/>
    <s v="10 - FONDO GENERAL"/>
    <s v="(en blanco)"/>
    <s v="99 - MULTIPROVINCIAL"/>
    <n v="10457993"/>
    <n v="13403354"/>
    <n v="41199.83"/>
  </r>
  <r>
    <s v="2023"/>
    <x v="0"/>
    <x v="0"/>
    <x v="0"/>
    <x v="0"/>
    <s v="2 - Poder Ejecutivo"/>
    <s v="0206 - MINISTERIO DE EDUCACIÓN"/>
    <x v="2"/>
    <x v="9"/>
    <x v="38"/>
    <s v="2.1 - REMUNERACIONES Y CONTRIBUCIONES"/>
    <s v="2.1.1 - REMUNERACIONES"/>
    <s v="N"/>
    <s v="00 - N/A"/>
    <s v="10 - FONDO GENERAL"/>
    <s v="(en blanco)"/>
    <s v="99 - MULTIPROVINCIAL"/>
    <n v="360378081"/>
    <n v="396038868.95999998"/>
    <n v="78673458.870000005"/>
  </r>
  <r>
    <s v="2023"/>
    <x v="0"/>
    <x v="0"/>
    <x v="0"/>
    <x v="0"/>
    <s v="2 - Poder Ejecutivo"/>
    <s v="0206 - MINISTERIO DE EDUCACIÓN"/>
    <x v="2"/>
    <x v="9"/>
    <x v="38"/>
    <s v="2.1 - REMUNERACIONES Y CONTRIBUCIONES"/>
    <s v="2.1.2 - SOBRESUELDOS"/>
    <s v="N"/>
    <s v="00 - N/A"/>
    <s v="10 - FONDO GENERAL"/>
    <s v="(en blanco)"/>
    <s v="99 - MULTIPROVINCIAL"/>
    <n v="24529858"/>
    <n v="51766858"/>
    <n v="4140000"/>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1992279.16"/>
  </r>
  <r>
    <s v="2023"/>
    <x v="0"/>
    <x v="0"/>
    <x v="0"/>
    <x v="0"/>
    <s v="2 - Poder Ejecutivo"/>
    <s v="0206 - MINISTERIO DE EDUCACIÓN"/>
    <x v="2"/>
    <x v="9"/>
    <x v="38"/>
    <s v="2.2 - CONTRATACIÓN DE SERVICIOS"/>
    <s v="2.2.1 - SERVICIOS BÁSICOS"/>
    <s v="N"/>
    <s v="00 - N/A"/>
    <s v="10 - FONDO GENERAL"/>
    <s v="(en blanco)"/>
    <s v="99 - MULTIPROVINCIAL"/>
    <n v="10701640"/>
    <n v="11075640"/>
    <n v="1970496.5"/>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380347.66"/>
  </r>
  <r>
    <s v="2023"/>
    <x v="0"/>
    <x v="0"/>
    <x v="0"/>
    <x v="0"/>
    <s v="2 - Poder Ejecutivo"/>
    <s v="0206 - MINISTERIO DE EDUCACIÓN"/>
    <x v="2"/>
    <x v="9"/>
    <x v="38"/>
    <s v="2.2 - CONTRATACIÓN DE SERVICIOS"/>
    <s v="2.2.3 - VIÁTICOS"/>
    <s v="N"/>
    <s v="00 - N/A"/>
    <s v="10 - FONDO GENERAL"/>
    <s v="(en blanco)"/>
    <s v="99 - MULTIPROVINCIAL"/>
    <n v="4462700"/>
    <n v="4462700"/>
    <n v="1245050"/>
  </r>
  <r>
    <s v="2023"/>
    <x v="0"/>
    <x v="0"/>
    <x v="0"/>
    <x v="0"/>
    <s v="2 - Poder Ejecutivo"/>
    <s v="0206 - MINISTERIO DE EDUCACIÓN"/>
    <x v="2"/>
    <x v="9"/>
    <x v="38"/>
    <s v="2.2 - CONTRATACIÓN DE SERVICIOS"/>
    <s v="2.2.4 - TRANSPORTE Y ALMACENAJE"/>
    <s v="N"/>
    <s v="00 - N/A"/>
    <s v="10 - FONDO GENERAL"/>
    <s v="(en blanco)"/>
    <s v="99 - MULTIPROVINCIAL"/>
    <n v="3529024"/>
    <n v="3529024"/>
    <n v="266799"/>
  </r>
  <r>
    <s v="2023"/>
    <x v="0"/>
    <x v="0"/>
    <x v="0"/>
    <x v="0"/>
    <s v="2 - Poder Ejecutivo"/>
    <s v="0206 - MINISTERIO DE EDUCACIÓN"/>
    <x v="2"/>
    <x v="9"/>
    <x v="38"/>
    <s v="2.2 - CONTRATACIÓN DE SERVICIOS"/>
    <s v="2.2.5 - ALQUILERES Y RENTAS"/>
    <s v="N"/>
    <s v="00 - N/A"/>
    <s v="10 - FONDO GENERAL"/>
    <s v="(en blanco)"/>
    <s v="99 - MULTIPROVINCIAL"/>
    <n v="25095394"/>
    <n v="25295394"/>
    <n v="355937.2"/>
  </r>
  <r>
    <s v="2023"/>
    <x v="0"/>
    <x v="0"/>
    <x v="0"/>
    <x v="0"/>
    <s v="2 - Poder Ejecutivo"/>
    <s v="0206 - MINISTERIO DE EDUCACIÓN"/>
    <x v="2"/>
    <x v="9"/>
    <x v="38"/>
    <s v="2.2 - CONTRATACIÓN DE SERVICIOS"/>
    <s v="2.2.6 - SEGUROS"/>
    <s v="N"/>
    <s v="00 - N/A"/>
    <s v="10 - FONDO GENERAL"/>
    <s v="(en blanco)"/>
    <s v="99 - MULTIPROVINCIAL"/>
    <n v="5436500"/>
    <n v="3991500"/>
    <n v="553200"/>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8454616"/>
    <n v="773288.22000000009"/>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435212.28000003"/>
    <n v="1917949.17"/>
  </r>
  <r>
    <s v="2023"/>
    <x v="0"/>
    <x v="0"/>
    <x v="0"/>
    <x v="0"/>
    <s v="2 - Poder Ejecutivo"/>
    <s v="0206 - MINISTERIO DE EDUCACIÓN"/>
    <x v="2"/>
    <x v="9"/>
    <x v="38"/>
    <s v="2.2 - CONTRATACIÓN DE SERVICIOS"/>
    <s v="2.2.9 - OTRAS CONTRATACIONES DE SERVICIOS"/>
    <s v="N"/>
    <s v="00 - N/A"/>
    <s v="10 - FONDO GENERAL"/>
    <s v="(en blanco)"/>
    <s v="99 - MULTIPROVINCIAL"/>
    <n v="10774000"/>
    <n v="19906111.130000003"/>
    <n v="22007"/>
  </r>
  <r>
    <s v="2023"/>
    <x v="0"/>
    <x v="0"/>
    <x v="0"/>
    <x v="0"/>
    <s v="2 - Poder Ejecutivo"/>
    <s v="0206 - MINISTERIO DE EDUCACIÓN"/>
    <x v="2"/>
    <x v="9"/>
    <x v="38"/>
    <s v="2.3 - MATERIALES Y SUMINISTROS"/>
    <s v="2.3.1 - ALIMENTOS Y PRODUCTOS AGROFORESTALES"/>
    <s v="N"/>
    <s v="00 - N/A"/>
    <s v="10 - FONDO GENERAL"/>
    <s v="(en blanco)"/>
    <s v="99 - MULTIPROVINCIAL"/>
    <n v="1899000"/>
    <n v="1899000"/>
    <n v="102609.5"/>
  </r>
  <r>
    <s v="2023"/>
    <x v="0"/>
    <x v="0"/>
    <x v="0"/>
    <x v="0"/>
    <s v="2 - Poder Ejecutivo"/>
    <s v="0206 - MINISTERIO DE EDUCACIÓN"/>
    <x v="2"/>
    <x v="9"/>
    <x v="38"/>
    <s v="2.3 - MATERIALES Y SUMINISTROS"/>
    <s v="2.3.2 - TEXTILES Y VESTUARIOS"/>
    <s v="N"/>
    <s v="00 - N/A"/>
    <s v="10 - FONDO GENERAL"/>
    <s v="(en blanco)"/>
    <s v="99 - MULTIPROVINCIAL"/>
    <n v="1719732"/>
    <n v="58533172.229999997"/>
    <n v="273529.90000000002"/>
  </r>
  <r>
    <s v="2023"/>
    <x v="0"/>
    <x v="0"/>
    <x v="0"/>
    <x v="0"/>
    <s v="2 - Poder Ejecutivo"/>
    <s v="0206 - MINISTERIO DE EDUCACIÓN"/>
    <x v="2"/>
    <x v="9"/>
    <x v="38"/>
    <s v="2.3 - MATERIALES Y SUMINISTROS"/>
    <s v="2.3.3 - PAPEL, CARTÓN E IMPRESOS"/>
    <s v="N"/>
    <s v="00 - N/A"/>
    <s v="10 - FONDO GENERAL"/>
    <s v="(en blanco)"/>
    <s v="99 - MULTIPROVINCIAL"/>
    <n v="768000"/>
    <n v="1068000"/>
    <n v="0"/>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30978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051000"/>
    <n v="32214"/>
  </r>
  <r>
    <s v="2023"/>
    <x v="0"/>
    <x v="0"/>
    <x v="0"/>
    <x v="0"/>
    <s v="2 - Poder Ejecutivo"/>
    <s v="0206 - MINISTERIO DE EDUCACIÓN"/>
    <x v="2"/>
    <x v="9"/>
    <x v="38"/>
    <s v="2.3 - MATERIALES Y SUMINISTROS"/>
    <s v="2.3.9 - PRODUCTOS Y ÚTILES VARIOS"/>
    <s v="N"/>
    <s v="00 - N/A"/>
    <s v="10 - FONDO GENERAL"/>
    <s v="(en blanco)"/>
    <s v="99 - MULTIPROVINCIAL"/>
    <n v="5498900"/>
    <n v="57040576.060000002"/>
    <n v="388765.75"/>
  </r>
  <r>
    <s v="2023"/>
    <x v="0"/>
    <x v="0"/>
    <x v="0"/>
    <x v="0"/>
    <s v="2 - Poder Ejecutivo"/>
    <s v="0206 - MINISTERIO DE EDUCACIÓN"/>
    <x v="2"/>
    <x v="9"/>
    <x v="39"/>
    <s v="2.1 - REMUNERACIONES Y CONTRIBUCIONES"/>
    <s v="2.1.1 - REMUNERACIONES"/>
    <s v="N"/>
    <s v="00 - N/A"/>
    <s v="10 - FONDO GENERAL"/>
    <s v="(en blanco)"/>
    <s v="99 - MULTIPROVINCIAL"/>
    <n v="18490115556"/>
    <n v="18283423533.84"/>
    <n v="2772250550.4200001"/>
  </r>
  <r>
    <s v="2023"/>
    <x v="0"/>
    <x v="0"/>
    <x v="0"/>
    <x v="0"/>
    <s v="2 - Poder Ejecutivo"/>
    <s v="0206 - MINISTERIO DE EDUCACIÓN"/>
    <x v="2"/>
    <x v="9"/>
    <x v="39"/>
    <s v="2.1 - REMUNERACIONES Y CONTRIBUCIONES"/>
    <s v="2.1.2 - SOBRESUELDOS"/>
    <s v="N"/>
    <s v="00 - N/A"/>
    <s v="10 - FONDO GENERAL"/>
    <s v="(en blanco)"/>
    <s v="99 - MULTIPROVINCIAL"/>
    <n v="2419116734"/>
    <n v="2621007756.1599998"/>
    <n v="153116326.64999998"/>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404132874.49999988"/>
  </r>
  <r>
    <s v="2023"/>
    <x v="0"/>
    <x v="0"/>
    <x v="0"/>
    <x v="0"/>
    <s v="2 - Poder Ejecutivo"/>
    <s v="0206 - MINISTERIO DE EDUCACIÓN"/>
    <x v="2"/>
    <x v="9"/>
    <x v="39"/>
    <s v="2.2 - CONTRATACIÓN DE SERVICIOS"/>
    <s v="2.2.1 - SERVICIOS BÁSICOS"/>
    <s v="N"/>
    <s v="00 - N/A"/>
    <s v="10 - FONDO GENERAL"/>
    <s v="(en blanco)"/>
    <s v="99 - MULTIPROVINCIAL"/>
    <n v="1285103490"/>
    <n v="1287206545"/>
    <n v="482247449.71000016"/>
  </r>
  <r>
    <s v="2023"/>
    <x v="0"/>
    <x v="0"/>
    <x v="0"/>
    <x v="0"/>
    <s v="2 - Poder Ejecutivo"/>
    <s v="0206 - MINISTERIO DE EDUCACIÓN"/>
    <x v="2"/>
    <x v="9"/>
    <x v="39"/>
    <s v="2.2 - CONTRATACIÓN DE SERVICIOS"/>
    <s v="2.2.2 - PUBLICIDAD, IMPRESIÓN Y ENCUADERNACIÓN"/>
    <s v="N"/>
    <s v="00 - N/A"/>
    <s v="10 - FONDO GENERAL"/>
    <s v="(en blanco)"/>
    <s v="99 - MULTIPROVINCIAL"/>
    <n v="612344318"/>
    <n v="766772565.26999998"/>
    <n v="3145392.86"/>
  </r>
  <r>
    <s v="2023"/>
    <x v="0"/>
    <x v="0"/>
    <x v="0"/>
    <x v="0"/>
    <s v="2 - Poder Ejecutivo"/>
    <s v="0206 - MINISTERIO DE EDUCACIÓN"/>
    <x v="2"/>
    <x v="9"/>
    <x v="39"/>
    <s v="2.2 - CONTRATACIÓN DE SERVICIOS"/>
    <s v="2.2.3 - VIÁTICOS"/>
    <s v="N"/>
    <s v="00 - N/A"/>
    <s v="10 - FONDO GENERAL"/>
    <s v="(en blanco)"/>
    <s v="99 - MULTIPROVINCIAL"/>
    <n v="683972724"/>
    <n v="648865694"/>
    <n v="2567990.1800000002"/>
  </r>
  <r>
    <s v="2023"/>
    <x v="0"/>
    <x v="0"/>
    <x v="0"/>
    <x v="0"/>
    <s v="2 - Poder Ejecutivo"/>
    <s v="0206 - MINISTERIO DE EDUCACIÓN"/>
    <x v="2"/>
    <x v="9"/>
    <x v="39"/>
    <s v="2.2 - CONTRATACIÓN DE SERVICIOS"/>
    <s v="2.2.4 - TRANSPORTE Y ALMACENAJE"/>
    <s v="N"/>
    <s v="00 - N/A"/>
    <s v="10 - FONDO GENERAL"/>
    <s v="(en blanco)"/>
    <s v="99 - MULTIPROVINCIAL"/>
    <n v="165872489"/>
    <n v="201824888"/>
    <n v="3160600"/>
  </r>
  <r>
    <s v="2023"/>
    <x v="0"/>
    <x v="0"/>
    <x v="0"/>
    <x v="0"/>
    <s v="2 - Poder Ejecutivo"/>
    <s v="0206 - MINISTERIO DE EDUCACIÓN"/>
    <x v="2"/>
    <x v="9"/>
    <x v="39"/>
    <s v="2.2 - CONTRATACIÓN DE SERVICIOS"/>
    <s v="2.2.5 - ALQUILERES Y RENTAS"/>
    <s v="N"/>
    <s v="00 - N/A"/>
    <s v="10 - FONDO GENERAL"/>
    <s v="(en blanco)"/>
    <s v="99 - MULTIPROVINCIAL"/>
    <n v="2885974005"/>
    <n v="1209914468.3399999"/>
    <n v="198704312.31"/>
  </r>
  <r>
    <s v="2023"/>
    <x v="0"/>
    <x v="0"/>
    <x v="0"/>
    <x v="0"/>
    <s v="2 - Poder Ejecutivo"/>
    <s v="0206 - MINISTERIO DE EDUCACIÓN"/>
    <x v="2"/>
    <x v="9"/>
    <x v="39"/>
    <s v="2.2 - CONTRATACIÓN DE SERVICIOS"/>
    <s v="2.2.6 - SEGUROS"/>
    <s v="N"/>
    <s v="00 - N/A"/>
    <s v="10 - FONDO GENERAL"/>
    <s v="(en blanco)"/>
    <s v="99 - MULTIPROVINCIAL"/>
    <n v="859725140"/>
    <n v="859625140"/>
    <n v="32419496.31999997"/>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4101195.30000001"/>
    <n v="15242592.500000002"/>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44916003.02"/>
    <n v="79277610.110000029"/>
  </r>
  <r>
    <s v="2023"/>
    <x v="0"/>
    <x v="0"/>
    <x v="0"/>
    <x v="0"/>
    <s v="2 - Poder Ejecutivo"/>
    <s v="0206 - MINISTERIO DE EDUCACIÓN"/>
    <x v="2"/>
    <x v="9"/>
    <x v="39"/>
    <s v="2.2 - CONTRATACIÓN DE SERVICIOS"/>
    <s v="2.2.9 - OTRAS CONTRATACIONES DE SERVICIOS"/>
    <s v="N"/>
    <s v="00 - N/A"/>
    <s v="10 - FONDO GENERAL"/>
    <s v="(en blanco)"/>
    <s v="99 - MULTIPROVINCIAL"/>
    <n v="31748481620"/>
    <n v="30732973185.580002"/>
    <n v="5153057344.3700027"/>
  </r>
  <r>
    <s v="2023"/>
    <x v="0"/>
    <x v="0"/>
    <x v="0"/>
    <x v="0"/>
    <s v="2 - Poder Ejecutivo"/>
    <s v="0206 - MINISTERIO DE EDUCACIÓN"/>
    <x v="2"/>
    <x v="9"/>
    <x v="39"/>
    <s v="2.3 - MATERIALES Y SUMINISTROS"/>
    <s v="2.3.1 - ALIMENTOS Y PRODUCTOS AGROFORESTALES"/>
    <s v="N"/>
    <s v="00 - N/A"/>
    <s v="10 - FONDO GENERAL"/>
    <s v="(en blanco)"/>
    <s v="99 - MULTIPROVINCIAL"/>
    <n v="27555984"/>
    <n v="435546514"/>
    <n v="726192.58000000007"/>
  </r>
  <r>
    <s v="2023"/>
    <x v="0"/>
    <x v="0"/>
    <x v="0"/>
    <x v="0"/>
    <s v="2 - Poder Ejecutivo"/>
    <s v="0206 - MINISTERIO DE EDUCACIÓN"/>
    <x v="2"/>
    <x v="9"/>
    <x v="39"/>
    <s v="2.3 - MATERIALES Y SUMINISTROS"/>
    <s v="2.3.2 - TEXTILES Y VESTUARIOS"/>
    <s v="N"/>
    <s v="00 - N/A"/>
    <s v="10 - FONDO GENERAL"/>
    <s v="(en blanco)"/>
    <s v="99 - MULTIPROVINCIAL"/>
    <n v="910622909"/>
    <n v="1357013861.9400001"/>
    <n v="86763605.969999984"/>
  </r>
  <r>
    <s v="2023"/>
    <x v="0"/>
    <x v="0"/>
    <x v="0"/>
    <x v="0"/>
    <s v="2 - Poder Ejecutivo"/>
    <s v="0206 - MINISTERIO DE EDUCACIÓN"/>
    <x v="2"/>
    <x v="9"/>
    <x v="39"/>
    <s v="2.3 - MATERIALES Y SUMINISTROS"/>
    <s v="2.3.3 - PAPEL, CARTÓN E IMPRESOS"/>
    <s v="N"/>
    <s v="00 - N/A"/>
    <s v="10 - FONDO GENERAL"/>
    <s v="(en blanco)"/>
    <s v="99 - MULTIPROVINCIAL"/>
    <n v="498344119"/>
    <n v="121135858.29000002"/>
    <n v="5816671.7599999998"/>
  </r>
  <r>
    <s v="2023"/>
    <x v="0"/>
    <x v="0"/>
    <x v="0"/>
    <x v="0"/>
    <s v="2 - Poder Ejecutivo"/>
    <s v="0206 - MINISTERIO DE EDUCACIÓN"/>
    <x v="2"/>
    <x v="9"/>
    <x v="39"/>
    <s v="2.3 - MATERIALES Y SUMINISTROS"/>
    <s v="2.3.4 - PRODUCTOS FARMACÉUTICOS"/>
    <s v="N"/>
    <s v="00 - N/A"/>
    <s v="10 - FONDO GENERAL"/>
    <s v="(en blanco)"/>
    <s v="99 - MULTIPROVINCIAL"/>
    <n v="64554868"/>
    <n v="68301073.879999995"/>
    <n v="3886955.22"/>
  </r>
  <r>
    <s v="2023"/>
    <x v="0"/>
    <x v="0"/>
    <x v="0"/>
    <x v="0"/>
    <s v="2 - Poder Ejecutivo"/>
    <s v="0206 - MINISTERIO DE EDUCACIÓN"/>
    <x v="2"/>
    <x v="9"/>
    <x v="39"/>
    <s v="2.3 - MATERIALES Y SUMINISTROS"/>
    <s v="2.3.5 - CUERO, CAUCHO Y PLÁSTICO"/>
    <s v="N"/>
    <s v="00 - N/A"/>
    <s v="10 - FONDO GENERAL"/>
    <s v="(en blanco)"/>
    <s v="99 - MULTIPROVINCIAL"/>
    <n v="21717105"/>
    <n v="24170412.59"/>
    <n v="4367810.21"/>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18121852"/>
    <n v="166144"/>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5309317.26999998"/>
    <n v="34672349.769999996"/>
  </r>
  <r>
    <s v="2023"/>
    <x v="0"/>
    <x v="0"/>
    <x v="0"/>
    <x v="0"/>
    <s v="2 - Poder Ejecutivo"/>
    <s v="0206 - MINISTERIO DE EDUCACIÓN"/>
    <x v="2"/>
    <x v="9"/>
    <x v="39"/>
    <s v="2.3 - MATERIALES Y SUMINISTROS"/>
    <s v="2.3.9 - PRODUCTOS Y ÚTILES VARIOS"/>
    <s v="N"/>
    <s v="00 - N/A"/>
    <s v="10 - FONDO GENERAL"/>
    <s v="(en blanco)"/>
    <s v="99 - MULTIPROVINCIAL"/>
    <n v="9364288306"/>
    <n v="9879309625.5700016"/>
    <n v="203749450.28999996"/>
  </r>
  <r>
    <s v="2023"/>
    <x v="0"/>
    <x v="0"/>
    <x v="0"/>
    <x v="0"/>
    <s v="2 - Poder Ejecutivo"/>
    <s v="0206 - MINISTERIO DE EDUCACIÓN"/>
    <x v="2"/>
    <x v="13"/>
    <x v="40"/>
    <s v="2.1 - REMUNERACIONES Y CONTRIBUCIONES"/>
    <s v="2.1.1 - REMUNERACIONES"/>
    <s v="N"/>
    <s v="00 - N/A"/>
    <s v="10 - FONDO GENERAL"/>
    <s v="(en blanco)"/>
    <s v="99 - MULTIPROVINCIAL"/>
    <n v="24101955"/>
    <n v="24101955"/>
    <n v="6565065.7999999998"/>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043224.3099999999"/>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0"/>
  </r>
  <r>
    <s v="2023"/>
    <x v="0"/>
    <x v="0"/>
    <x v="0"/>
    <x v="0"/>
    <s v="2 - Poder Ejecutivo"/>
    <s v="0206 - MINISTERIO DE EDUCACIÓN"/>
    <x v="2"/>
    <x v="13"/>
    <x v="40"/>
    <s v="2.2 - CONTRATACIÓN DE SERVICIOS"/>
    <s v="2.2.4 - TRANSPORTE Y ALMACENAJE"/>
    <s v="N"/>
    <s v="00 - N/A"/>
    <s v="10 - FONDO GENERAL"/>
    <s v="(en blanco)"/>
    <s v="99 - MULTIPROVINCIAL"/>
    <n v="6716900"/>
    <n v="6723950"/>
    <n v="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294905.59999999998"/>
  </r>
  <r>
    <s v="2023"/>
    <x v="0"/>
    <x v="0"/>
    <x v="0"/>
    <x v="0"/>
    <s v="2 - Poder Ejecutivo"/>
    <s v="0206 - MINISTERIO DE EDUCACIÓN"/>
    <x v="2"/>
    <x v="13"/>
    <x v="40"/>
    <s v="2.2 - CONTRATACIÓN DE SERVICIOS"/>
    <s v="2.2.9 - OTRAS CONTRATACIONES DE SERVICIOS"/>
    <s v="N"/>
    <s v="00 - N/A"/>
    <s v="10 - FONDO GENERAL"/>
    <s v="(en blanco)"/>
    <s v="99 - MULTIPROVINCIAL"/>
    <n v="23004000"/>
    <n v="23084000"/>
    <n v="0"/>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22600"/>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38150"/>
    <n v="188800"/>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696336158"/>
    <n v="2464997.79"/>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5658603"/>
    <n v="5202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5826183.6400003"/>
    <n v="1320226242.55"/>
  </r>
  <r>
    <s v="2023"/>
    <x v="0"/>
    <x v="0"/>
    <x v="0"/>
    <x v="0"/>
    <s v="2 - Poder Ejecutivo"/>
    <s v="0207 - MINISTERIO DE SALUD PÚBLICA Y ASISTENCIA SOCIAL"/>
    <x v="2"/>
    <x v="5"/>
    <x v="43"/>
    <s v="2.1 - REMUNERACIONES Y CONTRIBUCIONES"/>
    <s v="2.1.2 - SOBRESUELDOS"/>
    <s v="N"/>
    <s v="00 - N/A"/>
    <s v="10 - FONDO GENERAL"/>
    <s v="(en blanco)"/>
    <s v="99 - MULTIPROVINCIAL"/>
    <n v="725651415"/>
    <n v="736912525.36000001"/>
    <n v="35650914.729999997"/>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9204373"/>
    <n v="200275647.50999993"/>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8279761"/>
    <n v="74714399.400000021"/>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57256209"/>
    <n v="12145975.100000001"/>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6685879.879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3307317"/>
    <n v="582437.7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9888705.18000001"/>
    <n v="25978269.600000005"/>
  </r>
  <r>
    <s v="2023"/>
    <x v="0"/>
    <x v="0"/>
    <x v="0"/>
    <x v="0"/>
    <s v="2 - Poder Ejecutivo"/>
    <s v="0207 - MINISTERIO DE SALUD PÚBLICA Y ASISTENCIA SOCIAL"/>
    <x v="2"/>
    <x v="5"/>
    <x v="43"/>
    <s v="2.2 - CONTRATACIÓN DE SERVICIOS"/>
    <s v="2.2.6 - SEGUROS"/>
    <s v="N"/>
    <s v="00 - N/A"/>
    <s v="10 - FONDO GENERAL"/>
    <s v="(en blanco)"/>
    <s v="99 - MULTIPROVINCIAL"/>
    <n v="65813156"/>
    <n v="74653527"/>
    <n v="4555854.99"/>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97739629.620000005"/>
    <n v="2308518.9300000002"/>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15802091.15000004"/>
    <n v="22381669.220000003"/>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08304224"/>
    <n v="14201594.08"/>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394691"/>
    <n v="1658045.56"/>
  </r>
  <r>
    <s v="2023"/>
    <x v="0"/>
    <x v="0"/>
    <x v="0"/>
    <x v="0"/>
    <s v="2 - Poder Ejecutivo"/>
    <s v="0207 - MINISTERIO DE SALUD PÚBLICA Y ASISTENCIA SOCIAL"/>
    <x v="2"/>
    <x v="5"/>
    <x v="43"/>
    <s v="2.3 - MATERIALES Y SUMINISTROS"/>
    <s v="2.3.2 - TEXTILES Y VESTUARIOS"/>
    <s v="N"/>
    <s v="00 - N/A"/>
    <s v="10 - FONDO GENERAL"/>
    <s v="(en blanco)"/>
    <s v="99 - MULTIPROVINCIAL"/>
    <n v="35500423"/>
    <n v="39190408.299999997"/>
    <n v="2444796.3300000005"/>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1815307"/>
    <n v="5817657.2599999998"/>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327794953"/>
    <n v="2448122066.6799994"/>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6595456"/>
    <n v="1838052.81"/>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5833696"/>
    <n v="281804.78000000003"/>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455137390"/>
    <n v="51107853.920000002"/>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90804311.1700001"/>
    <n v="272691327.38000011"/>
  </r>
  <r>
    <s v="2023"/>
    <x v="0"/>
    <x v="0"/>
    <x v="0"/>
    <x v="0"/>
    <s v="2 - Poder Ejecutivo"/>
    <s v="0208 - MINISTERIO DE DEPORTES Y RECREACIÓN"/>
    <x v="2"/>
    <x v="6"/>
    <x v="44"/>
    <s v="2.1 - REMUNERACIONES Y CONTRIBUCIONES"/>
    <s v="2.1.1 - REMUNERACIONES"/>
    <s v="N"/>
    <s v="00 - N/A"/>
    <s v="10 - FONDO GENERAL"/>
    <s v="(en blanco)"/>
    <s v="99 - MULTIPROVINCIAL"/>
    <n v="51647000"/>
    <n v="51647000"/>
    <n v="12645250.95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1919274.83"/>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2615416.7200000002"/>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15168241.48"/>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500000"/>
    <n v="0"/>
  </r>
  <r>
    <s v="2023"/>
    <x v="0"/>
    <x v="0"/>
    <x v="0"/>
    <x v="0"/>
    <s v="2 - Poder Ejecutivo"/>
    <s v="0208 - MINISTERIO DE DEPORTES Y RECREACIÓN"/>
    <x v="2"/>
    <x v="6"/>
    <x v="44"/>
    <s v="2.3 - MATERIALES Y SUMINISTROS"/>
    <s v="2.3.2 - TEXTILES Y VESTUARIOS"/>
    <s v="N"/>
    <s v="00 - N/A"/>
    <s v="10 - FONDO GENERAL"/>
    <s v="(en blanco)"/>
    <s v="99 - MULTIPROVINCIAL"/>
    <n v="2800000"/>
    <n v="30800000"/>
    <n v="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37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3685906.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077191.4799999995"/>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10430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174135828.79999998"/>
  </r>
  <r>
    <s v="2023"/>
    <x v="0"/>
    <x v="0"/>
    <x v="0"/>
    <x v="0"/>
    <s v="2 - Poder Ejecutivo"/>
    <s v="0208 - MINISTERIO DE DEPORTES Y RECREACIÓN"/>
    <x v="2"/>
    <x v="6"/>
    <x v="45"/>
    <s v="2.1 - REMUNERACIONES Y CONTRIBUCIONES"/>
    <s v="2.1.2 - SOBRESUELDOS"/>
    <s v="N"/>
    <s v="00 - N/A"/>
    <s v="10 - FONDO GENERAL"/>
    <s v="(en blanco)"/>
    <s v="99 - MULTIPROVINCIAL"/>
    <n v="227056000"/>
    <n v="227056000"/>
    <n v="15729416.52"/>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26516570.389999997"/>
  </r>
  <r>
    <s v="2023"/>
    <x v="0"/>
    <x v="0"/>
    <x v="0"/>
    <x v="0"/>
    <s v="2 - Poder Ejecutivo"/>
    <s v="0208 - MINISTERIO DE DEPORTES Y RECREACIÓN"/>
    <x v="2"/>
    <x v="6"/>
    <x v="45"/>
    <s v="2.2 - CONTRATACIÓN DE SERVICIOS"/>
    <s v="2.2.1 - SERVICIOS BÁSICOS"/>
    <s v="N"/>
    <s v="00 - N/A"/>
    <s v="10 - FONDO GENERAL"/>
    <s v="(en blanco)"/>
    <s v="99 - MULTIPROVINCIAL"/>
    <n v="183192579"/>
    <n v="183192579"/>
    <n v="61032321.890000001"/>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43295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79298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0"/>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9970000"/>
    <n v="0"/>
  </r>
  <r>
    <s v="2023"/>
    <x v="0"/>
    <x v="0"/>
    <x v="0"/>
    <x v="0"/>
    <s v="2 - Poder Ejecutivo"/>
    <s v="0208 - MINISTERIO DE DEPORTES Y RECREACIÓN"/>
    <x v="2"/>
    <x v="6"/>
    <x v="45"/>
    <s v="2.2 - CONTRATACIÓN DE SERVICIOS"/>
    <s v="2.2.5 - ALQUILERES Y RENTAS"/>
    <s v="N"/>
    <s v="00 - N/A"/>
    <s v="10 - FONDO GENERAL"/>
    <s v="(en blanco)"/>
    <s v="99 - MULTIPROVINCIAL"/>
    <n v="9750100"/>
    <n v="9750100"/>
    <n v="4501523.8599999994"/>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2588918.8200000003"/>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3914930"/>
    <n v="7591440.0500000007"/>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2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799494"/>
    <n v="2413210"/>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0"/>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50000001"/>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28048"/>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55178060"/>
    <n v="0"/>
  </r>
  <r>
    <s v="2023"/>
    <x v="0"/>
    <x v="0"/>
    <x v="0"/>
    <x v="0"/>
    <s v="2 - Poder Ejecutivo"/>
    <s v="0208 - MINISTERIO DE DEPORTES Y RECREACIÓN"/>
    <x v="2"/>
    <x v="6"/>
    <x v="45"/>
    <s v="2.3 - MATERIALES Y SUMINISTROS"/>
    <s v="2.3.3 - PAPEL, CARTÓN E IMPRESOS"/>
    <s v="N"/>
    <s v="00 - N/A"/>
    <s v="10 - FONDO GENERAL"/>
    <s v="(en blanco)"/>
    <s v="99 - MULTIPROVINCIAL"/>
    <n v="4650000"/>
    <n v="4650000"/>
    <n v="1240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51267.13"/>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42027.54"/>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374000"/>
    <n v="266132.48000000004"/>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650000"/>
    <n v="5284866.04"/>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16362632"/>
    <n v="3513051.84"/>
  </r>
  <r>
    <s v="2023"/>
    <x v="0"/>
    <x v="0"/>
    <x v="0"/>
    <x v="0"/>
    <s v="2 - Poder Ejecutivo"/>
    <s v="0208 - MINISTERIO DE DEPORTES Y RECREACIÓN"/>
    <x v="2"/>
    <x v="6"/>
    <x v="45"/>
    <s v="2.3 - MATERIALES Y SUMINISTROS"/>
    <s v="2.3.9 - PRODUCTOS Y ÚTILES VARIOS"/>
    <s v="N"/>
    <s v="00 - N/A"/>
    <s v="10 - FONDO GENERAL"/>
    <s v="(en blanco)"/>
    <s v="99 - MULTIPROVINCIAL"/>
    <n v="19846932"/>
    <n v="19846932"/>
    <n v="3415994.91"/>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34733856"/>
    <n v="0"/>
  </r>
  <r>
    <s v="2023"/>
    <x v="0"/>
    <x v="0"/>
    <x v="0"/>
    <x v="0"/>
    <s v="2 - Poder Ejecutivo"/>
    <s v="0208 - MINISTERIO DE DEPORTES Y RECREACIÓN"/>
    <x v="2"/>
    <x v="9"/>
    <x v="39"/>
    <s v="2.2 - CONTRATACIÓN DE SERVICIOS"/>
    <s v="2.2.3 - VIÁTICOS"/>
    <s v="N"/>
    <s v="00 - N/A"/>
    <s v="10 - FONDO GENERAL"/>
    <s v="(en blanco)"/>
    <s v="99 - MULTIPROVINCIAL"/>
    <n v="1500000"/>
    <n v="2500000"/>
    <n v="17380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40075728.34"/>
  </r>
  <r>
    <s v="2023"/>
    <x v="0"/>
    <x v="0"/>
    <x v="0"/>
    <x v="0"/>
    <s v="2 - Poder Ejecutivo"/>
    <s v="0209 - MINISTERIO DE TRABAJO"/>
    <x v="3"/>
    <x v="12"/>
    <x v="46"/>
    <s v="2.1 - REMUNERACIONES Y CONTRIBUCIONES"/>
    <s v="2.1.1 - REMUNERACIONES"/>
    <s v="N"/>
    <s v="00 - N/A"/>
    <s v="10 - FONDO GENERAL"/>
    <s v="(en blanco)"/>
    <s v="99 - MULTIPROVINCIAL"/>
    <n v="77008666"/>
    <n v="87931870"/>
    <n v="209769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085112.67"/>
  </r>
  <r>
    <s v="2023"/>
    <x v="0"/>
    <x v="0"/>
    <x v="0"/>
    <x v="0"/>
    <s v="2 - Poder Ejecutivo"/>
    <s v="0209 - MINISTERIO DE TRABAJO"/>
    <x v="3"/>
    <x v="12"/>
    <x v="46"/>
    <s v="2.1 - REMUNERACIONES Y CONTRIBUCIONES"/>
    <s v="2.1.2 - SOBRESUELDOS"/>
    <s v="N"/>
    <s v="00 - N/A"/>
    <s v="10 - FONDO GENERAL"/>
    <s v="(en blanco)"/>
    <s v="01 - DISTRITO NACIONAL"/>
    <n v="67129753"/>
    <n v="49742886"/>
    <n v="67401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9190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1063847.389999997"/>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3183908.55"/>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6640979.0600000005"/>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0"/>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300000"/>
    <n v="0"/>
  </r>
  <r>
    <s v="2023"/>
    <x v="0"/>
    <x v="0"/>
    <x v="0"/>
    <x v="0"/>
    <s v="2 - Poder Ejecutivo"/>
    <s v="0209 - MINISTERIO DE TRABAJO"/>
    <x v="3"/>
    <x v="12"/>
    <x v="46"/>
    <s v="2.2 - CONTRATACIÓN DE SERVICIOS"/>
    <s v="2.2.3 - VIÁTICOS"/>
    <s v="N"/>
    <s v="00 - N/A"/>
    <s v="10 - FONDO GENERAL"/>
    <s v="(en blanco)"/>
    <s v="01 - DISTRITO NACIONAL"/>
    <n v="3394488"/>
    <n v="3394488"/>
    <n v="2121060"/>
  </r>
  <r>
    <s v="2023"/>
    <x v="0"/>
    <x v="0"/>
    <x v="0"/>
    <x v="0"/>
    <s v="2 - Poder Ejecutivo"/>
    <s v="0209 - MINISTERIO DE TRABAJO"/>
    <x v="3"/>
    <x v="12"/>
    <x v="46"/>
    <s v="2.2 - CONTRATACIÓN DE SERVICIOS"/>
    <s v="2.2.3 - VIÁTICOS"/>
    <s v="N"/>
    <s v="00 - N/A"/>
    <s v="10 - FONDO GENERAL"/>
    <s v="(en blanco)"/>
    <s v="99 - MULTIPROVINCIAL"/>
    <n v="474019"/>
    <n v="8474019"/>
    <n v="3828637.5"/>
  </r>
  <r>
    <s v="2023"/>
    <x v="0"/>
    <x v="0"/>
    <x v="0"/>
    <x v="0"/>
    <s v="2 - Poder Ejecutivo"/>
    <s v="0209 - MINISTERIO DE TRABAJO"/>
    <x v="3"/>
    <x v="12"/>
    <x v="46"/>
    <s v="2.2 - CONTRATACIÓN DE SERVICIOS"/>
    <s v="2.2.3 - VIÁTICOS"/>
    <s v="N"/>
    <s v="00 - N/A"/>
    <s v="20 - FONDOS CON DESTINO ESPECÍFICO"/>
    <s v="(en blanco)"/>
    <s v="01 - DISTRITO NACIONAL"/>
    <n v="5885000"/>
    <n v="8493456"/>
    <n v="48725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783619.6199999999"/>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0"/>
  </r>
  <r>
    <s v="2023"/>
    <x v="0"/>
    <x v="0"/>
    <x v="0"/>
    <x v="0"/>
    <s v="2 - Poder Ejecutivo"/>
    <s v="0209 - MINISTERIO DE TRABAJO"/>
    <x v="3"/>
    <x v="12"/>
    <x v="46"/>
    <s v="2.2 - CONTRATACIÓN DE SERVICIOS"/>
    <s v="2.2.5 - ALQUILERES Y RENTAS"/>
    <s v="N"/>
    <s v="00 - N/A"/>
    <s v="10 - FONDO GENERAL"/>
    <s v="(en blanco)"/>
    <s v="01 - DISTRITO NACIONAL"/>
    <n v="20600000"/>
    <n v="20600000"/>
    <n v="3608093.46"/>
  </r>
  <r>
    <s v="2023"/>
    <x v="0"/>
    <x v="0"/>
    <x v="0"/>
    <x v="0"/>
    <s v="2 - Poder Ejecutivo"/>
    <s v="0209 - MINISTERIO DE TRABAJO"/>
    <x v="3"/>
    <x v="12"/>
    <x v="46"/>
    <s v="2.2 - CONTRATACIÓN DE SERVICIOS"/>
    <s v="2.2.5 - ALQUILERES Y RENTAS"/>
    <s v="N"/>
    <s v="00 - N/A"/>
    <s v="10 - FONDO GENERAL"/>
    <s v="(en blanco)"/>
    <s v="99 - MULTIPROVINCIAL"/>
    <n v="2380000"/>
    <n v="2380000"/>
    <n v="0"/>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1068886.83"/>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670504"/>
    <n v="16520"/>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3222350"/>
    <n v="2494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96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45762"/>
  </r>
  <r>
    <s v="2023"/>
    <x v="0"/>
    <x v="0"/>
    <x v="0"/>
    <x v="0"/>
    <s v="2 - Poder Ejecutivo"/>
    <s v="0209 - MINISTERIO DE TRABAJO"/>
    <x v="3"/>
    <x v="12"/>
    <x v="46"/>
    <s v="2.3 - MATERIALES Y SUMINISTROS"/>
    <s v="2.3.1 - ALIMENTOS Y PRODUCTOS AGROFORESTALES"/>
    <s v="N"/>
    <s v="00 - N/A"/>
    <s v="10 - FONDO GENERAL"/>
    <s v="(en blanco)"/>
    <s v="99 - MULTIPROVINCIAL"/>
    <n v="52735320"/>
    <n v="1490000"/>
    <n v="0"/>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0"/>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42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0"/>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0"/>
  </r>
  <r>
    <s v="2023"/>
    <x v="0"/>
    <x v="0"/>
    <x v="0"/>
    <x v="0"/>
    <s v="2 - Poder Ejecutivo"/>
    <s v="0209 - MINISTERIO DE TRABAJO"/>
    <x v="3"/>
    <x v="12"/>
    <x v="46"/>
    <s v="2.3 - MATERIALES Y SUMINISTROS"/>
    <s v="2.3.9 - PRODUCTOS Y ÚTILES VARIOS"/>
    <s v="N"/>
    <s v="00 - N/A"/>
    <s v="10 - FONDO GENERAL"/>
    <s v="(en blanco)"/>
    <s v="99 - MULTIPROVINCIAL"/>
    <n v="12600505"/>
    <n v="12600505"/>
    <n v="5239.2"/>
  </r>
  <r>
    <s v="2023"/>
    <x v="0"/>
    <x v="0"/>
    <x v="0"/>
    <x v="0"/>
    <s v="2 - Poder Ejecutivo"/>
    <s v="0209 - MINISTERIO DE TRABAJO"/>
    <x v="3"/>
    <x v="12"/>
    <x v="46"/>
    <s v="2.3 - MATERIALES Y SUMINISTROS"/>
    <s v="2.3.9 - PRODUCTOS Y ÚTILES VARIOS"/>
    <s v="N"/>
    <s v="00 - N/A"/>
    <s v="20 - FONDOS CON DESTINO ESPECÍFICO"/>
    <s v="(en blanco)"/>
    <s v="01 - DISTRITO NACIONAL"/>
    <n v="0"/>
    <n v="1022323"/>
    <n v="0"/>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175000"/>
  </r>
  <r>
    <s v="2023"/>
    <x v="0"/>
    <x v="0"/>
    <x v="0"/>
    <x v="0"/>
    <s v="2 - Poder Ejecutivo"/>
    <s v="0210 - MINISTERIO DE AGRICULTURA"/>
    <x v="3"/>
    <x v="12"/>
    <x v="47"/>
    <s v="2.1 - REMUNERACIONES Y CONTRIBUCIONES"/>
    <s v="2.1.2 - SOBRESUELDOS"/>
    <s v="N"/>
    <s v="00 - N/A"/>
    <s v="10 - FONDO GENERAL"/>
    <s v="(en blanco)"/>
    <s v="99 - MULTIPROVINCIAL"/>
    <n v="1215000"/>
    <n v="1894982"/>
    <n v="6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324486.93"/>
  </r>
  <r>
    <s v="2023"/>
    <x v="0"/>
    <x v="0"/>
    <x v="0"/>
    <x v="0"/>
    <s v="2 - Poder Ejecutivo"/>
    <s v="0210 - MINISTERIO DE AGRICULTURA"/>
    <x v="3"/>
    <x v="12"/>
    <x v="47"/>
    <s v="2.2 - CONTRATACIÓN DE SERVICIOS"/>
    <s v="2.2.1 - SERVICIOS BÁSICOS"/>
    <s v="N"/>
    <s v="00 - N/A"/>
    <s v="10 - FONDO GENERAL"/>
    <s v="(en blanco)"/>
    <s v="99 - MULTIPROVINCIAL"/>
    <n v="630430"/>
    <n v="630430"/>
    <n v="55472.84"/>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0"/>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197187.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57506.79"/>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0"/>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0"/>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130704852.67999999"/>
  </r>
  <r>
    <s v="2023"/>
    <x v="0"/>
    <x v="0"/>
    <x v="0"/>
    <x v="0"/>
    <s v="2 - Poder Ejecutivo"/>
    <s v="0210 - MINISTERIO DE AGRICULTURA"/>
    <x v="3"/>
    <x v="10"/>
    <x v="24"/>
    <s v="2.1 - REMUNERACIONES Y CONTRIBUCIONES"/>
    <s v="2.1.2 - SOBRESUELDOS"/>
    <s v="N"/>
    <s v="00 - N/A"/>
    <s v="10 - FONDO GENERAL"/>
    <s v="(en blanco)"/>
    <s v="99 - MULTIPROVINCIAL"/>
    <n v="55869008"/>
    <n v="55869008"/>
    <n v="0"/>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3408799.879999997"/>
  </r>
  <r>
    <s v="2023"/>
    <x v="0"/>
    <x v="0"/>
    <x v="0"/>
    <x v="0"/>
    <s v="2 - Poder Ejecutivo"/>
    <s v="0210 - MINISTERIO DE AGRICULTURA"/>
    <x v="3"/>
    <x v="10"/>
    <x v="24"/>
    <s v="2.2 - CONTRATACIÓN DE SERVICIOS"/>
    <s v="2.2.1 - SERVICIOS BÁSICOS"/>
    <s v="N"/>
    <s v="00 - N/A"/>
    <s v="10 - FONDO GENERAL"/>
    <s v="(en blanco)"/>
    <s v="99 - MULTIPROVINCIAL"/>
    <n v="215762849"/>
    <n v="215762849"/>
    <n v="64849118.880000003"/>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234879"/>
  </r>
  <r>
    <s v="2023"/>
    <x v="0"/>
    <x v="0"/>
    <x v="0"/>
    <x v="0"/>
    <s v="2 - Poder Ejecutivo"/>
    <s v="0210 - MINISTERIO DE AGRICULTURA"/>
    <x v="3"/>
    <x v="10"/>
    <x v="24"/>
    <s v="2.2 - CONTRATACIÓN DE SERVICIOS"/>
    <s v="2.2.3 - VIÁTICOS"/>
    <s v="N"/>
    <s v="00 - N/A"/>
    <s v="10 - FONDO GENERAL"/>
    <s v="(en blanco)"/>
    <s v="99 - MULTIPROVINCIAL"/>
    <n v="12022500"/>
    <n v="11135456"/>
    <n v="0"/>
  </r>
  <r>
    <s v="2023"/>
    <x v="0"/>
    <x v="0"/>
    <x v="0"/>
    <x v="0"/>
    <s v="2 - Poder Ejecutivo"/>
    <s v="0210 - MINISTERIO DE AGRICULTURA"/>
    <x v="3"/>
    <x v="10"/>
    <x v="24"/>
    <s v="2.2 - CONTRATACIÓN DE SERVICIOS"/>
    <s v="2.2.4 - TRANSPORTE Y ALMACENAJE"/>
    <s v="N"/>
    <s v="00 - N/A"/>
    <s v="10 - FONDO GENERAL"/>
    <s v="(en blanco)"/>
    <s v="99 - MULTIPROVINCIAL"/>
    <n v="0"/>
    <n v="9440"/>
    <n v="0"/>
  </r>
  <r>
    <s v="2023"/>
    <x v="0"/>
    <x v="0"/>
    <x v="0"/>
    <x v="0"/>
    <s v="2 - Poder Ejecutivo"/>
    <s v="0210 - MINISTERIO DE AGRICULTURA"/>
    <x v="3"/>
    <x v="10"/>
    <x v="24"/>
    <s v="2.2 - CONTRATACIÓN DE SERVICIOS"/>
    <s v="2.2.5 - ALQUILERES Y RENTAS"/>
    <s v="N"/>
    <s v="00 - N/A"/>
    <s v="10 - FONDO GENERAL"/>
    <s v="(en blanco)"/>
    <s v="99 - MULTIPROVINCIAL"/>
    <n v="54707596"/>
    <n v="53217596"/>
    <n v="7506439.8099999996"/>
  </r>
  <r>
    <s v="2023"/>
    <x v="0"/>
    <x v="0"/>
    <x v="0"/>
    <x v="0"/>
    <s v="2 - Poder Ejecutivo"/>
    <s v="0210 - MINISTERIO DE AGRICULTURA"/>
    <x v="3"/>
    <x v="10"/>
    <x v="24"/>
    <s v="2.2 - CONTRATACIÓN DE SERVICIOS"/>
    <s v="2.2.6 - SEGUROS"/>
    <s v="N"/>
    <s v="00 - N/A"/>
    <s v="10 - FONDO GENERAL"/>
    <s v="(en blanco)"/>
    <s v="99 - MULTIPROVINCIAL"/>
    <n v="187051635"/>
    <n v="186561195"/>
    <n v="57052916.829999998"/>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36300900"/>
    <n v="17700"/>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9420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173318.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837560.5"/>
  </r>
  <r>
    <s v="2023"/>
    <x v="0"/>
    <x v="0"/>
    <x v="0"/>
    <x v="0"/>
    <s v="2 - Poder Ejecutivo"/>
    <s v="0210 - MINISTERIO DE AGRICULTURA"/>
    <x v="3"/>
    <x v="10"/>
    <x v="24"/>
    <s v="2.3 - MATERIALES Y SUMINISTROS"/>
    <s v="2.3.2 - TEXTILES Y VESTUARIOS"/>
    <s v="N"/>
    <s v="00 - N/A"/>
    <s v="10 - FONDO GENERAL"/>
    <s v="(en blanco)"/>
    <s v="99 - MULTIPROVINCIAL"/>
    <n v="3413545"/>
    <n v="4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750000"/>
  </r>
  <r>
    <s v="2023"/>
    <x v="0"/>
    <x v="0"/>
    <x v="0"/>
    <x v="0"/>
    <s v="2 - Poder Ejecutivo"/>
    <s v="0210 - MINISTERIO DE AGRICULTURA"/>
    <x v="3"/>
    <x v="10"/>
    <x v="24"/>
    <s v="2.3 - MATERIALES Y SUMINISTROS"/>
    <s v="2.3.5 - CUERO, CAUCHO Y PLÁSTICO"/>
    <s v="N"/>
    <s v="00 - N/A"/>
    <s v="10 - FONDO GENERAL"/>
    <s v="(en blanco)"/>
    <s v="99 - MULTIPROVINCIAL"/>
    <n v="3280600"/>
    <n v="4530600"/>
    <n v="135464"/>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735372.46"/>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68360784"/>
    <n v="28904716.690000001"/>
  </r>
  <r>
    <s v="2023"/>
    <x v="0"/>
    <x v="0"/>
    <x v="0"/>
    <x v="0"/>
    <s v="2 - Poder Ejecutivo"/>
    <s v="0210 - MINISTERIO DE AGRICULTURA"/>
    <x v="3"/>
    <x v="10"/>
    <x v="24"/>
    <s v="2.3 - MATERIALES Y SUMINISTROS"/>
    <s v="2.3.9 - PRODUCTOS Y ÚTILES VARIOS"/>
    <s v="N"/>
    <s v="00 - N/A"/>
    <s v="10 - FONDO GENERAL"/>
    <s v="(en blanco)"/>
    <s v="99 - MULTIPROVINCIAL"/>
    <n v="22537724"/>
    <n v="20694524"/>
    <n v="1195713.94"/>
  </r>
  <r>
    <s v="2023"/>
    <x v="0"/>
    <x v="0"/>
    <x v="0"/>
    <x v="0"/>
    <s v="2 - Poder Ejecutivo"/>
    <s v="0210 - MINISTERIO DE AGRICULTURA"/>
    <x v="3"/>
    <x v="10"/>
    <x v="48"/>
    <s v="2.1 - REMUNERACIONES Y CONTRIBUCIONES"/>
    <s v="2.1.1 - REMUNERACIONES"/>
    <s v="N"/>
    <s v="00 - N/A"/>
    <s v="10 - FONDO GENERAL"/>
    <s v="(en blanco)"/>
    <s v="99 - MULTIPROVINCIAL"/>
    <n v="3130921154"/>
    <n v="2329417898.6800003"/>
    <n v="708424923.74000013"/>
  </r>
  <r>
    <s v="2023"/>
    <x v="0"/>
    <x v="0"/>
    <x v="0"/>
    <x v="0"/>
    <s v="2 - Poder Ejecutivo"/>
    <s v="0210 - MINISTERIO DE AGRICULTURA"/>
    <x v="3"/>
    <x v="10"/>
    <x v="48"/>
    <s v="2.1 - REMUNERACIONES Y CONTRIBUCIONES"/>
    <s v="2.1.2 - SOBRESUELDOS"/>
    <s v="N"/>
    <s v="00 - N/A"/>
    <s v="10 - FONDO GENERAL"/>
    <s v="(en blanco)"/>
    <s v="99 - MULTIPROVINCIAL"/>
    <n v="276290306"/>
    <n v="192712370"/>
    <n v="2876576.4899999998"/>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59999996"/>
    <n v="108511099.96000001"/>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15900000"/>
    <n v="0"/>
  </r>
  <r>
    <s v="2023"/>
    <x v="0"/>
    <x v="0"/>
    <x v="0"/>
    <x v="0"/>
    <s v="2 - Poder Ejecutivo"/>
    <s v="0210 - MINISTERIO DE AGRICULTURA"/>
    <x v="3"/>
    <x v="10"/>
    <x v="48"/>
    <s v="2.2 - CONTRATACIÓN DE SERVICIOS"/>
    <s v="2.2.5 - ALQUILERES Y RENTAS"/>
    <s v="N"/>
    <s v="00 - N/A"/>
    <s v="10 - FONDO GENERAL"/>
    <s v="(en blanco)"/>
    <s v="99 - MULTIPROVINCIAL"/>
    <n v="9000000"/>
    <n v="9000000"/>
    <n v="0"/>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1509990"/>
    <n v="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0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590712.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17642630.780000001"/>
  </r>
  <r>
    <s v="2023"/>
    <x v="0"/>
    <x v="0"/>
    <x v="0"/>
    <x v="0"/>
    <s v="2 - Poder Ejecutivo"/>
    <s v="0210 - MINISTERIO DE AGRICULTURA"/>
    <x v="3"/>
    <x v="10"/>
    <x v="48"/>
    <s v="2.3 - MATERIALES Y SUMINISTROS"/>
    <s v="2.3.9 - PRODUCTOS Y ÚTILES VARIOS"/>
    <s v="N"/>
    <s v="00 - N/A"/>
    <s v="10 - FONDO GENERAL"/>
    <s v="(en blanco)"/>
    <s v="99 - MULTIPROVINCIAL"/>
    <n v="2412000"/>
    <n v="4312000"/>
    <n v="0"/>
  </r>
  <r>
    <s v="2023"/>
    <x v="0"/>
    <x v="0"/>
    <x v="0"/>
    <x v="0"/>
    <s v="2 - Poder Ejecutivo"/>
    <s v="0210 - MINISTERIO DE AGRICULTURA"/>
    <x v="3"/>
    <x v="14"/>
    <x v="49"/>
    <s v="2.1 - REMUNERACIONES Y CONTRIBUCIONES"/>
    <s v="2.1.1 - REMUNERACIONES"/>
    <s v="N"/>
    <s v="00 - N/A"/>
    <s v="10 - FONDO GENERAL"/>
    <s v="(en blanco)"/>
    <s v="99 - MULTIPROVINCIAL"/>
    <n v="80600101"/>
    <n v="87263113"/>
    <n v="20061379.48"/>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2937257.6700000004"/>
  </r>
  <r>
    <s v="2023"/>
    <x v="0"/>
    <x v="0"/>
    <x v="0"/>
    <x v="0"/>
    <s v="2 - Poder Ejecutivo"/>
    <s v="0210 - MINISTERIO DE AGRICULTURA"/>
    <x v="3"/>
    <x v="14"/>
    <x v="49"/>
    <s v="2.2 - CONTRATACIÓN DE SERVICIOS"/>
    <s v="2.2.1 - SERVICIOS BÁSICOS"/>
    <s v="N"/>
    <s v="00 - N/A"/>
    <s v="10 - FONDO GENERAL"/>
    <s v="(en blanco)"/>
    <s v="99 - MULTIPROVINCIAL"/>
    <n v="3010000"/>
    <n v="2650000"/>
    <n v="473375"/>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0"/>
  </r>
  <r>
    <s v="2023"/>
    <x v="0"/>
    <x v="0"/>
    <x v="0"/>
    <x v="0"/>
    <s v="2 - Poder Ejecutivo"/>
    <s v="0210 - MINISTERIO DE AGRICULTURA"/>
    <x v="3"/>
    <x v="14"/>
    <x v="49"/>
    <s v="2.2 - CONTRATACIÓN DE SERVICIOS"/>
    <s v="2.2.3 - VIÁTICOS"/>
    <s v="N"/>
    <s v="00 - N/A"/>
    <s v="10 - FONDO GENERAL"/>
    <s v="(en blanco)"/>
    <s v="99 - MULTIPROVINCIAL"/>
    <n v="5000000"/>
    <n v="4000000"/>
    <n v="5686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249696.59999999995"/>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0"/>
  </r>
  <r>
    <s v="2023"/>
    <x v="0"/>
    <x v="0"/>
    <x v="0"/>
    <x v="0"/>
    <s v="2 - Poder Ejecutivo"/>
    <s v="0210 - MINISTERIO DE AGRICULTURA"/>
    <x v="3"/>
    <x v="14"/>
    <x v="49"/>
    <s v="2.2 - CONTRATACIÓN DE SERVICIOS"/>
    <s v="2.2.9 - OTRAS CONTRATACIONES DE SERVICIOS"/>
    <s v="N"/>
    <s v="00 - N/A"/>
    <s v="10 - FONDO GENERAL"/>
    <s v="(en blanco)"/>
    <s v="99 - MULTIPROVINCIAL"/>
    <n v="900000"/>
    <n v="1080000"/>
    <n v="44840"/>
  </r>
  <r>
    <s v="2023"/>
    <x v="0"/>
    <x v="0"/>
    <x v="0"/>
    <x v="0"/>
    <s v="2 - Poder Ejecutivo"/>
    <s v="0210 - MINISTERIO DE AGRICULTURA"/>
    <x v="3"/>
    <x v="14"/>
    <x v="49"/>
    <s v="2.3 - MATERIALES Y SUMINISTROS"/>
    <s v="2.3.1 - ALIMENTOS Y PRODUCTOS AGROFORESTALES"/>
    <s v="N"/>
    <s v="00 - N/A"/>
    <s v="10 - FONDO GENERAL"/>
    <s v="(en blanco)"/>
    <s v="99 - MULTIPROVINCIAL"/>
    <n v="566879"/>
    <n v="466879"/>
    <n v="55211.619999999995"/>
  </r>
  <r>
    <s v="2023"/>
    <x v="0"/>
    <x v="0"/>
    <x v="0"/>
    <x v="0"/>
    <s v="2 - Poder Ejecutivo"/>
    <s v="0210 - MINISTERIO DE AGRICULTURA"/>
    <x v="3"/>
    <x v="14"/>
    <x v="49"/>
    <s v="2.3 - MATERIALES Y SUMINISTROS"/>
    <s v="2.3.2 - TEXTILES Y VESTUARIOS"/>
    <s v="N"/>
    <s v="00 - N/A"/>
    <s v="10 - FONDO GENERAL"/>
    <s v="(en blanco)"/>
    <s v="99 - MULTIPROVINCIAL"/>
    <n v="650000"/>
    <n v="250000"/>
    <n v="0"/>
  </r>
  <r>
    <s v="2023"/>
    <x v="0"/>
    <x v="0"/>
    <x v="0"/>
    <x v="0"/>
    <s v="2 - Poder Ejecutivo"/>
    <s v="0210 - MINISTERIO DE AGRICULTURA"/>
    <x v="3"/>
    <x v="14"/>
    <x v="49"/>
    <s v="2.3 - MATERIALES Y SUMINISTROS"/>
    <s v="2.3.3 - PAPEL, CARTÓN E IMPRESOS"/>
    <s v="N"/>
    <s v="00 - N/A"/>
    <s v="10 - FONDO GENERAL"/>
    <s v="(en blanco)"/>
    <s v="99 - MULTIPROVINCIAL"/>
    <n v="745000"/>
    <n v="545000"/>
    <n v="73620.2"/>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0"/>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67496"/>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41300"/>
  </r>
  <r>
    <s v="2023"/>
    <x v="0"/>
    <x v="0"/>
    <x v="0"/>
    <x v="0"/>
    <s v="2 - Poder Ejecutivo"/>
    <s v="0210 - MINISTERIO DE AGRICULTURA"/>
    <x v="3"/>
    <x v="14"/>
    <x v="49"/>
    <s v="2.3 - MATERIALES Y SUMINISTROS"/>
    <s v="2.3.9 - PRODUCTOS Y ÚTILES VARIOS"/>
    <s v="N"/>
    <s v="00 - N/A"/>
    <s v="10 - FONDO GENERAL"/>
    <s v="(en blanco)"/>
    <s v="99 - MULTIPROVINCIAL"/>
    <n v="6040000"/>
    <n v="2310000"/>
    <n v="187140.3"/>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1902500"/>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03997.78"/>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863243356.98000002"/>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317082.6100000003"/>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177257679.13"/>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026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06304574.76000004"/>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9335820.5700000003"/>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00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6200"/>
  </r>
  <r>
    <s v="2023"/>
    <x v="0"/>
    <x v="0"/>
    <x v="0"/>
    <x v="0"/>
    <s v="2 - Poder Ejecutivo"/>
    <s v="0211 - MINISTERIO DE OBRAS PÚBLICAS Y COMUNICACIONES"/>
    <x v="3"/>
    <x v="8"/>
    <x v="18"/>
    <s v="2.2 - CONTRATACIÓN DE SERVICIOS"/>
    <s v="2.2.3 - VIÁTICOS"/>
    <s v="N"/>
    <s v="00 - N/A"/>
    <s v="10 - FONDO GENERAL"/>
    <s v="(en blanco)"/>
    <s v="99 - MULTIPROVINCIAL"/>
    <n v="13800000"/>
    <n v="13800000"/>
    <n v="235534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758132"/>
    <n v="530388.31999999995"/>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s v="2.2 - CONTRATACIÓN DE SERVICIOS"/>
    <s v="2.2.6 - SEGUROS"/>
    <s v="N"/>
    <s v="00 - N/A"/>
    <s v="10 - FONDO GENERAL"/>
    <s v="(en blanco)"/>
    <s v="99 - MULTIPROVINCIAL"/>
    <n v="3691992"/>
    <n v="4291992"/>
    <n v="1833686.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8788117.839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0804020"/>
    <n v="6359378.3099999996"/>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63000"/>
    <n v="352000"/>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410919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3398132.7199999997"/>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430690.12"/>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x v="3"/>
    <x v="8"/>
    <x v="18"/>
    <s v="2.3 - MATERIALES Y SUMINISTROS"/>
    <s v="2.3.2 - TEXTILES Y VESTUARIOS"/>
    <s v="N"/>
    <s v="00 - N/A"/>
    <s v="10 - FONDO GENERAL"/>
    <s v="(en blanco)"/>
    <s v="99 - MULTIPROVINCIAL"/>
    <n v="31925000"/>
    <n v="25925000"/>
    <n v="2842685.13"/>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734432"/>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0"/>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x v="3"/>
    <x v="8"/>
    <x v="18"/>
    <s v="2.3 - MATERIALES Y SUMINISTROS"/>
    <s v="2.3.5 - CUERO, CAUCHO Y PLÁSTICO"/>
    <s v="N"/>
    <s v="00 - N/A"/>
    <s v="10 - FONDO GENERAL"/>
    <s v="(en blanco)"/>
    <s v="99 - MULTIPROVINCIAL"/>
    <n v="29440000"/>
    <n v="30640000"/>
    <n v="19102096.009999998"/>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3200000"/>
    <n v="0"/>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05000"/>
    <n v="9672641.7200000007"/>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24000000"/>
    <n v="8301350.029999999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223504195.88999999"/>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35543099.530000001"/>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402274"/>
    <n v="26409176.440000001"/>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22173452.100000001"/>
  </r>
  <r>
    <s v="2023"/>
    <x v="0"/>
    <x v="0"/>
    <x v="0"/>
    <x v="0"/>
    <s v="2 - Poder Ejecutivo"/>
    <s v="0211 - MINISTERIO DE OBRAS PÚBLICAS Y COMUNICACIONES"/>
    <x v="3"/>
    <x v="8"/>
    <x v="51"/>
    <s v="2.1 - REMUNERACIONES Y CONTRIBUCIONES"/>
    <s v="2.1.1 - REMUNERACIONES"/>
    <s v="N"/>
    <s v="00 - N/A"/>
    <s v="10 - FONDO GENERAL"/>
    <s v="(en blanco)"/>
    <s v="99 - MULTIPROVINCIAL"/>
    <n v="40176500"/>
    <n v="39176500"/>
    <n v="8324000"/>
  </r>
  <r>
    <s v="2023"/>
    <x v="0"/>
    <x v="0"/>
    <x v="0"/>
    <x v="0"/>
    <s v="2 - Poder Ejecutivo"/>
    <s v="0211 - MINISTERIO DE OBRAS PÚBLICAS Y COMUNICACIONES"/>
    <x v="3"/>
    <x v="8"/>
    <x v="51"/>
    <s v="2.1 - REMUNERACIONES Y CONTRIBUCIONES"/>
    <s v="2.1.2 - SOBRESUELDOS"/>
    <s v="N"/>
    <s v="00 - N/A"/>
    <s v="10 - FONDO GENERAL"/>
    <s v="(en blanco)"/>
    <s v="99 - MULTIPROVINCIAL"/>
    <n v="11145000"/>
    <n v="12145000"/>
    <n v="102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258109.6000000001"/>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319556.27"/>
  </r>
  <r>
    <s v="2023"/>
    <x v="0"/>
    <x v="0"/>
    <x v="0"/>
    <x v="0"/>
    <s v="2 - Poder Ejecutivo"/>
    <s v="0211 - MINISTERIO DE OBRAS PÚBLICAS Y COMUNICACIONES"/>
    <x v="3"/>
    <x v="8"/>
    <x v="51"/>
    <s v="2.2 - CONTRATACIÓN DE SERVICIOS"/>
    <s v="2.2.3 - VIÁTICOS"/>
    <s v="N"/>
    <s v="00 - N/A"/>
    <s v="10 - FONDO GENERAL"/>
    <s v="(en blanco)"/>
    <s v="99 - MULTIPROVINCIAL"/>
    <n v="2200000"/>
    <n v="2200000"/>
    <n v="299900"/>
  </r>
  <r>
    <s v="2023"/>
    <x v="0"/>
    <x v="0"/>
    <x v="0"/>
    <x v="0"/>
    <s v="2 - Poder Ejecutivo"/>
    <s v="0211 - MINISTERIO DE OBRAS PÚBLICAS Y COMUNICACIONES"/>
    <x v="3"/>
    <x v="8"/>
    <x v="51"/>
    <s v="2.2 - CONTRATACIÓN DE SERVICIOS"/>
    <s v="2.2.6 - SEGUROS"/>
    <s v="N"/>
    <s v="00 - N/A"/>
    <s v="10 - FONDO GENERAL"/>
    <s v="(en blanco)"/>
    <s v="99 - MULTIPROVINCIAL"/>
    <n v="1184000"/>
    <n v="1184000"/>
    <n v="177581.13"/>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5004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90000"/>
    <n v="44536.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235000"/>
    <n v="0"/>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809504"/>
    <n v="0"/>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18761088.32999998"/>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906107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31966682.899999999"/>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46121397.25"/>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0"/>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98766"/>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60697.78"/>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78596759.65999991"/>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16623353.320000002"/>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267960"/>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28320"/>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53258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0325"/>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3181343.16"/>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171728557.88"/>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19910611.990000002"/>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24605000"/>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24925074.700000007"/>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38632197.869999997"/>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584136.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10266333.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44680843"/>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9000000"/>
    <n v="1995424.93"/>
  </r>
  <r>
    <s v="2023"/>
    <x v="0"/>
    <x v="0"/>
    <x v="0"/>
    <x v="0"/>
    <s v="2 - Poder Ejecutivo"/>
    <s v="0211 - MINISTERIO DE OBRAS PÚBLICAS Y COMUNICACIONES"/>
    <x v="3"/>
    <x v="8"/>
    <x v="54"/>
    <s v="2.2 - CONTRATACIÓN DE SERVICIOS"/>
    <s v="2.2.6 - SEGUROS"/>
    <s v="N"/>
    <s v="00 - N/A"/>
    <s v="10 - FONDO GENERAL"/>
    <s v="(en blanco)"/>
    <s v="99 - MULTIPROVINCIAL"/>
    <n v="50000000"/>
    <n v="50000000"/>
    <n v="22107511.73"/>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10910854.09"/>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104886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39000000"/>
    <n v="1948865.28"/>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6281444.2400000002"/>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3300000"/>
    <n v="4866188.350000000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1000000"/>
    <n v="0"/>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27482037.939999998"/>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054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4182541.8399999994"/>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305903.7400000002"/>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49525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64074"/>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0"/>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40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17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630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30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120000"/>
    <n v="811500"/>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67250"/>
    <n v="108477.4"/>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40382562.039999999"/>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6127557.8200000003"/>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22034250"/>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805310.32000000007"/>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3315933.75"/>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720880.02"/>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x v="57"/>
    <s v="2.2 - CONTRATACIÓN DE SERVICIOS"/>
    <s v="2.2.3 - VIÁTICOS"/>
    <s v="N"/>
    <s v="00 - N/A"/>
    <s v="10 - FONDO GENERAL"/>
    <s v="(en blanco)"/>
    <s v="99 - MULTIPROVINCIAL"/>
    <n v="950000"/>
    <n v="950000"/>
    <n v="1649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0"/>
  </r>
  <r>
    <s v="2023"/>
    <x v="0"/>
    <x v="0"/>
    <x v="0"/>
    <x v="0"/>
    <s v="2 - Poder Ejecutivo"/>
    <s v="0211 - MINISTERIO DE OBRAS PÚBLICAS Y COMUNICACIONES"/>
    <x v="2"/>
    <x v="7"/>
    <x v="57"/>
    <s v="2.2 - CONTRATACIÓN DE SERVICIOS"/>
    <s v="2.2.5 - ALQUILERES Y RENTAS"/>
    <s v="N"/>
    <s v="00 - N/A"/>
    <s v="10 - FONDO GENERAL"/>
    <s v="(en blanco)"/>
    <s v="99 - MULTIPROVINCIAL"/>
    <n v="7240000"/>
    <n v="7525720"/>
    <n v="2907659.99"/>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715539.13"/>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4161686.88"/>
    <n v="329181"/>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28078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260000"/>
    <n v="40735"/>
  </r>
  <r>
    <s v="2023"/>
    <x v="0"/>
    <x v="0"/>
    <x v="0"/>
    <x v="0"/>
    <s v="2 - Poder Ejecutivo"/>
    <s v="0211 - MINISTERIO DE OBRAS PÚBLICAS Y COMUNICACIONES"/>
    <x v="2"/>
    <x v="7"/>
    <x v="57"/>
    <s v="2.3 - MATERIALES Y SUMINISTROS"/>
    <s v="2.3.2 - TEXTILES Y VESTUARIOS"/>
    <s v="N"/>
    <s v="00 - N/A"/>
    <s v="10 - FONDO GENERAL"/>
    <s v="(en blanco)"/>
    <s v="99 - MULTIPROVINCIAL"/>
    <n v="525000"/>
    <n v="525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00000"/>
    <n v="0"/>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0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3100"/>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920000"/>
    <n v="129910.6"/>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76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36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15815.15000000001"/>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55044"/>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235373132.15999997"/>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156928469.72"/>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949924.92000002"/>
    <n v="60407890.909999996"/>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58408996.470000006"/>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423303.06000000006"/>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12039.63999999"/>
    <n v="30610002.909999996"/>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2342559.530000005"/>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3194176.219999995"/>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6520713.0999999996"/>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2771786.060000002"/>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7337608.3899999997"/>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4529000.6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5488628.1400000006"/>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1196102.9600000002"/>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4970870.95"/>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56082535.359999992"/>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7462832.9399999995"/>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274967.8900000001"/>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1647186.0700000003"/>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366197.20999999996"/>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21633213.640000001"/>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178312.6900000002"/>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9421751.0299999993"/>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8890674.0999999996"/>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39899.990000000005"/>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24040.8"/>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508342.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61957.659999999996"/>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1649436"/>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0"/>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81489.679999999993"/>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4125028.6"/>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85478.060000000012"/>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235992.3700000001"/>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4962266.7400000012"/>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0325428.620000001"/>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4485000"/>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670500"/>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3041438.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788114.27"/>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7249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734000"/>
    <n v="1036033.8900000001"/>
  </r>
  <r>
    <s v="2023"/>
    <x v="0"/>
    <x v="0"/>
    <x v="0"/>
    <x v="0"/>
    <s v="2 - Poder Ejecutivo"/>
    <s v="0212 - MINISTERIO DE INDUSTRIA, COMERCIO Y MIPYMES (MICM)"/>
    <x v="3"/>
    <x v="12"/>
    <x v="32"/>
    <s v="2.2 - CONTRATACIÓN DE SERVICIOS"/>
    <s v="2.2.6 - SEGUROS"/>
    <s v="N"/>
    <s v="00 - N/A"/>
    <s v="10 - FONDO GENERAL"/>
    <s v="(en blanco)"/>
    <s v="99 - MULTIPROVINCIAL"/>
    <n v="976373"/>
    <n v="976373"/>
    <n v="533057.43000000005"/>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888700"/>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212680"/>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8468678.009999999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0"/>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300097.17"/>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199572.8000000000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66020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135000"/>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980193.74999999988"/>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373945.24"/>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684855.28"/>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50000"/>
    <n v="57434.81"/>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0"/>
  </r>
  <r>
    <s v="2023"/>
    <x v="0"/>
    <x v="0"/>
    <x v="0"/>
    <x v="0"/>
    <s v="2 - Poder Ejecutivo"/>
    <s v="0212 - MINISTERIO DE INDUSTRIA, COMERCIO Y MIPYMES (MICM)"/>
    <x v="2"/>
    <x v="6"/>
    <x v="12"/>
    <s v="2.3 - MATERIALES Y SUMINISTROS"/>
    <s v="2.3.3 - PAPEL, CARTÓN E IMPRESOS"/>
    <s v="N"/>
    <s v="00 - N/A"/>
    <s v="10 - FONDO GENERAL"/>
    <s v="(en blanco)"/>
    <s v="99 - MULTIPROVINCIAL"/>
    <n v="200000"/>
    <n v="208000"/>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1040901"/>
    <n v="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265400"/>
    <n v="750259.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574500"/>
    <n v="186248.69999999998"/>
  </r>
  <r>
    <s v="2023"/>
    <x v="0"/>
    <x v="0"/>
    <x v="0"/>
    <x v="0"/>
    <s v="2 - Poder Ejecutivo"/>
    <s v="0213 - MINISTERIO DE TURISMO"/>
    <x v="3"/>
    <x v="17"/>
    <x v="59"/>
    <s v="2.1 - REMUNERACIONES Y CONTRIBUCIONES"/>
    <s v="2.1.1 - REMUNERACIONES"/>
    <s v="N"/>
    <s v="00 - N/A"/>
    <s v="10 - FONDO GENERAL"/>
    <s v="(en blanco)"/>
    <s v="99 - MULTIPROVINCIAL"/>
    <n v="925952434"/>
    <n v="935952434"/>
    <n v="183682129.42999995"/>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48140042.629999995"/>
  </r>
  <r>
    <s v="2023"/>
    <x v="0"/>
    <x v="0"/>
    <x v="0"/>
    <x v="0"/>
    <s v="2 - Poder Ejecutivo"/>
    <s v="0213 - MINISTERIO DE TURISMO"/>
    <x v="3"/>
    <x v="17"/>
    <x v="59"/>
    <s v="2.1 - REMUNERACIONES Y CONTRIBUCIONES"/>
    <s v="2.1.2 - SOBRESUELDOS"/>
    <s v="N"/>
    <s v="00 - N/A"/>
    <s v="10 - FONDO GENERAL"/>
    <s v="(en blanco)"/>
    <s v="99 - MULTIPROVINCIAL"/>
    <n v="131836976"/>
    <n v="265060424"/>
    <n v="1215064.1400000001"/>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17866668.32"/>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26022831.299999997"/>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3481986.0500000003"/>
  </r>
  <r>
    <s v="2023"/>
    <x v="0"/>
    <x v="0"/>
    <x v="0"/>
    <x v="0"/>
    <s v="2 - Poder Ejecutivo"/>
    <s v="0213 - MINISTERIO DE TURISMO"/>
    <x v="3"/>
    <x v="17"/>
    <x v="59"/>
    <s v="2.2 - CONTRATACIÓN DE SERVICIOS"/>
    <s v="2.2.1 - SERVICIOS BÁSICOS"/>
    <s v="N"/>
    <s v="00 - N/A"/>
    <s v="10 - FONDO GENERAL"/>
    <s v="(en blanco)"/>
    <s v="99 - MULTIPROVINCIAL"/>
    <n v="71274871"/>
    <n v="74530968.549999982"/>
    <n v="15612672.709999995"/>
  </r>
  <r>
    <s v="2023"/>
    <x v="0"/>
    <x v="0"/>
    <x v="0"/>
    <x v="0"/>
    <s v="2 - Poder Ejecutivo"/>
    <s v="0213 - MINISTERIO DE TURISMO"/>
    <x v="3"/>
    <x v="17"/>
    <x v="59"/>
    <s v="2.2 - CONTRATACIÓN DE SERVICIOS"/>
    <s v="2.2.1 - SERVICIOS BÁSICOS"/>
    <s v="N"/>
    <s v="00 - N/A"/>
    <s v="20 - FONDOS CON DESTINO ESPECÍFICO"/>
    <s v="(en blanco)"/>
    <s v="99 - MULTIPROVINCIAL"/>
    <n v="2850000"/>
    <n v="2850000"/>
    <n v="397154.06"/>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53441759.700000003"/>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
  </r>
  <r>
    <s v="2023"/>
    <x v="0"/>
    <x v="0"/>
    <x v="0"/>
    <x v="0"/>
    <s v="2 - Poder Ejecutivo"/>
    <s v="0213 - MINISTERIO DE TURISMO"/>
    <x v="3"/>
    <x v="17"/>
    <x v="59"/>
    <s v="2.2 - CONTRATACIÓN DE SERVICIOS"/>
    <s v="2.2.3 - VIÁTICOS"/>
    <s v="N"/>
    <s v="00 - N/A"/>
    <s v="20 - FONDOS CON DESTINO ESPECÍFICO"/>
    <s v="(en blanco)"/>
    <s v="99 - MULTIPROVINCIAL"/>
    <n v="14100000"/>
    <n v="14100000"/>
    <n v="0"/>
  </r>
  <r>
    <s v="2023"/>
    <x v="0"/>
    <x v="0"/>
    <x v="0"/>
    <x v="0"/>
    <s v="2 - Poder Ejecutivo"/>
    <s v="0213 - MINISTERIO DE TURISMO"/>
    <x v="3"/>
    <x v="17"/>
    <x v="59"/>
    <s v="2.2 - CONTRATACIÓN DE SERVICIOS"/>
    <s v="2.2.4 - TRANSPORTE Y ALMACENAJE"/>
    <s v="N"/>
    <s v="00 - N/A"/>
    <s v="10 - FONDO GENERAL"/>
    <s v="(en blanco)"/>
    <s v="99 - MULTIPROVINCIAL"/>
    <n v="13050000"/>
    <n v="17595000"/>
    <n v="250000"/>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0"/>
  </r>
  <r>
    <s v="2023"/>
    <x v="0"/>
    <x v="0"/>
    <x v="0"/>
    <x v="0"/>
    <s v="2 - Poder Ejecutivo"/>
    <s v="0213 - MINISTERIO DE TURISMO"/>
    <x v="3"/>
    <x v="17"/>
    <x v="59"/>
    <s v="2.2 - CONTRATACIÓN DE SERVICIOS"/>
    <s v="2.2.5 - ALQUILERES Y RENTAS"/>
    <s v="N"/>
    <s v="00 - N/A"/>
    <s v="10 - FONDO GENERAL"/>
    <s v="(en blanco)"/>
    <s v="99 - MULTIPROVINCIAL"/>
    <n v="145224836"/>
    <n v="142199817"/>
    <n v="18758047.260000002"/>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007764.4600000002"/>
  </r>
  <r>
    <s v="2023"/>
    <x v="0"/>
    <x v="0"/>
    <x v="0"/>
    <x v="0"/>
    <s v="2 - Poder Ejecutivo"/>
    <s v="0213 - MINISTERIO DE TURISMO"/>
    <x v="3"/>
    <x v="17"/>
    <x v="59"/>
    <s v="2.2 - CONTRATACIÓN DE SERVICIOS"/>
    <s v="2.2.6 - SEGUROS"/>
    <s v="N"/>
    <s v="00 - N/A"/>
    <s v="10 - FONDO GENERAL"/>
    <s v="(en blanco)"/>
    <s v="99 - MULTIPROVINCIAL"/>
    <n v="42987834"/>
    <n v="42987834"/>
    <n v="11613586.68"/>
  </r>
  <r>
    <s v="2023"/>
    <x v="0"/>
    <x v="0"/>
    <x v="0"/>
    <x v="0"/>
    <s v="2 - Poder Ejecutivo"/>
    <s v="0213 - MINISTERIO DE TURISMO"/>
    <x v="3"/>
    <x v="17"/>
    <x v="59"/>
    <s v="2.2 - CONTRATACIÓN DE SERVICIOS"/>
    <s v="2.2.6 - SEGUROS"/>
    <s v="N"/>
    <s v="00 - N/A"/>
    <s v="20 - FONDOS CON DESTINO ESPECÍFICO"/>
    <s v="(en blanco)"/>
    <s v="99 - MULTIPROVINCIAL"/>
    <n v="21112500"/>
    <n v="21112500"/>
    <n v="3522321.0300000003"/>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633227.59"/>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922097.47"/>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2919680.0700000003"/>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8449690"/>
    <n v="5459446.3100000005"/>
  </r>
  <r>
    <s v="2023"/>
    <x v="0"/>
    <x v="0"/>
    <x v="0"/>
    <x v="0"/>
    <s v="2 - Poder Ejecutivo"/>
    <s v="0213 - MINISTERIO DE TURISMO"/>
    <x v="3"/>
    <x v="17"/>
    <x v="59"/>
    <s v="2.2 - CONTRATACIÓN DE SERVICIOS"/>
    <s v="2.2.9 - OTRAS CONTRATACIONES DE SERVICIOS"/>
    <s v="N"/>
    <s v="00 - N/A"/>
    <s v="10 - FONDO GENERAL"/>
    <s v="(en blanco)"/>
    <s v="99 - MULTIPROVINCIAL"/>
    <n v="26350000"/>
    <n v="27176980"/>
    <n v="41757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3000000"/>
    <n v="637825"/>
  </r>
  <r>
    <s v="2023"/>
    <x v="0"/>
    <x v="0"/>
    <x v="0"/>
    <x v="0"/>
    <s v="2 - Poder Ejecutivo"/>
    <s v="0213 - MINISTERIO DE TURISMO"/>
    <x v="3"/>
    <x v="17"/>
    <x v="59"/>
    <s v="2.3 - MATERIALES Y SUMINISTROS"/>
    <s v="2.3.1 - ALIMENTOS Y PRODUCTOS AGROFORESTALES"/>
    <s v="N"/>
    <s v="00 - N/A"/>
    <s v="10 - FONDO GENERAL"/>
    <s v="(en blanco)"/>
    <s v="99 - MULTIPROVINCIAL"/>
    <n v="5524498"/>
    <n v="6160748"/>
    <n v="147383.6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4984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164548.64000000001"/>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94324.479999999996"/>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157104.91"/>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33761.53"/>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x v="3"/>
    <x v="17"/>
    <x v="59"/>
    <s v="2.3 - MATERIALES Y SUMINISTROS"/>
    <s v="2.3.9 - PRODUCTOS Y ÚTILES VARIOS"/>
    <s v="N"/>
    <s v="00 - N/A"/>
    <s v="10 - FONDO GENERAL"/>
    <s v="(en blanco)"/>
    <s v="99 - MULTIPROVINCIAL"/>
    <n v="67232094"/>
    <n v="36848701"/>
    <n v="394459.66000000003"/>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137493.05"/>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887864190.24000001"/>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174999.99"/>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581696413.4000001"/>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56203392.7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63774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0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18999999.99000000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58486140.56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3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5166666.66"/>
  </r>
  <r>
    <s v="2023"/>
    <x v="0"/>
    <x v="0"/>
    <x v="0"/>
    <x v="0"/>
    <s v="2 - Poder Ejecutivo"/>
    <s v="0214 - PROCURADURÍA GENERAL DE LA REPÚBLICA"/>
    <x v="0"/>
    <x v="1"/>
    <x v="1"/>
    <s v="2.2 - CONTRATACIÓN DE SERVICIOS"/>
    <s v="2.2.4 - TRANSPORTE Y ALMACENAJE"/>
    <s v="N"/>
    <s v="00 - N/A"/>
    <s v="10 - FONDO GENERAL"/>
    <s v="(en blanco)"/>
    <s v="99 - MULTIPROVINCIAL"/>
    <n v="0"/>
    <n v="300000"/>
    <n v="7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2233333.34"/>
  </r>
  <r>
    <s v="2023"/>
    <x v="0"/>
    <x v="0"/>
    <x v="0"/>
    <x v="0"/>
    <s v="2 - Poder Ejecutivo"/>
    <s v="0214 - PROCURADURÍA GENERAL DE LA REPÚBLICA"/>
    <x v="0"/>
    <x v="1"/>
    <x v="1"/>
    <s v="2.2 - CONTRATACIÓN DE SERVICIOS"/>
    <s v="2.2.5 - ALQUILERES Y RENTAS"/>
    <s v="N"/>
    <s v="00 - N/A"/>
    <s v="10 - FONDO GENERAL"/>
    <s v="(en blanco)"/>
    <s v="99 - MULTIPROVINCIAL"/>
    <n v="8790000"/>
    <n v="8790000"/>
    <n v="2197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33016900"/>
  </r>
  <r>
    <s v="2023"/>
    <x v="0"/>
    <x v="0"/>
    <x v="0"/>
    <x v="0"/>
    <s v="2 - Poder Ejecutivo"/>
    <s v="0214 - PROCURADURÍA GENERAL DE LA REPÚBLICA"/>
    <x v="0"/>
    <x v="1"/>
    <x v="1"/>
    <s v="2.2 - CONTRATACIÓN DE SERVICIOS"/>
    <s v="2.2.6 - SEGUROS"/>
    <s v="N"/>
    <s v="00 - N/A"/>
    <s v="10 - FONDO GENERAL"/>
    <s v="(en blanco)"/>
    <s v="99 - MULTIPROVINCIAL"/>
    <n v="176837602"/>
    <n v="132837602"/>
    <n v="33209400.50999999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6426597"/>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5286065.8000000007"/>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2750000.0100000002"/>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29999977"/>
    <n v="16103203.670000002"/>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085113.1600000001"/>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138175377.5"/>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1513333.3399999999"/>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5775741.0199999996"/>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212644.3199999999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2622908.1799999997"/>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2452492.16"/>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60730984.540000007"/>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12489.2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9899893.1400000006"/>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343537423.73999995"/>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1983522"/>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158538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58966818.510000005"/>
  </r>
  <r>
    <s v="2023"/>
    <x v="0"/>
    <x v="0"/>
    <x v="0"/>
    <x v="0"/>
    <s v="2 - Poder Ejecutivo"/>
    <s v="0215 - MINISTERIO DE LA MUJER"/>
    <x v="0"/>
    <x v="0"/>
    <x v="31"/>
    <s v="2.1 - REMUNERACIONES Y CONTRIBUCIONES"/>
    <s v="2.1.1 - REMUNERACIONES"/>
    <s v="N"/>
    <s v="00 - N/A"/>
    <s v="10 - FONDO GENERAL"/>
    <s v="(en blanco)"/>
    <s v="99 - MULTIPROVINCIAL"/>
    <n v="333148665"/>
    <n v="338679690"/>
    <n v="74772571.969999999"/>
  </r>
  <r>
    <s v="2023"/>
    <x v="0"/>
    <x v="0"/>
    <x v="0"/>
    <x v="0"/>
    <s v="2 - Poder Ejecutivo"/>
    <s v="0215 - MINISTERIO DE LA MUJER"/>
    <x v="0"/>
    <x v="0"/>
    <x v="31"/>
    <s v="2.1 - REMUNERACIONES Y CONTRIBUCIONES"/>
    <s v="2.1.2 - SOBRESUELDOS"/>
    <s v="N"/>
    <s v="00 - N/A"/>
    <s v="10 - FONDO GENERAL"/>
    <s v="(en blanco)"/>
    <s v="99 - MULTIPROVINCIAL"/>
    <n v="42315396"/>
    <n v="86486187.549999997"/>
    <n v="861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1119069.560000001"/>
  </r>
  <r>
    <s v="2023"/>
    <x v="0"/>
    <x v="0"/>
    <x v="0"/>
    <x v="0"/>
    <s v="2 - Poder Ejecutivo"/>
    <s v="0215 - MINISTERIO DE LA MUJER"/>
    <x v="0"/>
    <x v="0"/>
    <x v="31"/>
    <s v="2.2 - CONTRATACIÓN DE SERVICIOS"/>
    <s v="2.2.1 - SERVICIOS BÁSICOS"/>
    <s v="N"/>
    <s v="00 - N/A"/>
    <s v="10 - FONDO GENERAL"/>
    <s v="(en blanco)"/>
    <s v="99 - MULTIPROVINCIAL"/>
    <n v="30550000"/>
    <n v="28564142"/>
    <n v="6760061.54"/>
  </r>
  <r>
    <s v="2023"/>
    <x v="0"/>
    <x v="0"/>
    <x v="0"/>
    <x v="0"/>
    <s v="2 - Poder Ejecutivo"/>
    <s v="0215 - MINISTERIO DE LA MUJER"/>
    <x v="0"/>
    <x v="0"/>
    <x v="31"/>
    <s v="2.2 - CONTRATACIÓN DE SERVICIOS"/>
    <s v="2.2.2 - PUBLICIDAD, IMPRESIÓN Y ENCUADERNACIÓN"/>
    <s v="N"/>
    <s v="00 - N/A"/>
    <s v="10 - FONDO GENERAL"/>
    <s v="(en blanco)"/>
    <s v="99 - MULTIPROVINCIAL"/>
    <n v="5000000"/>
    <n v="2328106.69"/>
    <n v="1013339.1599999999"/>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35216"/>
  </r>
  <r>
    <s v="2023"/>
    <x v="0"/>
    <x v="0"/>
    <x v="0"/>
    <x v="0"/>
    <s v="2 - Poder Ejecutivo"/>
    <s v="0215 - MINISTERIO DE LA MUJER"/>
    <x v="0"/>
    <x v="0"/>
    <x v="31"/>
    <s v="2.2 - CONTRATACIÓN DE SERVICIOS"/>
    <s v="2.2.4 - TRANSPORTE Y ALMACENAJE"/>
    <s v="N"/>
    <s v="00 - N/A"/>
    <s v="10 - FONDO GENERAL"/>
    <s v="(en blanco)"/>
    <s v="99 - MULTIPROVINCIAL"/>
    <n v="1630779"/>
    <n v="1624779"/>
    <n v="0"/>
  </r>
  <r>
    <s v="2023"/>
    <x v="0"/>
    <x v="0"/>
    <x v="0"/>
    <x v="0"/>
    <s v="2 - Poder Ejecutivo"/>
    <s v="0215 - MINISTERIO DE LA MUJER"/>
    <x v="0"/>
    <x v="0"/>
    <x v="31"/>
    <s v="2.2 - CONTRATACIÓN DE SERVICIOS"/>
    <s v="2.2.5 - ALQUILERES Y RENTAS"/>
    <s v="N"/>
    <s v="00 - N/A"/>
    <s v="10 - FONDO GENERAL"/>
    <s v="(en blanco)"/>
    <s v="99 - MULTIPROVINCIAL"/>
    <n v="29804000"/>
    <n v="27393652.800000001"/>
    <n v="6940817"/>
  </r>
  <r>
    <s v="2023"/>
    <x v="0"/>
    <x v="0"/>
    <x v="0"/>
    <x v="0"/>
    <s v="2 - Poder Ejecutivo"/>
    <s v="0215 - MINISTERIO DE LA MUJER"/>
    <x v="0"/>
    <x v="0"/>
    <x v="31"/>
    <s v="2.2 - CONTRATACIÓN DE SERVICIOS"/>
    <s v="2.2.5 - ALQUILERES Y RENTAS"/>
    <s v="N"/>
    <s v="00 - N/A"/>
    <s v="70 - DONACION EXTERNA"/>
    <s v="(en blanco)"/>
    <s v="99 - MULTIPROVINCIAL"/>
    <n v="0"/>
    <n v="9500000"/>
    <n v="0"/>
  </r>
  <r>
    <s v="2023"/>
    <x v="0"/>
    <x v="0"/>
    <x v="0"/>
    <x v="0"/>
    <s v="2 - Poder Ejecutivo"/>
    <s v="0215 - MINISTERIO DE LA MUJER"/>
    <x v="0"/>
    <x v="0"/>
    <x v="31"/>
    <s v="2.2 - CONTRATACIÓN DE SERVICIOS"/>
    <s v="2.2.6 - SEGUROS"/>
    <s v="N"/>
    <s v="00 - N/A"/>
    <s v="10 - FONDO GENERAL"/>
    <s v="(en blanco)"/>
    <s v="99 - MULTIPROVINCIAL"/>
    <n v="3930000"/>
    <n v="4247225"/>
    <n v="511159.81"/>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6000000"/>
    <n v="417470.55000000005"/>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1480472"/>
    <n v="1473649.54"/>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2000000"/>
    <n v="0"/>
  </r>
  <r>
    <s v="2023"/>
    <x v="0"/>
    <x v="0"/>
    <x v="0"/>
    <x v="0"/>
    <s v="2 - Poder Ejecutivo"/>
    <s v="0215 - MINISTERIO DE LA MUJER"/>
    <x v="0"/>
    <x v="0"/>
    <x v="31"/>
    <s v="2.2 - CONTRATACIÓN DE SERVICIOS"/>
    <s v="2.2.9 - OTRAS CONTRATACIONES DE SERVICIOS"/>
    <s v="N"/>
    <s v="00 - N/A"/>
    <s v="10 - FONDO GENERAL"/>
    <s v="(en blanco)"/>
    <s v="99 - MULTIPROVINCIAL"/>
    <n v="10306000"/>
    <n v="28013648.449999999"/>
    <n v="17356489.649999999"/>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19824"/>
  </r>
  <r>
    <s v="2023"/>
    <x v="0"/>
    <x v="0"/>
    <x v="0"/>
    <x v="0"/>
    <s v="2 - Poder Ejecutivo"/>
    <s v="0215 - MINISTERIO DE LA MUJER"/>
    <x v="0"/>
    <x v="0"/>
    <x v="31"/>
    <s v="2.3 - MATERIALES Y SUMINISTROS"/>
    <s v="2.3.2 - TEXTILES Y VESTUARIOS"/>
    <s v="N"/>
    <s v="00 - N/A"/>
    <s v="10 - FONDO GENERAL"/>
    <s v="(en blanco)"/>
    <s v="99 - MULTIPROVINCIAL"/>
    <n v="1315126"/>
    <n v="1015126"/>
    <n v="0"/>
  </r>
  <r>
    <s v="2023"/>
    <x v="0"/>
    <x v="0"/>
    <x v="0"/>
    <x v="0"/>
    <s v="2 - Poder Ejecutivo"/>
    <s v="0215 - MINISTERIO DE LA MUJER"/>
    <x v="0"/>
    <x v="0"/>
    <x v="31"/>
    <s v="2.3 - MATERIALES Y SUMINISTROS"/>
    <s v="2.3.3 - PAPEL, CARTÓN E IMPRESOS"/>
    <s v="N"/>
    <s v="00 - N/A"/>
    <s v="10 - FONDO GENERAL"/>
    <s v="(en blanco)"/>
    <s v="99 - MULTIPROVINCIAL"/>
    <n v="2200000"/>
    <n v="2200000"/>
    <n v="134520"/>
  </r>
  <r>
    <s v="2023"/>
    <x v="0"/>
    <x v="0"/>
    <x v="0"/>
    <x v="0"/>
    <s v="2 - Poder Ejecutivo"/>
    <s v="0215 - MINISTERIO DE LA MUJER"/>
    <x v="0"/>
    <x v="0"/>
    <x v="31"/>
    <s v="2.3 - MATERIALES Y SUMINISTROS"/>
    <s v="2.3.5 - CUERO, CAUCHO Y PLÁSTICO"/>
    <s v="N"/>
    <s v="00 - N/A"/>
    <s v="10 - FONDO GENERAL"/>
    <s v="(en blanco)"/>
    <s v="99 - MULTIPROVINCIAL"/>
    <n v="1300000"/>
    <n v="850000"/>
    <n v="31550.84"/>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0"/>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328000"/>
  </r>
  <r>
    <s v="2023"/>
    <x v="0"/>
    <x v="0"/>
    <x v="0"/>
    <x v="0"/>
    <s v="2 - Poder Ejecutivo"/>
    <s v="0215 - MINISTERIO DE LA MUJER"/>
    <x v="0"/>
    <x v="0"/>
    <x v="31"/>
    <s v="2.3 - MATERIALES Y SUMINISTROS"/>
    <s v="2.3.9 - PRODUCTOS Y ÚTILES VARIOS"/>
    <s v="N"/>
    <s v="00 - N/A"/>
    <s v="10 - FONDO GENERAL"/>
    <s v="(en blanco)"/>
    <s v="99 - MULTIPROVINCIAL"/>
    <n v="14325000"/>
    <n v="3625000"/>
    <n v="157709.74"/>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4658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48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8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1750000"/>
    <n v="71331"/>
  </r>
  <r>
    <s v="2023"/>
    <x v="0"/>
    <x v="0"/>
    <x v="0"/>
    <x v="0"/>
    <s v="2 - Poder Ejecutivo"/>
    <s v="0215 - MINISTERIO DE LA MUJER"/>
    <x v="2"/>
    <x v="5"/>
    <x v="42"/>
    <s v="2.3 - MATERIALES Y SUMINISTROS"/>
    <s v="2.3.1 - ALIMENTOS Y PRODUCTOS AGROFORESTALES"/>
    <s v="N"/>
    <s v="00 - N/A"/>
    <s v="10 - FONDO GENERAL"/>
    <s v="(en blanco)"/>
    <s v="99 - MULTIPROVINCIAL"/>
    <n v="1240000"/>
    <n v="1240000"/>
    <n v="0"/>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0"/>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0"/>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0"/>
  </r>
  <r>
    <s v="2023"/>
    <x v="0"/>
    <x v="0"/>
    <x v="0"/>
    <x v="0"/>
    <s v="2 - Poder Ejecutivo"/>
    <s v="0215 - MINISTERIO DE LA MUJER"/>
    <x v="2"/>
    <x v="13"/>
    <x v="50"/>
    <s v="2.2 - CONTRATACIÓN DE SERVICIOS"/>
    <s v="2.2.2 - PUBLICIDAD, IMPRESIÓN Y ENCUADERNACIÓN"/>
    <s v="N"/>
    <s v="00 - N/A"/>
    <s v="10 - FONDO GENERAL"/>
    <s v="(en blanco)"/>
    <s v="99 - MULTIPROVINCIAL"/>
    <n v="250000"/>
    <n v="25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24458.96"/>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25000"/>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112596.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391760"/>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0"/>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3200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650000"/>
    <n v="0"/>
  </r>
  <r>
    <s v="2023"/>
    <x v="0"/>
    <x v="0"/>
    <x v="0"/>
    <x v="0"/>
    <s v="2 - Poder Ejecutivo"/>
    <s v="0215 - MINISTERIO DE LA MUJER"/>
    <x v="2"/>
    <x v="13"/>
    <x v="62"/>
    <s v="2.2 - CONTRATACIÓN DE SERVICIOS"/>
    <s v="2.2.9 - OTRAS CONTRATACIONES DE SERVICIOS"/>
    <s v="N"/>
    <s v="00 - N/A"/>
    <s v="10 - FONDO GENERAL"/>
    <s v="(en blanco)"/>
    <s v="99 - MULTIPROVINCIAL"/>
    <n v="4670000"/>
    <n v="3670000"/>
    <n v="609303.67999999993"/>
  </r>
  <r>
    <s v="2023"/>
    <x v="0"/>
    <x v="0"/>
    <x v="0"/>
    <x v="0"/>
    <s v="2 - Poder Ejecutivo"/>
    <s v="0215 - MINISTERIO DE LA MUJER"/>
    <x v="2"/>
    <x v="13"/>
    <x v="62"/>
    <s v="2.2 - CONTRATACIÓN DE SERVICIOS"/>
    <s v="2.2.9 - OTRAS CONTRATACIONES DE SERVICIOS"/>
    <s v="N"/>
    <s v="00 - N/A"/>
    <s v="70 - DONACION EXTERNA"/>
    <s v="(en blanco)"/>
    <s v="99 - MULTIPROVINCIAL"/>
    <n v="0"/>
    <n v="900000"/>
    <n v="181632"/>
  </r>
  <r>
    <s v="2023"/>
    <x v="0"/>
    <x v="0"/>
    <x v="0"/>
    <x v="0"/>
    <s v="2 - Poder Ejecutivo"/>
    <s v="0215 - MINISTERIO DE LA MUJER"/>
    <x v="2"/>
    <x v="13"/>
    <x v="62"/>
    <s v="2.3 - MATERIALES Y SUMINISTROS"/>
    <s v="2.3.1 - ALIMENTOS Y PRODUCTOS AGROFORESTALES"/>
    <s v="N"/>
    <s v="00 - N/A"/>
    <s v="10 - FONDO GENERAL"/>
    <s v="(en blanco)"/>
    <s v="99 - MULTIPROVINCIAL"/>
    <n v="350000"/>
    <n v="694000"/>
    <n v="0"/>
  </r>
  <r>
    <s v="2023"/>
    <x v="0"/>
    <x v="0"/>
    <x v="0"/>
    <x v="0"/>
    <s v="2 - Poder Ejecutivo"/>
    <s v="0215 - MINISTERIO DE LA MUJER"/>
    <x v="2"/>
    <x v="13"/>
    <x v="62"/>
    <s v="2.3 - MATERIALES Y SUMINISTROS"/>
    <s v="2.3.1 - ALIMENTOS Y PRODUCTOS AGROFORESTALES"/>
    <s v="N"/>
    <s v="00 - N/A"/>
    <s v="70 - DONACION EXTERNA"/>
    <s v="(en blanco)"/>
    <s v="99 - MULTIPROVINCIAL"/>
    <n v="0"/>
    <n v="10000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0"/>
  </r>
  <r>
    <s v="2023"/>
    <x v="0"/>
    <x v="0"/>
    <x v="0"/>
    <x v="0"/>
    <s v="2 - Poder Ejecutivo"/>
    <s v="0215 - MINISTERIO DE LA MUJER"/>
    <x v="2"/>
    <x v="13"/>
    <x v="62"/>
    <s v="2.3 - MATERIALES Y SUMINISTROS"/>
    <s v="2.3.9 - PRODUCTOS Y ÚTILES VARIOS"/>
    <s v="N"/>
    <s v="00 - N/A"/>
    <s v="70 - DONACION EXTERNA"/>
    <s v="(en blanco)"/>
    <s v="99 - MULTIPROVINCIAL"/>
    <n v="0"/>
    <n v="17000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1796495.789999999"/>
  </r>
  <r>
    <s v="2023"/>
    <x v="0"/>
    <x v="0"/>
    <x v="0"/>
    <x v="0"/>
    <s v="2 - Poder Ejecutivo"/>
    <s v="0216 - MINISTERIO DE CULTURA"/>
    <x v="2"/>
    <x v="6"/>
    <x v="12"/>
    <s v="2.1 - REMUNERACIONES Y CONTRIBUCIONES"/>
    <s v="2.1.1 - REMUNERACIONES"/>
    <s v="N"/>
    <s v="00 - N/A"/>
    <s v="10 - FONDO GENERAL"/>
    <s v="(en blanco)"/>
    <s v="99 - MULTIPROVINCIAL"/>
    <n v="1171167122"/>
    <n v="1361740121"/>
    <n v="309136270.7899999"/>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705110.94"/>
  </r>
  <r>
    <s v="2023"/>
    <x v="0"/>
    <x v="0"/>
    <x v="0"/>
    <x v="0"/>
    <s v="2 - Poder Ejecutivo"/>
    <s v="0216 - MINISTERIO DE CULTURA"/>
    <x v="2"/>
    <x v="6"/>
    <x v="12"/>
    <s v="2.1 - REMUNERACIONES Y CONTRIBUCIONES"/>
    <s v="2.1.2 - SOBRESUELDOS"/>
    <s v="N"/>
    <s v="00 - N/A"/>
    <s v="10 - FONDO GENERAL"/>
    <s v="(en blanco)"/>
    <s v="99 - MULTIPROVINCIAL"/>
    <n v="116737138"/>
    <n v="156129723"/>
    <n v="7968830"/>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1709857.06"/>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46033408.530000001"/>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5821128.4300000006"/>
  </r>
  <r>
    <s v="2023"/>
    <x v="0"/>
    <x v="0"/>
    <x v="0"/>
    <x v="0"/>
    <s v="2 - Poder Ejecutivo"/>
    <s v="0216 - MINISTERIO DE CULTURA"/>
    <x v="2"/>
    <x v="6"/>
    <x v="12"/>
    <s v="2.2 - CONTRATACIÓN DE SERVICIOS"/>
    <s v="2.2.1 - SERVICIOS BÁSICOS"/>
    <s v="N"/>
    <s v="00 - N/A"/>
    <s v="10 - FONDO GENERAL"/>
    <s v="(en blanco)"/>
    <s v="99 - MULTIPROVINCIAL"/>
    <n v="175414118"/>
    <n v="172655002"/>
    <n v="34423701.589999996"/>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8796000"/>
    <n v="441910"/>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2006000"/>
    <n v="4443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000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x v="2"/>
    <x v="6"/>
    <x v="12"/>
    <s v="2.2 - CONTRATACIÓN DE SERVICIOS"/>
    <s v="2.2.5 - ALQUILERES Y RENTAS"/>
    <s v="N"/>
    <s v="00 - N/A"/>
    <s v="10 - FONDO GENERAL"/>
    <s v="(en blanco)"/>
    <s v="99 - MULTIPROVINCIAL"/>
    <n v="33140000"/>
    <n v="19837680"/>
    <n v="240200"/>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2901549.5100000002"/>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497000"/>
    <n v="197709"/>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23100000"/>
    <n v="279919.14"/>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56464562"/>
    <n v="14875837.09"/>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x v="2"/>
    <x v="6"/>
    <x v="12"/>
    <s v="2.2 - CONTRATACIÓN DE SERVICIOS"/>
    <s v="2.2.9 - OTRAS CONTRATACIONES DE SERVICIOS"/>
    <s v="N"/>
    <s v="00 - N/A"/>
    <s v="10 - FONDO GENERAL"/>
    <s v="(en blanco)"/>
    <s v="99 - MULTIPROVINCIAL"/>
    <n v="29300495"/>
    <n v="21350495"/>
    <n v="1671932.5"/>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18054"/>
  </r>
  <r>
    <s v="2023"/>
    <x v="0"/>
    <x v="0"/>
    <x v="0"/>
    <x v="0"/>
    <s v="2 - Poder Ejecutivo"/>
    <s v="0216 - MINISTERIO DE CULTURA"/>
    <x v="2"/>
    <x v="6"/>
    <x v="12"/>
    <s v="2.3 - MATERIALES Y SUMINISTROS"/>
    <s v="2.3.1 - ALIMENTOS Y PRODUCTOS AGROFORESTALES"/>
    <s v="N"/>
    <s v="00 - N/A"/>
    <s v="10 - FONDO GENERAL"/>
    <s v="(en blanco)"/>
    <s v="99 - MULTIPROVINCIAL"/>
    <n v="3900000"/>
    <n v="4825000"/>
    <n v="125005"/>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x v="12"/>
    <s v="2.3 - MATERIALES Y SUMINISTROS"/>
    <s v="2.3.2 - TEXTILES Y VESTUARIOS"/>
    <s v="N"/>
    <s v="00 - N/A"/>
    <s v="10 - FONDO GENERAL"/>
    <s v="(en blanco)"/>
    <s v="99 - MULTIPROVINCIAL"/>
    <n v="4400000"/>
    <n v="3700000"/>
    <n v="0"/>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110000"/>
    <n v="217525.7"/>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500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705000"/>
    <n v="0"/>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725000"/>
    <n v="974036.01"/>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45649.2"/>
  </r>
  <r>
    <s v="2023"/>
    <x v="0"/>
    <x v="0"/>
    <x v="0"/>
    <x v="0"/>
    <s v="2 - Poder Ejecutivo"/>
    <s v="0216 - MINISTERIO DE CULTURA"/>
    <x v="2"/>
    <x v="6"/>
    <x v="12"/>
    <s v="2.3 - MATERIALES Y SUMINISTROS"/>
    <s v="2.3.9 - PRODUCTOS Y ÚTILES VARIOS"/>
    <s v="N"/>
    <s v="00 - N/A"/>
    <s v="10 - FONDO GENERAL"/>
    <s v="(en blanco)"/>
    <s v="99 - MULTIPROVINCIAL"/>
    <n v="19615000"/>
    <n v="17169280"/>
    <n v="718958.6"/>
  </r>
  <r>
    <s v="2023"/>
    <x v="0"/>
    <x v="0"/>
    <x v="0"/>
    <x v="0"/>
    <s v="2 - Poder Ejecutivo"/>
    <s v="0217 - MINISTERIO DE LA JUVENTUD"/>
    <x v="2"/>
    <x v="7"/>
    <x v="13"/>
    <s v="2.1 - REMUNERACIONES Y CONTRIBUCIONES"/>
    <s v="2.1.1 - REMUNERACIONES"/>
    <s v="N"/>
    <s v="00 - N/A"/>
    <s v="10 - FONDO GENERAL"/>
    <s v="(en blanco)"/>
    <s v="99 - MULTIPROVINCIAL"/>
    <n v="227455117"/>
    <n v="248553648.67000002"/>
    <n v="54188019"/>
  </r>
  <r>
    <s v="2023"/>
    <x v="0"/>
    <x v="0"/>
    <x v="0"/>
    <x v="0"/>
    <s v="2 - Poder Ejecutivo"/>
    <s v="0217 - MINISTERIO DE LA JUVENTUD"/>
    <x v="2"/>
    <x v="7"/>
    <x v="13"/>
    <s v="2.1 - REMUNERACIONES Y CONTRIBUCIONES"/>
    <s v="2.1.2 - SOBRESUELDOS"/>
    <s v="N"/>
    <s v="00 - N/A"/>
    <s v="10 - FONDO GENERAL"/>
    <s v="(en blanco)"/>
    <s v="99 - MULTIPROVINCIAL"/>
    <n v="45954016"/>
    <n v="53524016"/>
    <n v="3473500"/>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8105153.0599999996"/>
  </r>
  <r>
    <s v="2023"/>
    <x v="0"/>
    <x v="0"/>
    <x v="0"/>
    <x v="0"/>
    <s v="2 - Poder Ejecutivo"/>
    <s v="0217 - MINISTERIO DE LA JUVENTUD"/>
    <x v="2"/>
    <x v="7"/>
    <x v="13"/>
    <s v="2.2 - CONTRATACIÓN DE SERVICIOS"/>
    <s v="2.2.1 - SERVICIOS BÁSICOS"/>
    <s v="N"/>
    <s v="00 - N/A"/>
    <s v="10 - FONDO GENERAL"/>
    <s v="(en blanco)"/>
    <s v="99 - MULTIPROVINCIAL"/>
    <n v="19750200"/>
    <n v="19750200"/>
    <n v="3196660.9200000004"/>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1670100"/>
  </r>
  <r>
    <s v="2023"/>
    <x v="0"/>
    <x v="0"/>
    <x v="0"/>
    <x v="0"/>
    <s v="2 - Poder Ejecutivo"/>
    <s v="0217 - MINISTERIO DE LA JUVENTUD"/>
    <x v="2"/>
    <x v="7"/>
    <x v="13"/>
    <s v="2.2 - CONTRATACIÓN DE SERVICIOS"/>
    <s v="2.2.4 - TRANSPORTE Y ALMACENAJE"/>
    <s v="N"/>
    <s v="00 - N/A"/>
    <s v="10 - FONDO GENERAL"/>
    <s v="(en blanco)"/>
    <s v="99 - MULTIPROVINCIAL"/>
    <n v="150000"/>
    <n v="150000"/>
    <n v="0"/>
  </r>
  <r>
    <s v="2023"/>
    <x v="0"/>
    <x v="0"/>
    <x v="0"/>
    <x v="0"/>
    <s v="2 - Poder Ejecutivo"/>
    <s v="0217 - MINISTERIO DE LA JUVENTUD"/>
    <x v="2"/>
    <x v="7"/>
    <x v="13"/>
    <s v="2.2 - CONTRATACIÓN DE SERVICIOS"/>
    <s v="2.2.5 - ALQUILERES Y RENTAS"/>
    <s v="N"/>
    <s v="00 - N/A"/>
    <s v="10 - FONDO GENERAL"/>
    <s v="(en blanco)"/>
    <s v="99 - MULTIPROVINCIAL"/>
    <n v="18297495"/>
    <n v="18197495"/>
    <n v="3457733.6799999997"/>
  </r>
  <r>
    <s v="2023"/>
    <x v="0"/>
    <x v="0"/>
    <x v="0"/>
    <x v="0"/>
    <s v="2 - Poder Ejecutivo"/>
    <s v="0217 - MINISTERIO DE LA JUVENTUD"/>
    <x v="2"/>
    <x v="7"/>
    <x v="13"/>
    <s v="2.2 - CONTRATACIÓN DE SERVICIOS"/>
    <s v="2.2.6 - SEGUROS"/>
    <s v="N"/>
    <s v="00 - N/A"/>
    <s v="10 - FONDO GENERAL"/>
    <s v="(en blanco)"/>
    <s v="99 - MULTIPROVINCIAL"/>
    <n v="395678"/>
    <n v="395678"/>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5610892"/>
    <n v="78349.78"/>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5261357.670000002"/>
    <n v="11140000"/>
  </r>
  <r>
    <s v="2023"/>
    <x v="0"/>
    <x v="0"/>
    <x v="0"/>
    <x v="0"/>
    <s v="2 - Poder Ejecutivo"/>
    <s v="0217 - MINISTERIO DE LA JUVENTUD"/>
    <x v="2"/>
    <x v="7"/>
    <x v="13"/>
    <s v="2.2 - CONTRATACIÓN DE SERVICIOS"/>
    <s v="2.2.9 - OTRAS CONTRATACIONES DE SERVICIOS"/>
    <s v="N"/>
    <s v="00 - N/A"/>
    <s v="10 - FONDO GENERAL"/>
    <s v="(en blanco)"/>
    <s v="99 - MULTIPROVINCIAL"/>
    <n v="3424000"/>
    <n v="3424000"/>
    <n v="190452"/>
  </r>
  <r>
    <s v="2023"/>
    <x v="0"/>
    <x v="0"/>
    <x v="0"/>
    <x v="0"/>
    <s v="2 - Poder Ejecutivo"/>
    <s v="0217 - MINISTERIO DE LA JUVENTUD"/>
    <x v="2"/>
    <x v="7"/>
    <x v="13"/>
    <s v="2.3 - MATERIALES Y SUMINISTROS"/>
    <s v="2.3.1 - ALIMENTOS Y PRODUCTOS AGROFORESTALES"/>
    <s v="N"/>
    <s v="00 - N/A"/>
    <s v="10 - FONDO GENERAL"/>
    <s v="(en blanco)"/>
    <s v="99 - MULTIPROVINCIAL"/>
    <n v="200000"/>
    <n v="200000"/>
    <n v="72521.009999999995"/>
  </r>
  <r>
    <s v="2023"/>
    <x v="0"/>
    <x v="0"/>
    <x v="0"/>
    <x v="0"/>
    <s v="2 - Poder Ejecutivo"/>
    <s v="0217 - MINISTERIO DE LA JUVENTUD"/>
    <x v="2"/>
    <x v="7"/>
    <x v="13"/>
    <s v="2.3 - MATERIALES Y SUMINISTROS"/>
    <s v="2.3.2 - TEXTILES Y VESTUARIOS"/>
    <s v="N"/>
    <s v="00 - N/A"/>
    <s v="10 - FONDO GENERAL"/>
    <s v="(en blanco)"/>
    <s v="99 - MULTIPROVINCIAL"/>
    <n v="260000"/>
    <n v="1261680.01"/>
    <n v="0"/>
  </r>
  <r>
    <s v="2023"/>
    <x v="0"/>
    <x v="0"/>
    <x v="0"/>
    <x v="0"/>
    <s v="2 - Poder Ejecutivo"/>
    <s v="0217 - MINISTERIO DE LA JUVENTUD"/>
    <x v="2"/>
    <x v="7"/>
    <x v="13"/>
    <s v="2.3 - MATERIALES Y SUMINISTROS"/>
    <s v="2.3.3 - PAPEL, CARTÓN E IMPRESOS"/>
    <s v="N"/>
    <s v="00 - N/A"/>
    <s v="10 - FONDO GENERAL"/>
    <s v="(en blanco)"/>
    <s v="99 - MULTIPROVINCIAL"/>
    <n v="844000"/>
    <n v="844000"/>
    <n v="74133.5"/>
  </r>
  <r>
    <s v="2023"/>
    <x v="0"/>
    <x v="0"/>
    <x v="0"/>
    <x v="0"/>
    <s v="2 - Poder Ejecutivo"/>
    <s v="0217 - MINISTERIO DE LA JUVENTUD"/>
    <x v="2"/>
    <x v="7"/>
    <x v="13"/>
    <s v="2.3 - MATERIALES Y SUMINISTROS"/>
    <s v="2.3.4 - PRODUCTOS FARMACÉUTICOS"/>
    <s v="N"/>
    <s v="00 - N/A"/>
    <s v="10 - FONDO GENERAL"/>
    <s v="(en blanco)"/>
    <s v="99 - MULTIPROVINCIAL"/>
    <n v="14700"/>
    <n v="214700"/>
    <n v="0"/>
  </r>
  <r>
    <s v="2023"/>
    <x v="0"/>
    <x v="0"/>
    <x v="0"/>
    <x v="0"/>
    <s v="2 - Poder Ejecutivo"/>
    <s v="0217 - MINISTERIO DE LA JUVENTUD"/>
    <x v="2"/>
    <x v="7"/>
    <x v="13"/>
    <s v="2.3 - MATERIALES Y SUMINISTROS"/>
    <s v="2.3.5 - CUERO, CAUCHO Y PLÁSTICO"/>
    <s v="N"/>
    <s v="00 - N/A"/>
    <s v="10 - FONDO GENERAL"/>
    <s v="(en blanco)"/>
    <s v="99 - MULTIPROVINCIAL"/>
    <n v="195407"/>
    <n v="195407"/>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154659.07"/>
    <n v="70740.5"/>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2734004.039999999"/>
    <n v="331037.2"/>
  </r>
  <r>
    <s v="2023"/>
    <x v="0"/>
    <x v="0"/>
    <x v="0"/>
    <x v="0"/>
    <s v="2 - Poder Ejecutivo"/>
    <s v="0217 - MINISTERIO DE LA JUVENTUD"/>
    <x v="2"/>
    <x v="7"/>
    <x v="13"/>
    <s v="2.3 - MATERIALES Y SUMINISTROS"/>
    <s v="2.3.9 - PRODUCTOS Y ÚTILES VARIOS"/>
    <s v="N"/>
    <s v="00 - N/A"/>
    <s v="10 - FONDO GENERAL"/>
    <s v="(en blanco)"/>
    <s v="99 - MULTIPROVINCIAL"/>
    <n v="14578000"/>
    <n v="3887920.88"/>
    <n v="817321.53999999992"/>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25676197"/>
    <n v="48381195.430000007"/>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203631536"/>
    <n v="21077916"/>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0898544"/>
    <n v="8442886.8399999999"/>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363111"/>
    <n v="3539270.9200000009"/>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3229562.9599999995"/>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2215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x v="64"/>
    <s v="2.2 - CONTRATACIÓN DE SERVICIOS"/>
    <s v="2.2.3 - VIÁTICOS"/>
    <s v="N"/>
    <s v="00 - N/A"/>
    <s v="10 - FONDO GENERAL"/>
    <s v="(en blanco)"/>
    <s v="99 - MULTIPROVINCIAL"/>
    <n v="374000"/>
    <n v="374000"/>
    <n v="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021856.92"/>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282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310152.86"/>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429949.99000000005"/>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0429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5007486.0999999996"/>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449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747018.51"/>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21933.34000000003"/>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38133963"/>
    <n v="8521949.759999999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097100"/>
    <n v="19838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5752044"/>
    <n v="1294862.7899999996"/>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233405"/>
    <n v="304320.02999999991"/>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1403925"/>
    <n v="2631675"/>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1609333"/>
    <n v="396288.41999999993"/>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58557965"/>
    <n v="36022468.530000001"/>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17860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225458"/>
    <n v="5515055.6100000003"/>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273972.40000000002"/>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67557465"/>
    <n v="55073769.870000005"/>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70669514"/>
    <n v="1015125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1881587"/>
    <n v="5614056.4400000004"/>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256488.4099999999"/>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74440"/>
    <n v="4063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3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68164041"/>
    <n v="8990857.4900000021"/>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726000"/>
  </r>
  <r>
    <s v="2023"/>
    <x v="0"/>
    <x v="0"/>
    <x v="0"/>
    <x v="0"/>
    <s v="2 - Poder Ejecutivo"/>
    <s v="0218 - MINISTERIO DE MEDIO AMBIENTE Y RECURSOS NATURALES"/>
    <x v="1"/>
    <x v="3"/>
    <x v="5"/>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4832766"/>
    <n v="1238833.1500000001"/>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11368.4"/>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x v="72"/>
    <s v="2.1 - REMUNERACIONES Y CONTRIBUCIONES"/>
    <s v="2.1.1 - REMUNERACIONES"/>
    <s v="N"/>
    <s v="00 - N/A"/>
    <s v="10 - FONDO GENERAL"/>
    <s v="(en blanco)"/>
    <s v="99 - MULTIPROVINCIAL"/>
    <n v="9291932"/>
    <n v="9591932"/>
    <n v="2294287.7999999998"/>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4395000"/>
    <n v="10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313209"/>
    <n v="347120.69999999995"/>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601502"/>
    <n v="147054.81000000003"/>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85806979"/>
    <n v="266384142.01999998"/>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5781225"/>
    <n v="52598608.329999998"/>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8867611"/>
    <n v="1210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235592"/>
    <n v="25830117.670000006"/>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5320963"/>
    <n v="7886748.4800000023"/>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9712238.5999999978"/>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3873800"/>
    <n v="2269977.7999999998"/>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196868.1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0"/>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1332500"/>
    <n v="444109.99"/>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1278867.440000001"/>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1370000"/>
    <n v="250881.77000000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0182389"/>
    <n v="6244984.8200000003"/>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0"/>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9287135"/>
    <n v="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12316504"/>
    <n v="2684590.8"/>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58499"/>
    <n v="0"/>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512879"/>
    <n v="233312.4"/>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5621583"/>
    <n v="5522.4"/>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424776"/>
    <n v="2232498.04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6932672"/>
    <n v="4719483.08"/>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4292710"/>
    <n v="144562.98000000001"/>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700032"/>
    <n v="60961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7709375"/>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911654.44999999984"/>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149002.5"/>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262712.0999999999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40300.020000000004"/>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336670449.15000004"/>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8545940.320000000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7"/>
    <n v="50611384.229999959"/>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0783166.26"/>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2835.129999999997"/>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35044"/>
    <n v="1240517.8600000001"/>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23902"/>
    <n v="4074606.4600000004"/>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7928880.069999997"/>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0"/>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9648741.7599999998"/>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3030298"/>
    <n v="4743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4612000"/>
    <n v="135700"/>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635208.829999998"/>
    <n v="0"/>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0"/>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0"/>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1182.0999999999999"/>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87791.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366856.5"/>
    <n v="159016.79999999999"/>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00000"/>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296545.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4346070.49"/>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2000000"/>
    <n v="177000"/>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200000"/>
    <n v="7230893.419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2595622.5099999998"/>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614045"/>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100000"/>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0"/>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0"/>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287945.0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0000"/>
    <n v="163961"/>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117734.5"/>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1046900"/>
    <n v="1921997.1900000002"/>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08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055000"/>
  </r>
  <r>
    <s v="2023"/>
    <x v="0"/>
    <x v="0"/>
    <x v="0"/>
    <x v="0"/>
    <s v="2 - Poder Ejecutivo"/>
    <s v="0220 - MINISTERIO DE ECONOMÍA, PLANIFICACIÓN Y DESARROLLO"/>
    <x v="0"/>
    <x v="0"/>
    <x v="2"/>
    <s v="2.1 - REMUNERACIONES Y CONTRIBUCIONES"/>
    <s v="2.1.1 - REMUNERACIONES"/>
    <s v="N"/>
    <s v="00 - N/A"/>
    <s v="10 - FONDO GENERAL"/>
    <s v="(en blanco)"/>
    <s v="08 - EL SEIBO"/>
    <n v="8010000"/>
    <n v="8010000"/>
    <n v="246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058294.08"/>
  </r>
  <r>
    <s v="2023"/>
    <x v="0"/>
    <x v="0"/>
    <x v="0"/>
    <x v="0"/>
    <s v="2 - Poder Ejecutivo"/>
    <s v="0220 - MINISTERIO DE ECONOMÍA, PLANIFICACIÓN Y DESARROLLO"/>
    <x v="0"/>
    <x v="0"/>
    <x v="2"/>
    <s v="2.1 - REMUNERACIONES Y CONTRIBUCIONES"/>
    <s v="2.1.1 - REMUNERACIONES"/>
    <s v="N"/>
    <s v="00 - N/A"/>
    <s v="10 - FONDO GENERAL"/>
    <s v="(en blanco)"/>
    <s v="25 - SANTIAGO"/>
    <n v="9035000"/>
    <n v="9035000"/>
    <n v="243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92298790.4100001"/>
    <n v="249909158.56"/>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450000"/>
  </r>
  <r>
    <s v="2023"/>
    <x v="0"/>
    <x v="0"/>
    <x v="0"/>
    <x v="0"/>
    <s v="2 - Poder Ejecutivo"/>
    <s v="0220 - MINISTERIO DE ECONOMÍA, PLANIFICACIÓN Y DESARROLLO"/>
    <x v="0"/>
    <x v="0"/>
    <x v="2"/>
    <s v="2.1 - REMUNERACIONES Y CONTRIBUCIONES"/>
    <s v="2.1.2 - SOBRESUELDOS"/>
    <s v="N"/>
    <s v="00 - N/A"/>
    <s v="10 - FONDO GENERAL"/>
    <s v="(en blanco)"/>
    <s v="04 - BARAHONA"/>
    <n v="1390000"/>
    <n v="1390000"/>
    <n v="0"/>
  </r>
  <r>
    <s v="2023"/>
    <x v="0"/>
    <x v="0"/>
    <x v="0"/>
    <x v="0"/>
    <s v="2 - Poder Ejecutivo"/>
    <s v="0220 - MINISTERIO DE ECONOMÍA, PLANIFICACIÓN Y DESARROLLO"/>
    <x v="0"/>
    <x v="0"/>
    <x v="2"/>
    <s v="2.1 - REMUNERACIONES Y CONTRIBUCIONES"/>
    <s v="2.1.2 - SOBRESUELDOS"/>
    <s v="N"/>
    <s v="00 - N/A"/>
    <s v="10 - FONDO GENERAL"/>
    <s v="(en blanco)"/>
    <s v="06 - DUARTE"/>
    <n v="1390000"/>
    <n v="1390000"/>
    <n v="0"/>
  </r>
  <r>
    <s v="2023"/>
    <x v="0"/>
    <x v="0"/>
    <x v="0"/>
    <x v="0"/>
    <s v="2 - Poder Ejecutivo"/>
    <s v="0220 - MINISTERIO DE ECONOMÍA, PLANIFICACIÓN Y DESARROLLO"/>
    <x v="0"/>
    <x v="0"/>
    <x v="2"/>
    <s v="2.1 - REMUNERACIONES Y CONTRIBUCIONES"/>
    <s v="2.1.2 - SOBRESUELDOS"/>
    <s v="N"/>
    <s v="00 - N/A"/>
    <s v="10 - FONDO GENERAL"/>
    <s v="(en blanco)"/>
    <s v="08 - EL SEIBO"/>
    <n v="1340000"/>
    <n v="134000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1410000"/>
    <n v="0"/>
  </r>
  <r>
    <s v="2023"/>
    <x v="0"/>
    <x v="0"/>
    <x v="0"/>
    <x v="0"/>
    <s v="2 - Poder Ejecutivo"/>
    <s v="0220 - MINISTERIO DE ECONOMÍA, PLANIFICACIÓN Y DESARROLLO"/>
    <x v="0"/>
    <x v="0"/>
    <x v="2"/>
    <s v="2.1 - REMUNERACIONES Y CONTRIBUCIONES"/>
    <s v="2.1.2 - SOBRESUELDOS"/>
    <s v="N"/>
    <s v="00 - N/A"/>
    <s v="10 - FONDO GENERAL"/>
    <s v="(en blanco)"/>
    <s v="25 - SANTIAGO"/>
    <n v="1390000"/>
    <n v="139000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0465644"/>
    <n v="9786618"/>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17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08739.7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304152.7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800000"/>
    <n v="364098.8999999999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312996.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200000"/>
    <n v="359841.89999999997"/>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953140"/>
    <n v="36538824.089999951"/>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66717.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757000"/>
    <n v="10481297.219999997"/>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358050"/>
    <n v="197156.7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5625000"/>
    <n v="2531180.8699999996"/>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749815"/>
    <n v="262100"/>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0599600"/>
    <n v="2354276.3699999996"/>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40000"/>
    <n v="287.10000000000002"/>
  </r>
  <r>
    <s v="2023"/>
    <x v="0"/>
    <x v="0"/>
    <x v="0"/>
    <x v="0"/>
    <s v="2 - Poder Ejecutivo"/>
    <s v="0220 - MINISTERIO DE ECONOMÍA, PLANIFICACIÓN Y DESARROLLO"/>
    <x v="0"/>
    <x v="0"/>
    <x v="2"/>
    <s v="2.2 - CONTRATACIÓN DE SERVICIOS"/>
    <s v="2.2.6 - SEGUROS"/>
    <s v="N"/>
    <s v="00 - N/A"/>
    <s v="10 - FONDO GENERAL"/>
    <s v="(en blanco)"/>
    <s v="06 - DUARTE"/>
    <n v="120000"/>
    <n v="143000"/>
    <n v="12418.33"/>
  </r>
  <r>
    <s v="2023"/>
    <x v="0"/>
    <x v="0"/>
    <x v="0"/>
    <x v="0"/>
    <s v="2 - Poder Ejecutivo"/>
    <s v="0220 - MINISTERIO DE ECONOMÍA, PLANIFICACIÓN Y DESARROLLO"/>
    <x v="0"/>
    <x v="0"/>
    <x v="2"/>
    <s v="2.2 - CONTRATACIÓN DE SERVICIOS"/>
    <s v="2.2.6 - SEGUROS"/>
    <s v="N"/>
    <s v="00 - N/A"/>
    <s v="10 - FONDO GENERAL"/>
    <s v="(en blanco)"/>
    <s v="08 - EL SEIBO"/>
    <n v="120000"/>
    <n v="100000"/>
    <n v="6418.32"/>
  </r>
  <r>
    <s v="2023"/>
    <x v="0"/>
    <x v="0"/>
    <x v="0"/>
    <x v="0"/>
    <s v="2 - Poder Ejecutivo"/>
    <s v="0220 - MINISTERIO DE ECONOMÍA, PLANIFICACIÓN Y DESARROLLO"/>
    <x v="0"/>
    <x v="0"/>
    <x v="2"/>
    <s v="2.2 - CONTRATACIÓN DE SERVICIOS"/>
    <s v="2.2.6 - SEGUROS"/>
    <s v="N"/>
    <s v="00 - N/A"/>
    <s v="10 - FONDO GENERAL"/>
    <s v="(en blanco)"/>
    <s v="21 - SAN CRISTOBAL"/>
    <n v="120000"/>
    <n v="90000"/>
    <n v="7271.94"/>
  </r>
  <r>
    <s v="2023"/>
    <x v="0"/>
    <x v="0"/>
    <x v="0"/>
    <x v="0"/>
    <s v="2 - Poder Ejecutivo"/>
    <s v="0220 - MINISTERIO DE ECONOMÍA, PLANIFICACIÓN Y DESARROLLO"/>
    <x v="0"/>
    <x v="0"/>
    <x v="2"/>
    <s v="2.2 - CONTRATACIÓN DE SERVICIOS"/>
    <s v="2.2.6 - SEGUROS"/>
    <s v="N"/>
    <s v="00 - N/A"/>
    <s v="10 - FONDO GENERAL"/>
    <s v="(en blanco)"/>
    <s v="25 - SANTIAGO"/>
    <n v="120000"/>
    <n v="30000"/>
    <n v="574.20000000000005"/>
  </r>
  <r>
    <s v="2023"/>
    <x v="0"/>
    <x v="0"/>
    <x v="0"/>
    <x v="0"/>
    <s v="2 - Poder Ejecutivo"/>
    <s v="0220 - MINISTERIO DE ECONOMÍA, PLANIFICACIÓN Y DESARROLLO"/>
    <x v="0"/>
    <x v="0"/>
    <x v="2"/>
    <s v="2.2 - CONTRATACIÓN DE SERVICIOS"/>
    <s v="2.2.6 - SEGUROS"/>
    <s v="N"/>
    <s v="00 - N/A"/>
    <s v="10 - FONDO GENERAL"/>
    <s v="(en blanco)"/>
    <s v="99 - MULTIPROVINCIAL"/>
    <n v="23625000"/>
    <n v="23822000"/>
    <n v="3876825.8500000015"/>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6121245"/>
    <n v="3304010.35"/>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0145000"/>
    <n v="1933557.2899999998"/>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280250"/>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7779150.54999999"/>
    <n v="5048702.01"/>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2899175.96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574950"/>
    <n v="23375.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765968"/>
    <n v="824234.53"/>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21500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505000"/>
    <n v="443869.33"/>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747000"/>
    <n v="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36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976500"/>
    <n v="6034177.0800000001"/>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18721722"/>
    <n v="927823.03"/>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33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35000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48973.65"/>
  </r>
  <r>
    <s v="2023"/>
    <x v="0"/>
    <x v="0"/>
    <x v="0"/>
    <x v="0"/>
    <s v="2 - Poder Ejecutivo"/>
    <s v="0220 - MINISTERIO DE ECONOMÍA, PLANIFICACIÓN Y DESARROLLO"/>
    <x v="0"/>
    <x v="0"/>
    <x v="31"/>
    <s v="2.2 - CONTRATACIÓN DE SERVICIOS"/>
    <s v="2.2.6 - SEGUROS"/>
    <s v="N"/>
    <s v="00 - N/A"/>
    <s v="10 - FONDO GENERAL"/>
    <s v="(en blanco)"/>
    <s v="99 - MULTIPROVINCIAL"/>
    <n v="40000"/>
    <n v="40000"/>
    <n v="1428.21"/>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36487763.039999992"/>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993500"/>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5205461.3199999994"/>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6651973.4499999993"/>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420030.62"/>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2717903.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13024"/>
    <n v="0"/>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5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62802301.889999993"/>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19950783.109999999"/>
  </r>
  <r>
    <s v="2023"/>
    <x v="0"/>
    <x v="0"/>
    <x v="0"/>
    <x v="0"/>
    <s v="2 - Poder Ejecutivo"/>
    <s v="0221 - MINISTERIO DE ADMINISTRACIÓN PÚBLICA"/>
    <x v="0"/>
    <x v="0"/>
    <x v="2"/>
    <s v="2.1 - REMUNERACIONES Y CONTRIBUCIONES"/>
    <s v="2.1.2 - SOBRESUELDOS"/>
    <s v="N"/>
    <s v="00 - N/A"/>
    <s v="10 - FONDO GENERAL"/>
    <s v="(en blanco)"/>
    <s v="01 - DISTRITO NACIONAL"/>
    <n v="67316000"/>
    <n v="67316000"/>
    <n v="3096500"/>
  </r>
  <r>
    <s v="2023"/>
    <x v="0"/>
    <x v="0"/>
    <x v="0"/>
    <x v="0"/>
    <s v="2 - Poder Ejecutivo"/>
    <s v="0221 - MINISTERIO DE ADMINISTRACIÓN PÚBLICA"/>
    <x v="0"/>
    <x v="0"/>
    <x v="2"/>
    <s v="2.1 - REMUNERACIONES Y CONTRIBUCIONES"/>
    <s v="2.1.2 - SOBRESUELDOS"/>
    <s v="N"/>
    <s v="00 - N/A"/>
    <s v="10 - FONDO GENERAL"/>
    <s v="(en blanco)"/>
    <s v="99 - MULTIPROVINCIAL"/>
    <n v="16038000"/>
    <n v="17413000"/>
    <n v="220000"/>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9180665.8999999985"/>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2884821.5199999996"/>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3700748.9600000004"/>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89988.58"/>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281998.63"/>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16000000"/>
    <n v="3119321.2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8800000"/>
    <n v="1056254.6399999999"/>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15400000"/>
    <n v="102324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5385885.1000000006"/>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170189.22999999998"/>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250000"/>
    <n v="12285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0"/>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1779000"/>
  </r>
  <r>
    <s v="2023"/>
    <x v="0"/>
    <x v="0"/>
    <x v="0"/>
    <x v="0"/>
    <s v="2 - Poder Ejecutivo"/>
    <s v="0221 - MINISTERIO DE ADMINISTRACIÓN PÚBLICA"/>
    <x v="0"/>
    <x v="0"/>
    <x v="2"/>
    <s v="2.3 - MATERIALES Y SUMINISTROS"/>
    <s v="2.3.9 - PRODUCTOS Y ÚTILES VARIOS"/>
    <s v="N"/>
    <s v="00 - N/A"/>
    <s v="10 - FONDO GENERAL"/>
    <s v="(en blanco)"/>
    <s v="01 - DISTRITO NACIONAL"/>
    <n v="6200000"/>
    <n v="5300000"/>
    <n v="5062.2000000000007"/>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70116716.670000002"/>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3311783.33"/>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2857333.33"/>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0510507.42"/>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022409.2199999997"/>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15601419.210000003"/>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63725"/>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0"/>
  </r>
  <r>
    <s v="2023"/>
    <x v="0"/>
    <x v="0"/>
    <x v="0"/>
    <x v="0"/>
    <s v="2 - Poder Ejecutivo"/>
    <s v="0221 - MINISTERIO DE ADMINISTRACIÓN PÚBLICA"/>
    <x v="2"/>
    <x v="9"/>
    <x v="75"/>
    <s v="2.1 - REMUNERACIONES Y CONTRIBUCIONES"/>
    <s v="2.1.1 - REMUNERACIONES"/>
    <s v="N"/>
    <s v="00 - N/A"/>
    <s v="10 - FONDO GENERAL"/>
    <s v="(en blanco)"/>
    <s v="01 - DISTRITO NACIONAL"/>
    <n v="73339950"/>
    <n v="71849353"/>
    <n v="16402826.1"/>
  </r>
  <r>
    <s v="2023"/>
    <x v="0"/>
    <x v="0"/>
    <x v="0"/>
    <x v="0"/>
    <s v="2 - Poder Ejecutivo"/>
    <s v="0221 - MINISTERIO DE ADMINISTRACIÓN PÚBLICA"/>
    <x v="2"/>
    <x v="9"/>
    <x v="75"/>
    <s v="2.1 - REMUNERACIONES Y CONTRIBUCIONES"/>
    <s v="2.1.1 - REMUNERACIONES"/>
    <s v="N"/>
    <s v="00 - N/A"/>
    <s v="10 - FONDO GENERAL"/>
    <s v="(en blanco)"/>
    <s v="99 - MULTIPROVINCIAL"/>
    <n v="42136953"/>
    <n v="45577550"/>
    <n v="6729850"/>
  </r>
  <r>
    <s v="2023"/>
    <x v="0"/>
    <x v="0"/>
    <x v="0"/>
    <x v="0"/>
    <s v="2 - Poder Ejecutivo"/>
    <s v="0221 - MINISTERIO DE ADMINISTRACIÓN PÚBLICA"/>
    <x v="2"/>
    <x v="9"/>
    <x v="75"/>
    <s v="2.1 - REMUNERACIONES Y CONTRIBUCIONES"/>
    <s v="2.1.2 - SOBRESUELDOS"/>
    <s v="N"/>
    <s v="00 - N/A"/>
    <s v="10 - FONDO GENERAL"/>
    <s v="(en blanco)"/>
    <s v="01 - DISTRITO NACIONAL"/>
    <n v="19278300"/>
    <n v="17235246"/>
    <n v="650000"/>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2453249.1500000004"/>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025754.03"/>
  </r>
  <r>
    <s v="2023"/>
    <x v="0"/>
    <x v="0"/>
    <x v="0"/>
    <x v="0"/>
    <s v="2 - Poder Ejecutivo"/>
    <s v="0221 - MINISTERIO DE ADMINISTRACIÓN PÚBLICA"/>
    <x v="2"/>
    <x v="9"/>
    <x v="75"/>
    <s v="2.2 - CONTRATACIÓN DE SERVICIOS"/>
    <s v="2.2.1 - SERVICIOS BÁSICOS"/>
    <s v="N"/>
    <s v="00 - N/A"/>
    <s v="10 - FONDO GENERAL"/>
    <s v="(en blanco)"/>
    <s v="01 - DISTRITO NACIONAL"/>
    <n v="9711000"/>
    <n v="9711000"/>
    <n v="2265469.6499999994"/>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203000"/>
    <n v="0"/>
  </r>
  <r>
    <s v="2023"/>
    <x v="0"/>
    <x v="0"/>
    <x v="0"/>
    <x v="0"/>
    <s v="2 - Poder Ejecutivo"/>
    <s v="0221 - MINISTERIO DE ADMINISTRACIÓN PÚBLICA"/>
    <x v="2"/>
    <x v="9"/>
    <x v="75"/>
    <s v="2.2 - CONTRATACIÓN DE SERVICIOS"/>
    <s v="2.2.5 - ALQUILERES Y RENTAS"/>
    <s v="N"/>
    <s v="00 - N/A"/>
    <s v="10 - FONDO GENERAL"/>
    <s v="(en blanco)"/>
    <s v="01 - DISTRITO NACIONAL"/>
    <n v="2475000"/>
    <n v="2475000"/>
    <n v="201398.3"/>
  </r>
  <r>
    <s v="2023"/>
    <x v="0"/>
    <x v="0"/>
    <x v="0"/>
    <x v="0"/>
    <s v="2 - Poder Ejecutivo"/>
    <s v="0221 - MINISTERIO DE ADMINISTRACIÓN PÚBLICA"/>
    <x v="2"/>
    <x v="9"/>
    <x v="75"/>
    <s v="2.2 - CONTRATACIÓN DE SERVICIOS"/>
    <s v="2.2.6 - SEGUROS"/>
    <s v="N"/>
    <s v="00 - N/A"/>
    <s v="10 - FONDO GENERAL"/>
    <s v="(en blanco)"/>
    <s v="01 - DISTRITO NACIONAL"/>
    <n v="1625000"/>
    <n v="1625000"/>
    <n v="232104.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1500000"/>
    <n v="101018"/>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494000"/>
    <n v="112524.98000000001"/>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089000"/>
    <n v="70789.0700000000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435001"/>
    <n v="549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150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x v="75"/>
    <s v="2.3 - MATERIALES Y SUMINISTROS"/>
    <s v="2.3.9 - PRODUCTOS Y ÚTILES VARIOS"/>
    <s v="N"/>
    <s v="00 - N/A"/>
    <s v="10 - FONDO GENERAL"/>
    <s v="(en blanco)"/>
    <s v="01 - DISTRITO NACIONAL"/>
    <n v="815000"/>
    <n v="1265000"/>
    <n v="237363.96"/>
  </r>
  <r>
    <s v="2023"/>
    <x v="0"/>
    <x v="0"/>
    <x v="0"/>
    <x v="0"/>
    <s v="2 - Poder Ejecutivo"/>
    <s v="0222 - MINISTERIO DE ENERGIA Y MINAS"/>
    <x v="3"/>
    <x v="19"/>
    <x v="76"/>
    <s v="2.1 - REMUNERACIONES Y CONTRIBUCIONES"/>
    <s v="2.1.1 - REMUNERACIONES"/>
    <s v="N"/>
    <s v="00 - N/A"/>
    <s v="10 - FONDO GENERAL"/>
    <s v="(en blanco)"/>
    <s v="99 - MULTIPROVINCIAL"/>
    <n v="22332022"/>
    <n v="9400000"/>
    <n v="205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269989.26"/>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162109933.71000001"/>
  </r>
  <r>
    <s v="2023"/>
    <x v="0"/>
    <x v="0"/>
    <x v="0"/>
    <x v="0"/>
    <s v="2 - Poder Ejecutivo"/>
    <s v="0222 - MINISTERIO DE ENERGIA Y MINAS"/>
    <x v="3"/>
    <x v="19"/>
    <x v="78"/>
    <s v="2.1 - REMUNERACIONES Y CONTRIBUCIONES"/>
    <s v="2.1.2 - SOBRESUELDOS"/>
    <s v="N"/>
    <s v="00 - N/A"/>
    <s v="10 - FONDO GENERAL"/>
    <s v="(en blanco)"/>
    <s v="99 - MULTIPROVINCIAL"/>
    <n v="201345573"/>
    <n v="231971205"/>
    <n v="102926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23686771.129999995"/>
  </r>
  <r>
    <s v="2023"/>
    <x v="0"/>
    <x v="0"/>
    <x v="0"/>
    <x v="0"/>
    <s v="2 - Poder Ejecutivo"/>
    <s v="0222 - MINISTERIO DE ENERGIA Y MINAS"/>
    <x v="3"/>
    <x v="19"/>
    <x v="78"/>
    <s v="2.2 - CONTRATACIÓN DE SERVICIOS"/>
    <s v="2.2.1 - SERVICIOS BÁSICOS"/>
    <s v="N"/>
    <s v="00 - N/A"/>
    <s v="10 - FONDO GENERAL"/>
    <s v="(en blanco)"/>
    <s v="99 - MULTIPROVINCIAL"/>
    <n v="57500000"/>
    <n v="57500000"/>
    <n v="2966682.63"/>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51842155"/>
    <n v="348615.66000000003"/>
  </r>
  <r>
    <s v="2023"/>
    <x v="0"/>
    <x v="0"/>
    <x v="0"/>
    <x v="0"/>
    <s v="2 - Poder Ejecutivo"/>
    <s v="0222 - MINISTERIO DE ENERGIA Y MINAS"/>
    <x v="3"/>
    <x v="19"/>
    <x v="78"/>
    <s v="2.2 - CONTRATACIÓN DE SERVICIOS"/>
    <s v="2.2.3 - VIÁTICOS"/>
    <s v="N"/>
    <s v="00 - N/A"/>
    <s v="10 - FONDO GENERAL"/>
    <s v="(en blanco)"/>
    <s v="99 - MULTIPROVINCIAL"/>
    <n v="29896800"/>
    <n v="29896800"/>
    <n v="4004918.6"/>
  </r>
  <r>
    <s v="2023"/>
    <x v="0"/>
    <x v="0"/>
    <x v="0"/>
    <x v="0"/>
    <s v="2 - Poder Ejecutivo"/>
    <s v="0222 - MINISTERIO DE ENERGIA Y MINAS"/>
    <x v="3"/>
    <x v="19"/>
    <x v="78"/>
    <s v="2.2 - CONTRATACIÓN DE SERVICIOS"/>
    <s v="2.2.4 - TRANSPORTE Y ALMACENAJE"/>
    <s v="N"/>
    <s v="00 - N/A"/>
    <s v="10 - FONDO GENERAL"/>
    <s v="(en blanco)"/>
    <s v="99 - MULTIPROVINCIAL"/>
    <n v="2850000"/>
    <n v="3887000"/>
    <n v="682.11"/>
  </r>
  <r>
    <s v="2023"/>
    <x v="0"/>
    <x v="0"/>
    <x v="0"/>
    <x v="0"/>
    <s v="2 - Poder Ejecutivo"/>
    <s v="0222 - MINISTERIO DE ENERGIA Y MINAS"/>
    <x v="3"/>
    <x v="19"/>
    <x v="78"/>
    <s v="2.2 - CONTRATACIÓN DE SERVICIOS"/>
    <s v="2.2.5 - ALQUILERES Y RENTAS"/>
    <s v="N"/>
    <s v="00 - N/A"/>
    <s v="10 - FONDO GENERAL"/>
    <s v="(en blanco)"/>
    <s v="99 - MULTIPROVINCIAL"/>
    <n v="41939743"/>
    <n v="34886498"/>
    <n v="0"/>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0040000"/>
    <n v="16775768.220000001"/>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140000"/>
    <n v="2225760.29"/>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72250427.57999998"/>
    <n v="81397159.039999992"/>
  </r>
  <r>
    <s v="2023"/>
    <x v="0"/>
    <x v="0"/>
    <x v="0"/>
    <x v="0"/>
    <s v="2 - Poder Ejecutivo"/>
    <s v="0222 - MINISTERIO DE ENERGIA Y MINAS"/>
    <x v="3"/>
    <x v="19"/>
    <x v="78"/>
    <s v="2.2 - CONTRATACIÓN DE SERVICIOS"/>
    <s v="2.2.9 - OTRAS CONTRATACIONES DE SERVICIOS"/>
    <s v="N"/>
    <s v="00 - N/A"/>
    <s v="10 - FONDO GENERAL"/>
    <s v="(en blanco)"/>
    <s v="99 - MULTIPROVINCIAL"/>
    <n v="17000000"/>
    <n v="45609420"/>
    <n v="827964.7"/>
  </r>
  <r>
    <s v="2023"/>
    <x v="0"/>
    <x v="0"/>
    <x v="0"/>
    <x v="0"/>
    <s v="2 - Poder Ejecutivo"/>
    <s v="0222 - MINISTERIO DE ENERGIA Y MINAS"/>
    <x v="3"/>
    <x v="19"/>
    <x v="78"/>
    <s v="2.3 - MATERIALES Y SUMINISTROS"/>
    <s v="2.3.1 - ALIMENTOS Y PRODUCTOS AGROFORESTALES"/>
    <s v="N"/>
    <s v="00 - N/A"/>
    <s v="10 - FONDO GENERAL"/>
    <s v="(en blanco)"/>
    <s v="99 - MULTIPROVINCIAL"/>
    <n v="5650000"/>
    <n v="9979258"/>
    <n v="187024.8"/>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49310.43"/>
  </r>
  <r>
    <s v="2023"/>
    <x v="0"/>
    <x v="0"/>
    <x v="0"/>
    <x v="0"/>
    <s v="2 - Poder Ejecutivo"/>
    <s v="0222 - MINISTERIO DE ENERGIA Y MINAS"/>
    <x v="3"/>
    <x v="19"/>
    <x v="78"/>
    <s v="2.3 - MATERIALES Y SUMINISTROS"/>
    <s v="2.3.3 - PAPEL, CARTÓN E IMPRESOS"/>
    <s v="N"/>
    <s v="00 - N/A"/>
    <s v="10 - FONDO GENERAL"/>
    <s v="(en blanco)"/>
    <s v="99 - MULTIPROVINCIAL"/>
    <n v="4200000"/>
    <n v="4274125"/>
    <n v="535338.8600000001"/>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3676891.62"/>
    <n v="52955.2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101334"/>
    <n v="1857.32"/>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635928"/>
    <n v="4366632.68"/>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5939876"/>
    <n v="2403299.89"/>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36470648.400000006"/>
  </r>
  <r>
    <s v="2023"/>
    <x v="0"/>
    <x v="0"/>
    <x v="0"/>
    <x v="0"/>
    <s v="2 - Poder Ejecutivo"/>
    <s v="0222 - MINISTERIO DE ENERGIA Y MINAS"/>
    <x v="3"/>
    <x v="20"/>
    <x v="79"/>
    <s v="2.1 - REMUNERACIONES Y CONTRIBUCIONES"/>
    <s v="2.1.2 - SOBRESUELDOS"/>
    <s v="N"/>
    <s v="00 - N/A"/>
    <s v="10 - FONDO GENERAL"/>
    <s v="(en blanco)"/>
    <s v="99 - MULTIPROVINCIAL"/>
    <n v="19239179"/>
    <n v="19239179"/>
    <n v="276000"/>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5447816.1899999967"/>
  </r>
  <r>
    <s v="2023"/>
    <x v="0"/>
    <x v="0"/>
    <x v="0"/>
    <x v="0"/>
    <s v="2 - Poder Ejecutivo"/>
    <s v="0222 - MINISTERIO DE ENERGIA Y MINAS"/>
    <x v="3"/>
    <x v="20"/>
    <x v="79"/>
    <s v="2.2 - CONTRATACIÓN DE SERVICIOS"/>
    <s v="2.2.1 - SERVICIOS BÁSICOS"/>
    <s v="N"/>
    <s v="00 - N/A"/>
    <s v="10 - FONDO GENERAL"/>
    <s v="(en blanco)"/>
    <s v="99 - MULTIPROVINCIAL"/>
    <n v="4141952"/>
    <n v="4141952"/>
    <n v="569836.52999999991"/>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481050"/>
  </r>
  <r>
    <s v="2023"/>
    <x v="0"/>
    <x v="0"/>
    <x v="0"/>
    <x v="0"/>
    <s v="2 - Poder Ejecutivo"/>
    <s v="0222 - MINISTERIO DE ENERGIA Y MINAS"/>
    <x v="3"/>
    <x v="20"/>
    <x v="79"/>
    <s v="2.2 - CONTRATACIÓN DE SERVICIOS"/>
    <s v="2.2.3 - VIÁTICOS"/>
    <s v="N"/>
    <s v="00 - N/A"/>
    <s v="20 - FONDOS CON DESTINO ESPECÍFICO"/>
    <s v="(en blanco)"/>
    <s v="99 - MULTIPROVINCIAL"/>
    <n v="876841"/>
    <n v="876841"/>
    <n v="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0"/>
  </r>
  <r>
    <s v="2023"/>
    <x v="0"/>
    <x v="0"/>
    <x v="0"/>
    <x v="0"/>
    <s v="2 - Poder Ejecutivo"/>
    <s v="0222 - MINISTERIO DE ENERGIA Y MINAS"/>
    <x v="3"/>
    <x v="20"/>
    <x v="79"/>
    <s v="2.2 - CONTRATACIÓN DE SERVICIOS"/>
    <s v="2.2.6 - SEGUROS"/>
    <s v="N"/>
    <s v="00 - N/A"/>
    <s v="10 - FONDO GENERAL"/>
    <s v="(en blanco)"/>
    <s v="99 - MULTIPROVINCIAL"/>
    <n v="2105000"/>
    <n v="2105000"/>
    <n v="1185199.8700000001"/>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145748.6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94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2056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9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0"/>
  </r>
  <r>
    <s v="2023"/>
    <x v="0"/>
    <x v="0"/>
    <x v="0"/>
    <x v="0"/>
    <s v="2 - Poder Ejecutivo"/>
    <s v="0222 - MINISTERIO DE ENERGIA Y MINAS"/>
    <x v="3"/>
    <x v="20"/>
    <x v="79"/>
    <s v="2.3 - MATERIALES Y SUMINISTROS"/>
    <s v="2.3.3 - PAPEL, CARTÓN E IMPRESOS"/>
    <s v="N"/>
    <s v="00 - N/A"/>
    <s v="10 - FONDO GENERAL"/>
    <s v="(en blanco)"/>
    <s v="99 - MULTIPROVINCIAL"/>
    <n v="400000"/>
    <n v="400000"/>
    <n v="61215.02"/>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5680.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5959"/>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0"/>
  </r>
  <r>
    <s v="2023"/>
    <x v="0"/>
    <x v="0"/>
    <x v="0"/>
    <x v="0"/>
    <s v="2 - Poder Ejecutivo"/>
    <s v="0222 - MINISTERIO DE ENERGIA Y MINAS"/>
    <x v="3"/>
    <x v="20"/>
    <x v="79"/>
    <s v="2.3 - MATERIALES Y SUMINISTROS"/>
    <s v="2.3.9 - PRODUCTOS Y ÚTILES VARIOS"/>
    <s v="N"/>
    <s v="00 - N/A"/>
    <s v="10 - FONDO GENERAL"/>
    <s v="(en blanco)"/>
    <s v="99 - MULTIPROVINCIAL"/>
    <n v="1175000"/>
    <n v="1180000"/>
    <n v="83475.540000000008"/>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327126.48"/>
    <n v="265034779.21000001"/>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15274000"/>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26569.52000001"/>
    <n v="39476915.779999986"/>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9442443.5500000007"/>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673670"/>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5561067"/>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3862937.3"/>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8463304"/>
    <n v="14648564.539999999"/>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177000"/>
  </r>
  <r>
    <s v="2023"/>
    <x v="0"/>
    <x v="0"/>
    <x v="0"/>
    <x v="0"/>
    <s v="2 - Poder Ejecutivo"/>
    <s v="0223 - MINISTERIO DE LA VIVIENDA, HABITAT Y EDIFICACIONES (MIVHED)"/>
    <x v="2"/>
    <x v="7"/>
    <x v="57"/>
    <s v="2.2 - CONTRATACIÓN DE SERVICIOS"/>
    <s v="2.2.6 - SEGUROS"/>
    <s v="N"/>
    <s v="00 - N/A"/>
    <s v="10 - FONDO GENERAL"/>
    <s v="(en blanco)"/>
    <s v="99 - MULTIPROVINCIAL"/>
    <n v="50214068"/>
    <n v="48030359.07"/>
    <n v="8078172.2699999996"/>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263173.04"/>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909675.96"/>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63456000"/>
    <n v="7094907.3100000005"/>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0"/>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5190814.63"/>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1926285.2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167271.53"/>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2640000"/>
    <n v="122504.0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694872.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45599.9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2619015.6399999997"/>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29817"/>
    <n v="657117.93999999994"/>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248759"/>
    <n v="1294845.76"/>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483973.2"/>
  </r>
  <r>
    <s v="2023"/>
    <x v="0"/>
    <x v="0"/>
    <x v="0"/>
    <x v="0"/>
    <s v="3 - Poder Judicial"/>
    <s v="0301 - PODER JUDICIAL"/>
    <x v="0"/>
    <x v="1"/>
    <x v="1"/>
    <s v="2.1 - REMUNERACIONES Y CONTRIBUCIONES"/>
    <s v="2.1.1 - REMUNERACIONES"/>
    <s v="N"/>
    <s v="00 - N/A"/>
    <s v="10 - FONDO GENERAL"/>
    <s v="(en blanco)"/>
    <s v="99 - MULTIPROVINCIAL"/>
    <n v="5270595355"/>
    <n v="5270595355"/>
    <n v="1317457575.5199995"/>
  </r>
  <r>
    <s v="2023"/>
    <x v="0"/>
    <x v="0"/>
    <x v="0"/>
    <x v="0"/>
    <s v="3 - Poder Judicial"/>
    <s v="0301 - PODER JUDICIAL"/>
    <x v="0"/>
    <x v="1"/>
    <x v="1"/>
    <s v="2.1 - REMUNERACIONES Y CONTRIBUCIONES"/>
    <s v="2.1.2 - SOBRESUELDOS"/>
    <s v="N"/>
    <s v="00 - N/A"/>
    <s v="10 - FONDO GENERAL"/>
    <s v="(en blanco)"/>
    <s v="99 - MULTIPROVINCIAL"/>
    <n v="438095456"/>
    <n v="438095456"/>
    <n v="108765697.25999999"/>
  </r>
  <r>
    <s v="2023"/>
    <x v="0"/>
    <x v="0"/>
    <x v="0"/>
    <x v="0"/>
    <s v="3 - Poder Judicial"/>
    <s v="0301 - PODER JUDICIAL"/>
    <x v="0"/>
    <x v="1"/>
    <x v="1"/>
    <s v="2.1 - REMUNERACIONES Y CONTRIBUCIONES"/>
    <s v="2.1.3 - DIETAS Y GASTOS DE REPRESENTACIÓN"/>
    <s v="N"/>
    <s v="00 - N/A"/>
    <s v="10 - FONDO GENERAL"/>
    <s v="(en blanco)"/>
    <s v="99 - MULTIPROVINCIAL"/>
    <n v="211234154"/>
    <n v="211234154"/>
    <n v="52713771"/>
  </r>
  <r>
    <s v="2023"/>
    <x v="0"/>
    <x v="0"/>
    <x v="0"/>
    <x v="0"/>
    <s v="3 - Poder Judicial"/>
    <s v="0301 - PODER JUDICIAL"/>
    <x v="0"/>
    <x v="1"/>
    <x v="1"/>
    <s v="2.1 - REMUNERACIONES Y CONTRIBUCIONES"/>
    <s v="2.1.4 - GRATIFICACIONES Y BONIFICACIONES"/>
    <s v="N"/>
    <s v="00 - N/A"/>
    <s v="10 - FONDO GENERAL"/>
    <s v="(en blanco)"/>
    <s v="99 - MULTIPROVINCIAL"/>
    <n v="490708482"/>
    <n v="490708482"/>
    <n v="122649936.19"/>
  </r>
  <r>
    <s v="2023"/>
    <x v="0"/>
    <x v="0"/>
    <x v="0"/>
    <x v="0"/>
    <s v="3 - Poder Judicial"/>
    <s v="0301 - PODER JUDICIAL"/>
    <x v="0"/>
    <x v="1"/>
    <x v="1"/>
    <s v="2.2 - CONTRATACIÓN DE SERVICIOS"/>
    <s v="2.2.1 - SERVICIOS BÁSICOS"/>
    <s v="N"/>
    <s v="00 - N/A"/>
    <s v="10 - FONDO GENERAL"/>
    <s v="(en blanco)"/>
    <s v="99 - MULTIPROVINCIAL"/>
    <n v="291330898"/>
    <n v="291330898"/>
    <n v="72228508.729999989"/>
  </r>
  <r>
    <s v="2023"/>
    <x v="0"/>
    <x v="0"/>
    <x v="0"/>
    <x v="0"/>
    <s v="3 - Poder Judicial"/>
    <s v="0301 - PODER JUDICIAL"/>
    <x v="0"/>
    <x v="1"/>
    <x v="1"/>
    <s v="2.2 - CONTRATACIÓN DE SERVICIOS"/>
    <s v="2.2.2 - PUBLICIDAD, IMPRESIÓN Y ENCUADERNACIÓN"/>
    <s v="N"/>
    <s v="00 - N/A"/>
    <s v="10 - FONDO GENERAL"/>
    <s v="(en blanco)"/>
    <s v="99 - MULTIPROVINCIAL"/>
    <n v="5078148"/>
    <n v="5078148"/>
    <n v="1259566.7599999998"/>
  </r>
  <r>
    <s v="2023"/>
    <x v="0"/>
    <x v="0"/>
    <x v="0"/>
    <x v="0"/>
    <s v="3 - Poder Judicial"/>
    <s v="0301 - PODER JUDICIAL"/>
    <x v="0"/>
    <x v="1"/>
    <x v="1"/>
    <s v="2.2 - CONTRATACIÓN DE SERVICIOS"/>
    <s v="2.2.3 - VIÁTICOS"/>
    <s v="N"/>
    <s v="00 - N/A"/>
    <s v="10 - FONDO GENERAL"/>
    <s v="(en blanco)"/>
    <s v="99 - MULTIPROVINCIAL"/>
    <n v="22415079"/>
    <n v="22415079"/>
    <n v="6245385.3399999999"/>
  </r>
  <r>
    <s v="2023"/>
    <x v="0"/>
    <x v="0"/>
    <x v="0"/>
    <x v="0"/>
    <s v="3 - Poder Judicial"/>
    <s v="0301 - PODER JUDICIAL"/>
    <x v="0"/>
    <x v="1"/>
    <x v="1"/>
    <s v="2.2 - CONTRATACIÓN DE SERVICIOS"/>
    <s v="2.2.4 - TRANSPORTE Y ALMACENAJE"/>
    <s v="N"/>
    <s v="00 - N/A"/>
    <s v="10 - FONDO GENERAL"/>
    <s v="(en blanco)"/>
    <s v="99 - MULTIPROVINCIAL"/>
    <n v="9368891"/>
    <n v="9368891"/>
    <n v="2719002.24"/>
  </r>
  <r>
    <s v="2023"/>
    <x v="0"/>
    <x v="0"/>
    <x v="0"/>
    <x v="0"/>
    <s v="3 - Poder Judicial"/>
    <s v="0301 - PODER JUDICIAL"/>
    <x v="0"/>
    <x v="1"/>
    <x v="1"/>
    <s v="2.2 - CONTRATACIÓN DE SERVICIOS"/>
    <s v="2.2.5 - ALQUILERES Y RENTAS"/>
    <s v="N"/>
    <s v="00 - N/A"/>
    <s v="10 - FONDO GENERAL"/>
    <s v="(en blanco)"/>
    <s v="99 - MULTIPROVINCIAL"/>
    <n v="155542878"/>
    <n v="155542878"/>
    <n v="36509277.999999993"/>
  </r>
  <r>
    <s v="2023"/>
    <x v="0"/>
    <x v="0"/>
    <x v="0"/>
    <x v="0"/>
    <s v="3 - Poder Judicial"/>
    <s v="0301 - PODER JUDICIAL"/>
    <x v="0"/>
    <x v="1"/>
    <x v="1"/>
    <s v="2.2 - CONTRATACIÓN DE SERVICIOS"/>
    <s v="2.2.6 - SEGUROS"/>
    <s v="N"/>
    <s v="00 - N/A"/>
    <s v="10 - FONDO GENERAL"/>
    <s v="(en blanco)"/>
    <s v="99 - MULTIPROVINCIAL"/>
    <n v="703636356"/>
    <n v="703636356"/>
    <n v="175909088.4000000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0122252.509999998"/>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56616083.510000005"/>
  </r>
  <r>
    <s v="2023"/>
    <x v="0"/>
    <x v="0"/>
    <x v="0"/>
    <x v="0"/>
    <s v="3 - Poder Judicial"/>
    <s v="0301 - PODER JUDICIAL"/>
    <x v="0"/>
    <x v="1"/>
    <x v="1"/>
    <s v="2.3 - MATERIALES Y SUMINISTROS"/>
    <s v="2.3.1 - ALIMENTOS Y PRODUCTOS AGROFORESTALES"/>
    <s v="N"/>
    <s v="00 - N/A"/>
    <s v="10 - FONDO GENERAL"/>
    <s v="(en blanco)"/>
    <s v="99 - MULTIPROVINCIAL"/>
    <n v="37268008"/>
    <n v="37268008"/>
    <n v="9244954.9199999999"/>
  </r>
  <r>
    <s v="2023"/>
    <x v="0"/>
    <x v="0"/>
    <x v="0"/>
    <x v="0"/>
    <s v="3 - Poder Judicial"/>
    <s v="0301 - PODER JUDICIAL"/>
    <x v="0"/>
    <x v="1"/>
    <x v="1"/>
    <s v="2.3 - MATERIALES Y SUMINISTROS"/>
    <s v="2.3.2 - TEXTILES Y VESTUARIOS"/>
    <s v="N"/>
    <s v="00 - N/A"/>
    <s v="10 - FONDO GENERAL"/>
    <s v="(en blanco)"/>
    <s v="99 - MULTIPROVINCIAL"/>
    <n v="4106800"/>
    <n v="4106800"/>
    <n v="760033"/>
  </r>
  <r>
    <s v="2023"/>
    <x v="0"/>
    <x v="0"/>
    <x v="0"/>
    <x v="0"/>
    <s v="3 - Poder Judicial"/>
    <s v="0301 - PODER JUDICIAL"/>
    <x v="0"/>
    <x v="1"/>
    <x v="1"/>
    <s v="2.3 - MATERIALES Y SUMINISTROS"/>
    <s v="2.3.3 - PAPEL, CARTÓN E IMPRESOS"/>
    <s v="N"/>
    <s v="00 - N/A"/>
    <s v="10 - FONDO GENERAL"/>
    <s v="(en blanco)"/>
    <s v="99 - MULTIPROVINCIAL"/>
    <n v="23044585"/>
    <n v="23044585"/>
    <n v="3857817.75"/>
  </r>
  <r>
    <s v="2023"/>
    <x v="0"/>
    <x v="0"/>
    <x v="0"/>
    <x v="0"/>
    <s v="3 - Poder Judicial"/>
    <s v="0301 - PODER JUDICIAL"/>
    <x v="0"/>
    <x v="1"/>
    <x v="1"/>
    <s v="2.3 - MATERIALES Y SUMINISTROS"/>
    <s v="2.3.5 - CUERO, CAUCHO Y PLÁSTICO"/>
    <s v="N"/>
    <s v="00 - N/A"/>
    <s v="10 - FONDO GENERAL"/>
    <s v="(en blanco)"/>
    <s v="99 - MULTIPROVINCIAL"/>
    <n v="7726019"/>
    <n v="7726019"/>
    <n v="2235172.4900000002"/>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8547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0074676.6"/>
  </r>
  <r>
    <s v="2023"/>
    <x v="0"/>
    <x v="0"/>
    <x v="0"/>
    <x v="0"/>
    <s v="3 - Poder Judicial"/>
    <s v="0301 - PODER JUDICIAL"/>
    <x v="0"/>
    <x v="1"/>
    <x v="1"/>
    <s v="2.3 - MATERIALES Y SUMINISTROS"/>
    <s v="2.3.9 - PRODUCTOS Y ÚTILES VARIOS"/>
    <s v="N"/>
    <s v="00 - N/A"/>
    <s v="10 - FONDO GENERAL"/>
    <s v="(en blanco)"/>
    <s v="99 - MULTIPROVINCIAL"/>
    <n v="51981957"/>
    <n v="51981957"/>
    <n v="12257462.75"/>
  </r>
  <r>
    <s v="2023"/>
    <x v="0"/>
    <x v="0"/>
    <x v="0"/>
    <x v="0"/>
    <s v="4 - Junta Central Electoral"/>
    <s v="0401 - JUNTA CENTRAL ELECTORAL"/>
    <x v="0"/>
    <x v="0"/>
    <x v="80"/>
    <s v="2.1 - REMUNERACIONES Y CONTRIBUCIONES"/>
    <s v="2.1.1 - REMUNERACIONES"/>
    <s v="N"/>
    <s v="00 - N/A"/>
    <s v="10 - FONDO GENERAL"/>
    <s v="(en blanco)"/>
    <s v="99 - MULTIPROVINCIAL"/>
    <n v="3188962756"/>
    <n v="3188962756"/>
    <n v="797240685"/>
  </r>
  <r>
    <s v="2023"/>
    <x v="0"/>
    <x v="0"/>
    <x v="0"/>
    <x v="0"/>
    <s v="4 - Junta Central Electoral"/>
    <s v="0401 - JUNTA CENTRAL ELECTORAL"/>
    <x v="0"/>
    <x v="0"/>
    <x v="80"/>
    <s v="2.1 - REMUNERACIONES Y CONTRIBUCIONES"/>
    <s v="2.1.2 - SOBRESUELDOS"/>
    <s v="N"/>
    <s v="00 - N/A"/>
    <s v="10 - FONDO GENERAL"/>
    <s v="(en blanco)"/>
    <s v="99 - MULTIPROVINCIAL"/>
    <n v="1009800080"/>
    <n v="1009800080"/>
    <n v="252450018"/>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15843210"/>
  </r>
  <r>
    <s v="2023"/>
    <x v="0"/>
    <x v="0"/>
    <x v="0"/>
    <x v="0"/>
    <s v="4 - Junta Central Electoral"/>
    <s v="0401 - JUNTA CENTRAL ELECTORAL"/>
    <x v="0"/>
    <x v="0"/>
    <x v="80"/>
    <s v="2.2 - CONTRATACIÓN DE SERVICIOS"/>
    <s v="2.2.1 - SERVICIOS BÁSICOS"/>
    <s v="N"/>
    <s v="00 - N/A"/>
    <s v="10 - FONDO GENERAL"/>
    <s v="(en blanco)"/>
    <s v="99 - MULTIPROVINCIAL"/>
    <n v="260476640"/>
    <n v="260476640"/>
    <n v="65119155"/>
  </r>
  <r>
    <s v="2023"/>
    <x v="0"/>
    <x v="0"/>
    <x v="0"/>
    <x v="0"/>
    <s v="4 - Junta Central Electoral"/>
    <s v="0401 - JUNTA CENTRAL ELECTORAL"/>
    <x v="0"/>
    <x v="0"/>
    <x v="80"/>
    <s v="2.2 - CONTRATACIÓN DE SERVICIOS"/>
    <s v="2.2.3 - VIÁTICOS"/>
    <s v="N"/>
    <s v="00 - N/A"/>
    <s v="10 - FONDO GENERAL"/>
    <s v="(en blanco)"/>
    <s v="99 - MULTIPROVINCIAL"/>
    <n v="121685437"/>
    <n v="121685437"/>
    <n v="30421359"/>
  </r>
  <r>
    <s v="2023"/>
    <x v="0"/>
    <x v="0"/>
    <x v="0"/>
    <x v="0"/>
    <s v="4 - Junta Central Electoral"/>
    <s v="0401 - JUNTA CENTRAL ELECTORAL"/>
    <x v="0"/>
    <x v="0"/>
    <x v="80"/>
    <s v="2.2 - CONTRATACIÓN DE SERVICIOS"/>
    <s v="2.2.5 - ALQUILERES Y RENTAS"/>
    <s v="N"/>
    <s v="00 - N/A"/>
    <s v="10 - FONDO GENERAL"/>
    <s v="(en blanco)"/>
    <s v="99 - MULTIPROVINCIAL"/>
    <n v="277705859"/>
    <n v="277705859"/>
    <n v="69426462"/>
  </r>
  <r>
    <s v="2023"/>
    <x v="0"/>
    <x v="0"/>
    <x v="0"/>
    <x v="0"/>
    <s v="4 - Junta Central Electoral"/>
    <s v="0401 - JUNTA CENTRAL ELECTORAL"/>
    <x v="0"/>
    <x v="0"/>
    <x v="80"/>
    <s v="2.2 - CONTRATACIÓN DE SERVICIOS"/>
    <s v="2.2.6 - SEGUROS"/>
    <s v="N"/>
    <s v="00 - N/A"/>
    <s v="10 - FONDO GENERAL"/>
    <s v="(en blanco)"/>
    <s v="99 - MULTIPROVINCIAL"/>
    <n v="218090265"/>
    <n v="218090265"/>
    <n v="54522564"/>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449999"/>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28297476"/>
  </r>
  <r>
    <s v="2023"/>
    <x v="0"/>
    <x v="0"/>
    <x v="0"/>
    <x v="0"/>
    <s v="4 - Junta Central Electoral"/>
    <s v="0401 - JUNTA CENTRAL ELECTORAL"/>
    <x v="0"/>
    <x v="0"/>
    <x v="80"/>
    <s v="2.3 - MATERIALES Y SUMINISTROS"/>
    <s v="2.3.5 - CUERO, CAUCHO Y PLÁSTICO"/>
    <s v="N"/>
    <s v="00 - N/A"/>
    <s v="10 - FONDO GENERAL"/>
    <s v="(en blanco)"/>
    <s v="99 - MULTIPROVINCIAL"/>
    <n v="94575811"/>
    <n v="94575811"/>
    <n v="2364394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404180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77952474"/>
  </r>
  <r>
    <s v="2023"/>
    <x v="0"/>
    <x v="0"/>
    <x v="0"/>
    <x v="0"/>
    <s v="4 - Junta Central Electoral"/>
    <s v="0401 - JUNTA CENTRAL ELECTORAL"/>
    <x v="0"/>
    <x v="0"/>
    <x v="31"/>
    <s v="2.1 - REMUNERACIONES Y CONTRIBUCIONES"/>
    <s v="2.1.1 - REMUNERACIONES"/>
    <s v="N"/>
    <s v="00 - N/A"/>
    <s v="10 - FONDO GENERAL"/>
    <s v="(en blanco)"/>
    <s v="99 - MULTIPROVINCIAL"/>
    <n v="4356720"/>
    <n v="4356720"/>
    <n v="1089180"/>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160096446.95999998"/>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67494023.840000004"/>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1536222"/>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23603683.999999985"/>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5560854.6299999999"/>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5110379.7999999989"/>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7544434.75"/>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143865"/>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4637138"/>
  </r>
  <r>
    <s v="2023"/>
    <x v="0"/>
    <x v="0"/>
    <x v="0"/>
    <x v="0"/>
    <s v="5 - Cámara de Cuentas de la República Dominicana"/>
    <s v="0402 - CÁMARA DE CUENTAS"/>
    <x v="0"/>
    <x v="0"/>
    <x v="2"/>
    <s v="2.2 - CONTRATACIÓN DE SERVICIOS"/>
    <s v="2.2.6 - SEGUROS"/>
    <s v="N"/>
    <s v="00 - N/A"/>
    <s v="10 - FONDO GENERAL"/>
    <s v="(en blanco)"/>
    <s v="99 - MULTIPROVINCIAL"/>
    <n v="44346582"/>
    <n v="44346582"/>
    <n v="14228888.27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2274921.3200000003"/>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3660796.75"/>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3643790.2"/>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587288.2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79557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944986.94999999984"/>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4092.51"/>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17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4806082.68"/>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1517016.6699999997"/>
  </r>
  <r>
    <s v="2023"/>
    <x v="0"/>
    <x v="0"/>
    <x v="0"/>
    <x v="0"/>
    <s v="6 - Tribunal Constitucional"/>
    <s v="0403 - TRIBUNAL CONSTITUCIONAL"/>
    <x v="0"/>
    <x v="1"/>
    <x v="4"/>
    <s v="2.1 - REMUNERACIONES Y CONTRIBUCIONES"/>
    <s v="2.1.1 - REMUNERACIONES"/>
    <s v="N"/>
    <s v="00 - N/A"/>
    <s v="10 - FONDO GENERAL"/>
    <s v="(en blanco)"/>
    <s v="99 - MULTIPROVINCIAL"/>
    <n v="698859144"/>
    <n v="698859144"/>
    <n v="199968873.54000005"/>
  </r>
  <r>
    <s v="2023"/>
    <x v="0"/>
    <x v="0"/>
    <x v="0"/>
    <x v="0"/>
    <s v="6 - Tribunal Constitucional"/>
    <s v="0403 - TRIBUNAL CONSTITUCIONAL"/>
    <x v="0"/>
    <x v="1"/>
    <x v="4"/>
    <s v="2.1 - REMUNERACIONES Y CONTRIBUCIONES"/>
    <s v="2.1.2 - SOBRESUELDOS"/>
    <s v="N"/>
    <s v="00 - N/A"/>
    <s v="10 - FONDO GENERAL"/>
    <s v="(en blanco)"/>
    <s v="99 - MULTIPROVINCIAL"/>
    <n v="169822070"/>
    <n v="169822070"/>
    <n v="23856920.100000001"/>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1806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23493347.820000004"/>
  </r>
  <r>
    <s v="2023"/>
    <x v="0"/>
    <x v="0"/>
    <x v="0"/>
    <x v="0"/>
    <s v="6 - Tribunal Constitucional"/>
    <s v="0403 - TRIBUNAL CONSTITUCIONAL"/>
    <x v="0"/>
    <x v="1"/>
    <x v="4"/>
    <s v="2.2 - CONTRATACIÓN DE SERVICIOS"/>
    <s v="2.2.1 - SERVICIOS BÁSICOS"/>
    <s v="N"/>
    <s v="00 - N/A"/>
    <s v="10 - FONDO GENERAL"/>
    <s v="(en blanco)"/>
    <s v="99 - MULTIPROVINCIAL"/>
    <n v="21117624"/>
    <n v="21117624"/>
    <n v="3313069.74"/>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4336334.67"/>
  </r>
  <r>
    <s v="2023"/>
    <x v="0"/>
    <x v="0"/>
    <x v="0"/>
    <x v="0"/>
    <s v="6 - Tribunal Constitucional"/>
    <s v="0403 - TRIBUNAL CONSTITUCIONAL"/>
    <x v="0"/>
    <x v="1"/>
    <x v="4"/>
    <s v="2.2 - CONTRATACIÓN DE SERVICIOS"/>
    <s v="2.2.3 - VIÁTICOS"/>
    <s v="N"/>
    <s v="00 - N/A"/>
    <s v="10 - FONDO GENERAL"/>
    <s v="(en blanco)"/>
    <s v="99 - MULTIPROVINCIAL"/>
    <n v="12553191"/>
    <n v="12553191"/>
    <n v="667999.68999999994"/>
  </r>
  <r>
    <s v="2023"/>
    <x v="0"/>
    <x v="0"/>
    <x v="0"/>
    <x v="0"/>
    <s v="6 - Tribunal Constitucional"/>
    <s v="0403 - TRIBUNAL CONSTITUCIONAL"/>
    <x v="0"/>
    <x v="1"/>
    <x v="4"/>
    <s v="2.2 - CONTRATACIÓN DE SERVICIOS"/>
    <s v="2.2.4 - TRANSPORTE Y ALMACENAJE"/>
    <s v="N"/>
    <s v="00 - N/A"/>
    <s v="10 - FONDO GENERAL"/>
    <s v="(en blanco)"/>
    <s v="99 - MULTIPROVINCIAL"/>
    <n v="15439658"/>
    <n v="15439658"/>
    <n v="1080300"/>
  </r>
  <r>
    <s v="2023"/>
    <x v="0"/>
    <x v="0"/>
    <x v="0"/>
    <x v="0"/>
    <s v="6 - Tribunal Constitucional"/>
    <s v="0403 - TRIBUNAL CONSTITUCIONAL"/>
    <x v="0"/>
    <x v="1"/>
    <x v="4"/>
    <s v="2.2 - CONTRATACIÓN DE SERVICIOS"/>
    <s v="2.2.5 - ALQUILERES Y RENTAS"/>
    <s v="N"/>
    <s v="00 - N/A"/>
    <s v="10 - FONDO GENERAL"/>
    <s v="(en blanco)"/>
    <s v="99 - MULTIPROVINCIAL"/>
    <n v="18243378"/>
    <n v="18243378"/>
    <n v="7284953"/>
  </r>
  <r>
    <s v="2023"/>
    <x v="0"/>
    <x v="0"/>
    <x v="0"/>
    <x v="0"/>
    <s v="6 - Tribunal Constitucional"/>
    <s v="0403 - TRIBUNAL CONSTITUCIONAL"/>
    <x v="0"/>
    <x v="1"/>
    <x v="4"/>
    <s v="2.2 - CONTRATACIÓN DE SERVICIOS"/>
    <s v="2.2.6 - SEGUROS"/>
    <s v="N"/>
    <s v="00 - N/A"/>
    <s v="10 - FONDO GENERAL"/>
    <s v="(en blanco)"/>
    <s v="99 - MULTIPROVINCIAL"/>
    <n v="105882861"/>
    <n v="105882861"/>
    <n v="40560126.46000000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3785012.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26325974.129999999"/>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5707406"/>
  </r>
  <r>
    <s v="2023"/>
    <x v="0"/>
    <x v="0"/>
    <x v="0"/>
    <x v="0"/>
    <s v="6 - Tribunal Constitucional"/>
    <s v="0403 - TRIBUNAL CONSTITUCIONAL"/>
    <x v="0"/>
    <x v="1"/>
    <x v="4"/>
    <s v="2.3 - MATERIALES Y SUMINISTROS"/>
    <s v="2.3.5 - CUERO, CAUCHO Y PLÁSTICO"/>
    <s v="N"/>
    <s v="00 - N/A"/>
    <s v="10 - FONDO GENERAL"/>
    <s v="(en blanco)"/>
    <s v="99 - MULTIPROVINCIAL"/>
    <n v="7637747"/>
    <n v="7637747"/>
    <n v="39723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8329081.04"/>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3044495.56"/>
    <n v="38890735.890000001"/>
  </r>
  <r>
    <s v="2023"/>
    <x v="0"/>
    <x v="0"/>
    <x v="0"/>
    <x v="0"/>
    <s v="7 - Defensor del Pueblo"/>
    <s v="0404 - DEFENSOR DEL PUEBLO"/>
    <x v="0"/>
    <x v="1"/>
    <x v="1"/>
    <s v="2.1 - REMUNERACIONES Y CONTRIBUCIONES"/>
    <s v="2.1.2 - SOBRESUELDOS"/>
    <s v="N"/>
    <s v="00 - N/A"/>
    <s v="10 - FONDO GENERAL"/>
    <s v="(en blanco)"/>
    <s v="99 - MULTIPROVINCIAL"/>
    <n v="15450000"/>
    <n v="15450000"/>
    <n v="2641368.44"/>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7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13504.439999998"/>
    <n v="4723987.4800000004"/>
  </r>
  <r>
    <s v="2023"/>
    <x v="0"/>
    <x v="0"/>
    <x v="0"/>
    <x v="0"/>
    <s v="7 - Defensor del Pueblo"/>
    <s v="0404 - DEFENSOR DEL PUEBLO"/>
    <x v="0"/>
    <x v="1"/>
    <x v="1"/>
    <s v="2.2 - CONTRATACIÓN DE SERVICIOS"/>
    <s v="2.2.1 - SERVICIOS BÁSICOS"/>
    <s v="N"/>
    <s v="00 - N/A"/>
    <s v="10 - FONDO GENERAL"/>
    <s v="(en blanco)"/>
    <s v="99 - MULTIPROVINCIAL"/>
    <n v="4650000"/>
    <n v="4650000"/>
    <n v="1834670.55"/>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062076.3799999999"/>
  </r>
  <r>
    <s v="2023"/>
    <x v="0"/>
    <x v="0"/>
    <x v="0"/>
    <x v="0"/>
    <s v="7 - Defensor del Pueblo"/>
    <s v="0404 - DEFENSOR DEL PUEBLO"/>
    <x v="0"/>
    <x v="1"/>
    <x v="1"/>
    <s v="2.2 - CONTRATACIÓN DE SERVICIOS"/>
    <s v="2.2.3 - VIÁTICOS"/>
    <s v="N"/>
    <s v="00 - N/A"/>
    <s v="10 - FONDO GENERAL"/>
    <s v="(en blanco)"/>
    <s v="99 - MULTIPROVINCIAL"/>
    <n v="3500000"/>
    <n v="3500000"/>
    <n v="396950"/>
  </r>
  <r>
    <s v="2023"/>
    <x v="0"/>
    <x v="0"/>
    <x v="0"/>
    <x v="0"/>
    <s v="7 - Defensor del Pueblo"/>
    <s v="0404 - DEFENSOR DEL PUEBLO"/>
    <x v="0"/>
    <x v="1"/>
    <x v="1"/>
    <s v="2.2 - CONTRATACIÓN DE SERVICIOS"/>
    <s v="2.2.4 - TRANSPORTE Y ALMACENAJE"/>
    <s v="N"/>
    <s v="00 - N/A"/>
    <s v="10 - FONDO GENERAL"/>
    <s v="(en blanco)"/>
    <s v="99 - MULTIPROVINCIAL"/>
    <n v="775000"/>
    <n v="775000"/>
    <n v="130556.2"/>
  </r>
  <r>
    <s v="2023"/>
    <x v="0"/>
    <x v="0"/>
    <x v="0"/>
    <x v="0"/>
    <s v="7 - Defensor del Pueblo"/>
    <s v="0404 - DEFENSOR DEL PUEBLO"/>
    <x v="0"/>
    <x v="1"/>
    <x v="1"/>
    <s v="2.2 - CONTRATACIÓN DE SERVICIOS"/>
    <s v="2.2.5 - ALQUILERES Y RENTAS"/>
    <s v="N"/>
    <s v="00 - N/A"/>
    <s v="10 - FONDO GENERAL"/>
    <s v="(en blanco)"/>
    <s v="99 - MULTIPROVINCIAL"/>
    <n v="12600000"/>
    <n v="12600000"/>
    <n v="3595698.27"/>
  </r>
  <r>
    <s v="2023"/>
    <x v="0"/>
    <x v="0"/>
    <x v="0"/>
    <x v="0"/>
    <s v="7 - Defensor del Pueblo"/>
    <s v="0404 - DEFENSOR DEL PUEBLO"/>
    <x v="0"/>
    <x v="1"/>
    <x v="1"/>
    <s v="2.2 - CONTRATACIÓN DE SERVICIOS"/>
    <s v="2.2.6 - SEGUROS"/>
    <s v="N"/>
    <s v="00 - N/A"/>
    <s v="10 - FONDO GENERAL"/>
    <s v="(en blanco)"/>
    <s v="99 - MULTIPROVINCIAL"/>
    <n v="6250000"/>
    <n v="6250000"/>
    <n v="951527.0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292533.7"/>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1967117.35"/>
  </r>
  <r>
    <s v="2023"/>
    <x v="0"/>
    <x v="0"/>
    <x v="0"/>
    <x v="0"/>
    <s v="7 - Defensor del Pueblo"/>
    <s v="0404 - DEFENSOR DEL PUEBLO"/>
    <x v="0"/>
    <x v="1"/>
    <x v="1"/>
    <s v="2.2 - CONTRATACIÓN DE SERVICIOS"/>
    <s v="2.2.9 - OTRAS CONTRATACIONES DE SERVICIOS"/>
    <s v="N"/>
    <s v="00 - N/A"/>
    <s v="10 - FONDO GENERAL"/>
    <s v="(en blanco)"/>
    <s v="99 - MULTIPROVINCIAL"/>
    <n v="4050000"/>
    <n v="3950000"/>
    <n v="410646.49000000005"/>
  </r>
  <r>
    <s v="2023"/>
    <x v="0"/>
    <x v="0"/>
    <x v="0"/>
    <x v="0"/>
    <s v="7 - Defensor del Pueblo"/>
    <s v="0404 - DEFENSOR DEL PUEBLO"/>
    <x v="0"/>
    <x v="1"/>
    <x v="1"/>
    <s v="2.3 - MATERIALES Y SUMINISTROS"/>
    <s v="2.3.1 - ALIMENTOS Y PRODUCTOS AGROFORESTALES"/>
    <s v="N"/>
    <s v="00 - N/A"/>
    <s v="10 - FONDO GENERAL"/>
    <s v="(en blanco)"/>
    <s v="99 - MULTIPROVINCIAL"/>
    <n v="500000"/>
    <n v="500000"/>
    <n v="161266.58000000002"/>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36494"/>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450"/>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3688283.0999999996"/>
  </r>
  <r>
    <s v="2023"/>
    <x v="0"/>
    <x v="0"/>
    <x v="0"/>
    <x v="0"/>
    <s v="7 - Defensor del Pueblo"/>
    <s v="0404 - DEFENSOR DEL PUEBLO"/>
    <x v="0"/>
    <x v="1"/>
    <x v="1"/>
    <s v="2.3 - MATERIALES Y SUMINISTROS"/>
    <s v="2.3.9 - PRODUCTOS Y ÚTILES VARIOS"/>
    <s v="N"/>
    <s v="00 - N/A"/>
    <s v="10 - FONDO GENERAL"/>
    <s v="(en blanco)"/>
    <s v="99 - MULTIPROVINCIAL"/>
    <n v="4180000"/>
    <n v="4573562.34"/>
    <n v="1095857.6299999999"/>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17384924.44"/>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2372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033333.3399999999"/>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19375986.560000006"/>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4022258.73"/>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4517856.66"/>
  </r>
  <r>
    <s v="2023"/>
    <x v="0"/>
    <x v="0"/>
    <x v="0"/>
    <x v="0"/>
    <s v="8 - Tribunal Superior Electoral (TSE)"/>
    <s v="0405 - TRIBUNAL SUPERIOR  ELECTORAL ( TSE)"/>
    <x v="0"/>
    <x v="0"/>
    <x v="80"/>
    <s v="2.2 - CONTRATACIÓN DE SERVICIOS"/>
    <s v="2.2.3 - VIÁTICOS"/>
    <s v="N"/>
    <s v="00 - N/A"/>
    <s v="10 - FONDO GENERAL"/>
    <s v="(en blanco)"/>
    <s v="99 - MULTIPROVINCIAL"/>
    <n v="3000000"/>
    <n v="3000000"/>
    <n v="16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1405276.77"/>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8949823.3800000008"/>
  </r>
  <r>
    <s v="2023"/>
    <x v="0"/>
    <x v="0"/>
    <x v="0"/>
    <x v="0"/>
    <s v="8 - Tribunal Superior Electoral (TSE)"/>
    <s v="0405 - TRIBUNAL SUPERIOR  ELECTORAL ( TSE)"/>
    <x v="0"/>
    <x v="0"/>
    <x v="80"/>
    <s v="2.2 - CONTRATACIÓN DE SERVICIOS"/>
    <s v="2.2.6 - SEGUROS"/>
    <s v="N"/>
    <s v="00 - N/A"/>
    <s v="10 - FONDO GENERAL"/>
    <s v="(en blanco)"/>
    <s v="99 - MULTIPROVINCIAL"/>
    <n v="39700000"/>
    <n v="39700000"/>
    <n v="103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4108333.34"/>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4577440.0199999996"/>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3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1688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89166.68"/>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00000002"/>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2154333.3199999998"/>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7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12826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30261557"/>
    <n v="1619654628"/>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3849262175.5600004"/>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8858075350.5400009"/>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95908490"/>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34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15687676852.52"/>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6078064901.86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4173778747.380009"/>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9163555.3999999985"/>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376536450.1099999"/>
  </r>
  <r>
    <s v="2023"/>
    <x v="0"/>
    <x v="0"/>
    <x v="0"/>
    <x v="3"/>
    <s v="2 - Poder Ejecutivo"/>
    <s v="0210 - MINISTERIO DE AGRICULTURA"/>
    <x v="3"/>
    <x v="10"/>
    <x v="24"/>
    <s v="2.4 - TRANSFERENCIAS CORRIENTES"/>
    <s v="2.4.6 - SUBVENCIONES"/>
    <s v="N"/>
    <s v="00 - N/A"/>
    <s v="10 - FONDO GENERAL"/>
    <s v="(en blanco)"/>
    <s v="99 - MULTIPROVINCIAL"/>
    <n v="0"/>
    <n v="1100000000"/>
    <n v="300000000"/>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486723802.9399996"/>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0"/>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000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50000.009999999995"/>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875000.01"/>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624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85499999.969999984"/>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25187453.490000002"/>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67044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22609833.33"/>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235377.5"/>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13489516.39999999"/>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1405854"/>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200000"/>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252400440.00000003"/>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464000"/>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901977420.4799999"/>
  </r>
  <r>
    <s v="2023"/>
    <x v="0"/>
    <x v="0"/>
    <x v="0"/>
    <x v="4"/>
    <s v="2 - Poder Ejecutivo"/>
    <s v="0201 - PRESIDENCIA DE LA REPÚBLICA"/>
    <x v="3"/>
    <x v="10"/>
    <x v="24"/>
    <s v="2.4 - TRANSFERENCIAS CORRIENTES"/>
    <s v="2.4.1 - TRANSFERENCIAS CORRIENTES AL SECTOR PRIVADO"/>
    <s v="N"/>
    <s v="00 - N/A"/>
    <s v="10 - FONDO GENERAL"/>
    <s v="(en blanco)"/>
    <s v="99 - MULTIPROVINCIAL"/>
    <n v="0"/>
    <n v="1400000"/>
    <n v="14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56000000"/>
    <n v="56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09794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42500023.570000008"/>
  </r>
  <r>
    <s v="2023"/>
    <x v="0"/>
    <x v="0"/>
    <x v="0"/>
    <x v="4"/>
    <s v="2 - Poder Ejecutivo"/>
    <s v="0201 - PRESIDENCIA DE LA REPÚBLICA"/>
    <x v="2"/>
    <x v="5"/>
    <x v="41"/>
    <s v="2.4 - TRANSFERENCIAS CORRIENTES"/>
    <s v="2.4.1 - TRANSFERENCIAS CORRIENTES AL SECTOR PRIVADO"/>
    <s v="N"/>
    <s v="00 - N/A"/>
    <s v="10 - FONDO GENERAL"/>
    <s v="(en blanco)"/>
    <s v="99 - MULTIPROVINCIAL"/>
    <n v="0"/>
    <n v="4260375.67"/>
    <n v="426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48244521.69"/>
    <n v="75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72000"/>
    <n v="72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373066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9537479.410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1733392.91"/>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2603957.3000000003"/>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7179876.2799999993"/>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2604041.9000000004"/>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5335866.01"/>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2524037.59999999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61350914.389999"/>
    <n v="10944860826.65"/>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448160110.86000001"/>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4481262"/>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0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9053463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27687934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3907715642.5"/>
    <n v="3391980016"/>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55214941.939999998"/>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49138059.700000003"/>
  </r>
  <r>
    <s v="2023"/>
    <x v="0"/>
    <x v="0"/>
    <x v="0"/>
    <x v="4"/>
    <s v="2 - Poder Ejecutivo"/>
    <s v="0203 - MINISTERIO DE DEFENSA"/>
    <x v="0"/>
    <x v="11"/>
    <x v="30"/>
    <s v="2.4 - TRANSFERENCIAS CORRIENTES"/>
    <s v="2.4.7 - TRANSFERENCIAS CORRIENTES AL SECTOR EXTERNO"/>
    <s v="N"/>
    <s v="00 - N/A"/>
    <s v="10 - FONDO GENERAL"/>
    <s v="(en blanco)"/>
    <s v="99 - MULTIPROVINCIAL"/>
    <n v="3403570"/>
    <n v="3403570"/>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26568480.5"/>
  </r>
  <r>
    <s v="2023"/>
    <x v="0"/>
    <x v="0"/>
    <x v="0"/>
    <x v="4"/>
    <s v="2 - Poder Ejecutivo"/>
    <s v="0203 - MINISTERIO DE DEFENSA"/>
    <x v="0"/>
    <x v="2"/>
    <x v="22"/>
    <s v="2.4 - TRANSFERENCIAS CORRIENTES"/>
    <s v="2.4.7 - TRANSFERENCIAS CORRIENTES AL SECTOR EXTERNO"/>
    <s v="N"/>
    <s v="00 - N/A"/>
    <s v="10 - FONDO GENERAL"/>
    <s v="(en blanco)"/>
    <s v="99 - MULTIPROVINCIAL"/>
    <n v="8434173"/>
    <n v="8434173"/>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11979439"/>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0"/>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25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4668338.7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54978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4132506"/>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519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3021447.109999992"/>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6100000"/>
    <n v="1598676.3"/>
  </r>
  <r>
    <s v="2023"/>
    <x v="0"/>
    <x v="0"/>
    <x v="0"/>
    <x v="4"/>
    <s v="2 - Poder Ejecutivo"/>
    <s v="0205 - MINISTERIO DE HACIENDA"/>
    <x v="0"/>
    <x v="0"/>
    <x v="2"/>
    <s v="2.4 - TRANSFERENCIAS CORRIENTES"/>
    <s v="2.4.1 - TRANSFERENCIAS CORRIENTES AL SECTOR PRIVADO"/>
    <s v="N"/>
    <s v="00 - N/A"/>
    <s v="10 - FONDO GENERAL"/>
    <s v="(en blanco)"/>
    <s v="99 - MULTIPROVINCIAL"/>
    <n v="300450001"/>
    <n v="300450001"/>
    <n v="7263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2744735564.9700003"/>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332077152"/>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1713591.92"/>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3564200"/>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37425755.00999999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38300948.519999996"/>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36386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10268433870"/>
    <n v="2089747200"/>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5937500"/>
    <n v="24435582.96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157884037"/>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679187095.16999996"/>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6971506"/>
    <n v="258662149.18000001"/>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43187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2188152.619999997"/>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135048301.90000001"/>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22849289.329999998"/>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327775472.8000002"/>
    <n v="684899023.64000034"/>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7385016.160000011"/>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477176004.98"/>
    <n v="181998870.75"/>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1841100920.1600001"/>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448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61570994.200000003"/>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200008"/>
    <n v="1355637287.839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17125446.84"/>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776251819.3000002"/>
    <n v="1205826114.659999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7731873"/>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282728"/>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193377607.09"/>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4822970688.880005"/>
    <n v="17905697798.720001"/>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8666534"/>
    <n v="178277339.14999998"/>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856027"/>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0"/>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54317855.489999995"/>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156457787.00999999"/>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69918412.289999992"/>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40121885.96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867187100.23000014"/>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75564421.260000005"/>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358098644.57999998"/>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57692827.619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563934992.82000005"/>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3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37089865"/>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17329458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73269230.760000005"/>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407586"/>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67926136.14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184602.4099999992"/>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304115511.66999996"/>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68937932.25"/>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62004600"/>
    <n v="1110000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762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32170115.68"/>
  </r>
  <r>
    <s v="2023"/>
    <x v="0"/>
    <x v="0"/>
    <x v="0"/>
    <x v="4"/>
    <s v="2 - Poder Ejecutivo"/>
    <s v="0215 - MINISTERIO DE LA MUJER"/>
    <x v="0"/>
    <x v="0"/>
    <x v="31"/>
    <s v="2.4 - TRANSFERENCIAS CORRIENTES"/>
    <s v="2.4.1 - TRANSFERENCIAS CORRIENTES AL SECTOR PRIVADO"/>
    <s v="N"/>
    <s v="00 - N/A"/>
    <s v="10 - FONDO GENERAL"/>
    <s v="(en blanco)"/>
    <s v="99 - MULTIPROVINCIAL"/>
    <n v="2800000"/>
    <n v="3200000"/>
    <n v="0"/>
  </r>
  <r>
    <s v="2023"/>
    <x v="0"/>
    <x v="0"/>
    <x v="0"/>
    <x v="4"/>
    <s v="2 - Poder Ejecutivo"/>
    <s v="0215 - MINISTERIO DE LA MUJER"/>
    <x v="0"/>
    <x v="0"/>
    <x v="31"/>
    <s v="2.4 - TRANSFERENCIAS CORRIENTES"/>
    <s v="2.4.7 - TRANSFERENCIAS CORRIENTES AL SECTOR EXTERNO"/>
    <s v="N"/>
    <s v="00 - N/A"/>
    <s v="10 - FONDO GENERAL"/>
    <s v="(en blanco)"/>
    <s v="99 - MULTIPROVINCIAL"/>
    <n v="2070000"/>
    <n v="207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22081362.870000001"/>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92735223"/>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18006536.890000001"/>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88488341.520000011"/>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3981678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50576827.980000004"/>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44814351.39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2278628657"/>
    <n v="525837382.38000005"/>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27709999.949999999"/>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8350000.0300000003"/>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4224999.979999999"/>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66151250.099999994"/>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1427698.4000000001"/>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18066678"/>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2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3462675.92"/>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25833579.560000002"/>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193986352.4900002"/>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45718427"/>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183795.31"/>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235090783"/>
    <n v="49183285.670000002"/>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0557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027478.75"/>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058520.96"/>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89"/>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89"/>
    <s v="2.4 - TRANSFERENCIAS CORRIENTES"/>
    <s v="2.4.2 - TRANSFERENCIAS CORRIENTES AL  GOBIERNO GENERAL NACIONAL"/>
    <s v="N"/>
    <s v="00 - N/A"/>
    <s v="10 - FONDO GENERAL"/>
    <s v="(en blanco)"/>
    <s v="99 - MULTIPROVINCIAL"/>
    <n v="79000000"/>
    <n v="79000000"/>
    <n v="19750000.02"/>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12621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0302312"/>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75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89"/>
    <s v="2.4 - TRANSFERENCIAS CORRIENTES"/>
    <s v="2.4.4 - TRANSFERENCIAS CORRIENTES A EMPRESAS PÚBLICAS NO FINANCIERAS"/>
    <s v="N"/>
    <s v="00 - N/A"/>
    <s v="10 - FONDO GENERAL"/>
    <s v="(en blanco)"/>
    <s v="99 - MULTIPROVINCIAL"/>
    <n v="35425168296"/>
    <n v="35273335382"/>
    <n v="21331183140"/>
  </r>
  <r>
    <s v="2023"/>
    <x v="0"/>
    <x v="0"/>
    <x v="0"/>
    <x v="4"/>
    <s v="2 - Poder Ejecutivo"/>
    <s v="0999 - ADMINISTRACION DE OBLIGACIONES DEL TESORO NACIONAL"/>
    <x v="3"/>
    <x v="19"/>
    <x v="89"/>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225063878.06"/>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0"/>
  </r>
  <r>
    <s v="2023"/>
    <x v="0"/>
    <x v="0"/>
    <x v="0"/>
    <x v="4"/>
    <s v="3 - Poder Judicial"/>
    <s v="0301 - PODER JUDICIAL"/>
    <x v="0"/>
    <x v="1"/>
    <x v="1"/>
    <s v="2.4 - TRANSFERENCIAS CORRIENTES"/>
    <s v="2.4.1 - TRANSFERENCIAS CORRIENTES AL SECTOR PRIVADO"/>
    <s v="N"/>
    <s v="00 - N/A"/>
    <s v="10 - FONDO GENERAL"/>
    <s v="(en blanco)"/>
    <s v="99 - MULTIPROVINCIAL"/>
    <n v="43956730"/>
    <n v="43956730"/>
    <n v="10861920.5"/>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31510000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25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516853.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140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221474628"/>
  </r>
  <r>
    <s v="2023"/>
    <x v="0"/>
    <x v="0"/>
    <x v="1"/>
    <x v="6"/>
    <s v="1 - Poder Legislativo"/>
    <s v="0101 - SENADO DE LA REPÚBLICA"/>
    <x v="0"/>
    <x v="0"/>
    <x v="0"/>
    <s v="2.3 - MATERIALES Y SUMINISTROS"/>
    <s v="2.3.9 - PRODUCTOS Y ÚTILES VARIOS"/>
    <s v="N"/>
    <s v="00 - N/A"/>
    <s v="10 - FONDO GENERAL"/>
    <s v="(en blanco)"/>
    <s v="99 - MULTIPROVINCIAL"/>
    <n v="5000000"/>
    <n v="5000000"/>
    <n v="1249965.99"/>
  </r>
  <r>
    <s v="2023"/>
    <x v="0"/>
    <x v="0"/>
    <x v="1"/>
    <x v="6"/>
    <s v="1 - Poder Legislativo"/>
    <s v="0102 - CÁMARA DE DIPUTADOS"/>
    <x v="0"/>
    <x v="0"/>
    <x v="0"/>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0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6203133.2999999998"/>
    <n v="5218425.91"/>
  </r>
  <r>
    <s v="2023"/>
    <x v="0"/>
    <x v="0"/>
    <x v="1"/>
    <x v="6"/>
    <s v="2 - Poder Ejecutivo"/>
    <s v="0201 - PRESIDENCIA DE LA REPÚBLICA"/>
    <x v="0"/>
    <x v="0"/>
    <x v="2"/>
    <s v="2.7 - OBRAS"/>
    <s v="2.7.2 - INFRAESTRUCTURA"/>
    <s v="N"/>
    <s v="00 - N/A"/>
    <s v="10 - FONDO GENERAL"/>
    <s v="(en blanco)"/>
    <s v="99 - MULTIPROVINCIAL"/>
    <n v="0"/>
    <n v="76975136.489999995"/>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27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439569"/>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0"/>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78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16625.30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65000000"/>
    <n v="29051297.200000003"/>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1.862645149230957E-9"/>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40000003"/>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90"/>
    <s v="2.7 - OBRAS"/>
    <s v="2.7.2 - INFRAESTRUCTURA"/>
    <s v="S"/>
    <s v="02 - CONSTRUCCIÓN DE UN NUEVO CEMENTERIO EN EL MUNICIPIO LOS RIOS, PROVINCIA BAHORUCO"/>
    <s v="10 - FONDO GENERAL"/>
    <n v="14710"/>
    <s v="03 - BAHORUCO"/>
    <n v="15410954"/>
    <n v="10410954"/>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0"/>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101113"/>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0"/>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0"/>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17072585"/>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2523872.5400000005"/>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20823841"/>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8431207.1800000016"/>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1440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215341.5"/>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823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37760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3520000"/>
    <n v="1728939.58"/>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6500000"/>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46063.96"/>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0"/>
  </r>
  <r>
    <s v="2023"/>
    <x v="0"/>
    <x v="0"/>
    <x v="1"/>
    <x v="6"/>
    <s v="2 - Poder Ejecutivo"/>
    <s v="0202 - MINISTERIO DE  INTERIOR Y POLICÍA"/>
    <x v="0"/>
    <x v="1"/>
    <x v="15"/>
    <s v="2.3 - MATERIALES Y SUMINISTROS"/>
    <s v="2.3.9 - PRODUCTOS Y ÚTILES VARIOS"/>
    <s v="N"/>
    <s v="00 - N/A"/>
    <s v="10 - FONDO GENERAL"/>
    <s v="(en blanco)"/>
    <s v="99 - MULTIPROVINCIAL"/>
    <n v="0"/>
    <n v="800000"/>
    <n v="2808.4"/>
  </r>
  <r>
    <s v="2023"/>
    <x v="0"/>
    <x v="0"/>
    <x v="1"/>
    <x v="6"/>
    <s v="2 - Poder Ejecutivo"/>
    <s v="0202 - MINISTERIO DE  INTERIOR Y POLICÍA"/>
    <x v="0"/>
    <x v="1"/>
    <x v="16"/>
    <s v="2.3 - MATERIALES Y SUMINISTROS"/>
    <s v="2.3.9 - PRODUCTOS Y ÚTILES VARIOS"/>
    <s v="N"/>
    <s v="00 - N/A"/>
    <s v="10 - FONDO GENERAL"/>
    <s v="(en blanco)"/>
    <s v="01 - DISTRITO NACIONAL"/>
    <n v="0"/>
    <n v="344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595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89100"/>
    <n v="7200.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0"/>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16680000"/>
    <n v="36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14400000"/>
    <n v="15092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3700765"/>
    <n v="1151356.1600000001"/>
  </r>
  <r>
    <s v="2023"/>
    <x v="0"/>
    <x v="0"/>
    <x v="1"/>
    <x v="6"/>
    <s v="2 - Poder Ejecutivo"/>
    <s v="0203 - MINISTERIO DE DEFENSA"/>
    <x v="0"/>
    <x v="2"/>
    <x v="22"/>
    <s v="2.3 - MATERIALES Y SUMINISTROS"/>
    <s v="2.3.9 - PRODUCTOS Y ÚTILES VARIOS"/>
    <s v="N"/>
    <s v="00 - N/A"/>
    <s v="20 - FONDOS CON DESTINO ESPECÍFICO"/>
    <s v="(en blanco)"/>
    <s v="99 - MULTIPROVINCIAL"/>
    <n v="0"/>
    <n v="3745540.46"/>
    <n v="1645333"/>
  </r>
  <r>
    <s v="2023"/>
    <x v="0"/>
    <x v="0"/>
    <x v="1"/>
    <x v="6"/>
    <s v="2 - Poder Ejecutivo"/>
    <s v="0203 - MINISTERIO DE DEFENSA"/>
    <x v="2"/>
    <x v="5"/>
    <x v="19"/>
    <s v="2.3 - MATERIALES Y SUMINISTROS"/>
    <s v="2.3.9 - PRODUCTOS Y ÚTILES VARIOS"/>
    <s v="N"/>
    <s v="00 - N/A"/>
    <s v="10 - FONDO GENERAL"/>
    <s v="(en blanco)"/>
    <s v="99 - MULTIPROVINCIAL"/>
    <n v="0"/>
    <n v="30000"/>
    <n v="0"/>
  </r>
  <r>
    <s v="2023"/>
    <x v="0"/>
    <x v="0"/>
    <x v="1"/>
    <x v="6"/>
    <s v="2 - Poder Ejecutivo"/>
    <s v="0203 - MINISTERIO DE DEFENSA"/>
    <x v="2"/>
    <x v="9"/>
    <x v="20"/>
    <s v="2.3 - MATERIALES Y SUMINISTROS"/>
    <s v="2.3.9 - PRODUCTOS Y ÚTILES VARIOS"/>
    <s v="N"/>
    <s v="00 - N/A"/>
    <s v="10 - FONDO GENERAL"/>
    <s v="(en blanco)"/>
    <s v="32 - SANTO DOMINGO"/>
    <n v="0"/>
    <n v="200000"/>
    <n v="16874"/>
  </r>
  <r>
    <s v="2023"/>
    <x v="0"/>
    <x v="0"/>
    <x v="1"/>
    <x v="6"/>
    <s v="2 - Poder Ejecutivo"/>
    <s v="0203 - MINISTERIO DE DEFENSA"/>
    <x v="2"/>
    <x v="9"/>
    <x v="27"/>
    <s v="2.3 - MATERIALES Y SUMINISTROS"/>
    <s v="2.3.9 - PRODUCTOS Y ÚTILES VARIOS"/>
    <s v="N"/>
    <s v="00 - N/A"/>
    <s v="10 - FONDO GENERAL"/>
    <s v="(en blanco)"/>
    <s v="99 - MULTIPROVINCIAL"/>
    <n v="0"/>
    <n v="100000"/>
    <n v="6564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45730"/>
  </r>
  <r>
    <s v="2023"/>
    <x v="0"/>
    <x v="0"/>
    <x v="1"/>
    <x v="6"/>
    <s v="2 - Poder Ejecutivo"/>
    <s v="0203 - MINISTERIO DE DEFENSA"/>
    <x v="2"/>
    <x v="7"/>
    <x v="14"/>
    <s v="2.3 - MATERIALES Y SUMINISTROS"/>
    <s v="2.3.9 - PRODUCTOS Y ÚTILES VARIOS"/>
    <s v="N"/>
    <s v="00 - N/A"/>
    <s v="10 - FONDO GENERAL"/>
    <s v="(en blanco)"/>
    <s v="99 - MULTIPROVINCIAL"/>
    <n v="0"/>
    <n v="107000"/>
    <n v="49825.5"/>
  </r>
  <r>
    <s v="2023"/>
    <x v="0"/>
    <x v="0"/>
    <x v="1"/>
    <x v="6"/>
    <s v="2 - Poder Ejecutivo"/>
    <s v="0204 - MINISTERIO DE RELACIONES EXTERIORES"/>
    <x v="0"/>
    <x v="11"/>
    <x v="29"/>
    <s v="2.3 - MATERIALES Y SUMINISTROS"/>
    <s v="2.3.9 - PRODUCTOS Y ÚTILES VARIOS"/>
    <s v="N"/>
    <s v="00 - N/A"/>
    <s v="10 - FONDO GENERAL"/>
    <s v="(en blanco)"/>
    <s v="01 - DISTRITO NACIONAL"/>
    <n v="0"/>
    <n v="2600000"/>
    <n v="338511.01"/>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48215.89"/>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20000000"/>
    <n v="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0"/>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9"/>
    <s v="2.3 - MATERIALES Y SUMINISTROS"/>
    <s v="2.3.9 - PRODUCTOS Y ÚTILES VARIOS"/>
    <s v="N"/>
    <s v="00 - N/A"/>
    <s v="10 - FONDO GENERAL"/>
    <s v="(en blanco)"/>
    <s v="99 - MULTIPROVINCIAL"/>
    <n v="5351365"/>
    <n v="4942958"/>
    <n v="43513.0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0"/>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81793.01"/>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0"/>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25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8277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0"/>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48595.4"/>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403848"/>
    <n v="2290634.41"/>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44250"/>
  </r>
  <r>
    <s v="2023"/>
    <x v="0"/>
    <x v="0"/>
    <x v="1"/>
    <x v="6"/>
    <s v="2 - Poder Ejecutivo"/>
    <s v="0208 - MINISTERIO DE DEPORTES Y RECREACIÓN"/>
    <x v="2"/>
    <x v="6"/>
    <x v="45"/>
    <s v="2.3 - MATERIALES Y SUMINISTROS"/>
    <s v="2.3.9 - PRODUCTOS Y ÚTILES VARIOS"/>
    <s v="N"/>
    <s v="00 - N/A"/>
    <s v="10 - FONDO GENERAL"/>
    <s v="(en blanco)"/>
    <s v="99 - MULTIPROVINCIAL"/>
    <n v="4760000"/>
    <n v="4760000"/>
    <n v="0"/>
  </r>
  <r>
    <s v="2023"/>
    <x v="0"/>
    <x v="0"/>
    <x v="1"/>
    <x v="6"/>
    <s v="2 - Poder Ejecutivo"/>
    <s v="0208 - MINISTERIO DE DEPORTES Y RECREACIÓN"/>
    <x v="2"/>
    <x v="6"/>
    <x v="45"/>
    <s v="2.7 - OBRAS"/>
    <s v="2.7.2 - INFRAESTRUCTURA"/>
    <s v="N"/>
    <s v="00 - N/A"/>
    <s v="10 - FONDO GENERAL"/>
    <s v="(en blanco)"/>
    <s v="99 - MULTIPROVINCIAL"/>
    <n v="175000000"/>
    <n v="302487865.25"/>
    <n v="21984942.82"/>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4455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1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40064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32319"/>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161416.79999999999"/>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27698196"/>
    <n v="147759268.47"/>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10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399999999"/>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12"/>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10000000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0"/>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150000000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0771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15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75000000"/>
    <n v="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150272693.33999997"/>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27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6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10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126233849.56000002"/>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52180683.960000001"/>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7218809.6200000001"/>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0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216427931"/>
    <n v="0"/>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30639644.010000002"/>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28452415.949999999"/>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35385141.6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722657.9"/>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19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80819916.730000004"/>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39775952.52000001"/>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10788300.6"/>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58482947.900000006"/>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1200000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38101300.4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23307341.16"/>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67024750.589999996"/>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24009766.86"/>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86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400000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0"/>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39999998"/>
    <n v="97995609.659999996"/>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29383220.280000001"/>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64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6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37775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111703.9699999997"/>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85178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54685866.56"/>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1533742.66"/>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493822319.77999997"/>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0"/>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0"/>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24190"/>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7735.02"/>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291625.2"/>
  </r>
  <r>
    <s v="2023"/>
    <x v="0"/>
    <x v="0"/>
    <x v="1"/>
    <x v="6"/>
    <s v="2 - Poder Ejecutivo"/>
    <s v="0213 - MINISTERIO DE TURISMO"/>
    <x v="3"/>
    <x v="17"/>
    <x v="59"/>
    <s v="2.7 - OBRAS"/>
    <s v="2.7.2 - INFRAESTRUCTURA"/>
    <s v="N"/>
    <s v="00 - N/A"/>
    <s v="20 - FONDOS CON DESTINO ESPECÍFICO"/>
    <s v="(en blanco)"/>
    <s v="99 - MULTIPROVINCIAL"/>
    <n v="2365867987"/>
    <n v="2308392987"/>
    <n v="211433034.41999999"/>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266666.65999999997"/>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09750"/>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42654"/>
    <n v="69266"/>
  </r>
  <r>
    <s v="2023"/>
    <x v="0"/>
    <x v="0"/>
    <x v="1"/>
    <x v="6"/>
    <s v="2 - Poder Ejecutivo"/>
    <s v="0217 - MINISTERIO DE LA JUVENTUD"/>
    <x v="2"/>
    <x v="7"/>
    <x v="13"/>
    <s v="2.3 - MATERIALES Y SUMINISTROS"/>
    <s v="2.3.9 - PRODUCTOS Y ÚTILES VARIOS"/>
    <s v="N"/>
    <s v="00 - N/A"/>
    <s v="10 - FONDO GENERAL"/>
    <s v="(en blanco)"/>
    <s v="99 - MULTIPROVINCIAL"/>
    <n v="1040000"/>
    <n v="1740000"/>
    <n v="20153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271233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38080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177895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164688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21680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185645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339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1642452.81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971490.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815326.0499999999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777984.0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812214.4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790772.1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301216.15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150608.07999999999"/>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150608.0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2386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1880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2243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1917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893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2074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415923.3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207961.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207961.69"/>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207961.6700000000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207961.68"/>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207961.69"/>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39215.68000000005"/>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00105.82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9607.8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69607.84"/>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0"/>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71261.320000000007"/>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35630.66000000000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35630.660000000011"/>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35630.66000000000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35630.6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35630.660000000003"/>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92302.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46151.519999999997"/>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46151.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12118021.4"/>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6059010.700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6059010.700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6059010.700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6059010.799999999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6059010.7000000002"/>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100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058532.68"/>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19407695.77"/>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605416.53"/>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186800"/>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100"/>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103357431"/>
    <n v="15545000"/>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8256600"/>
    <n v="2349870.6"/>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8599600"/>
    <n v="46856158.37999998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60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37701850"/>
    <n v="9920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7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5666100"/>
    <n v="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0"/>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534000"/>
    <n v="120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30000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902320"/>
    <n v="0"/>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0"/>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195000"/>
    <n v="0"/>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141389.18"/>
    <n v="0"/>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3"/>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90"/>
    <s v="2.2 - CONTRATACIÓN DE SERVICIOS"/>
    <s v="2.2.6 - SEGUROS"/>
    <s v="S"/>
    <s v="00 - N/A"/>
    <s v="10 - FONDO GENERAL"/>
    <s v="(en blanco)"/>
    <s v="99 - MULTIPROVINCIAL"/>
    <n v="683445"/>
    <n v="683445"/>
    <n v="0"/>
  </r>
  <r>
    <s v="2023"/>
    <x v="0"/>
    <x v="0"/>
    <x v="1"/>
    <x v="6"/>
    <s v="2 - Poder Ejecutivo"/>
    <s v="0220 - MINISTERIO DE ECONOMÍA, PLANIFICACIÓN Y DESARROLLO"/>
    <x v="2"/>
    <x v="16"/>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90"/>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2806000"/>
  </r>
  <r>
    <s v="2023"/>
    <x v="0"/>
    <x v="0"/>
    <x v="1"/>
    <x v="6"/>
    <s v="2 - Poder Ejecutivo"/>
    <s v="0221 - MINISTERIO DE ADMINISTRACIÓN PÚBLICA"/>
    <x v="0"/>
    <x v="1"/>
    <x v="1"/>
    <s v="2.1 - REMUNERACIONES Y CONTRIBUCIONES"/>
    <s v="2.1.2 - SOBRESUELDOS"/>
    <s v="S"/>
    <s v="00 - N/A"/>
    <s v="70 - DONACION EXTERNA"/>
    <s v="(en blanco)"/>
    <s v="99 - MULTIPROVINCIAL"/>
    <n v="0"/>
    <n v="2400000"/>
    <n v="3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428052.35"/>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92013.19"/>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1182222.74"/>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666747.16"/>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5545.41"/>
  </r>
  <r>
    <s v="2023"/>
    <x v="0"/>
    <x v="0"/>
    <x v="1"/>
    <x v="6"/>
    <s v="2 - Poder Ejecutivo"/>
    <s v="0222 - MINISTERIO DE ENERGIA Y MINAS"/>
    <x v="3"/>
    <x v="19"/>
    <x v="78"/>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x v="78"/>
    <s v="2.7 - OBRAS"/>
    <s v="2.7.2 - INFRAESTRUCTURA"/>
    <s v="N"/>
    <s v="00 - N/A"/>
    <s v="10 - FONDO GENERAL"/>
    <s v="(en blanco)"/>
    <s v="99 - MULTIPROVINCIAL"/>
    <n v="45000000"/>
    <n v="26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31378912.689999998"/>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4691692.3499999996"/>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1434674"/>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20130940"/>
    <n v="17274736.02"/>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163730706"/>
    <n v="21331268.68"/>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418978.4"/>
  </r>
  <r>
    <s v="2023"/>
    <x v="0"/>
    <x v="0"/>
    <x v="1"/>
    <x v="6"/>
    <s v="7 - Defensor del Pueblo"/>
    <s v="0404 - DEFENSOR DEL PUEBLO"/>
    <x v="0"/>
    <x v="1"/>
    <x v="1"/>
    <s v="2.3 - MATERIALES Y SUMINISTROS"/>
    <s v="2.3.9 - PRODUCTOS Y ÚTILES VARIOS"/>
    <s v="N"/>
    <s v="00 - N/A"/>
    <s v="10 - FONDO GENERAL"/>
    <s v="(en blanco)"/>
    <s v="99 - MULTIPROVINCIAL"/>
    <n v="1000000"/>
    <n v="1000000"/>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6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999999.98999999987"/>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25000.01"/>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2749999.98"/>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418750.01999999996"/>
  </r>
  <r>
    <s v="2023"/>
    <x v="0"/>
    <x v="0"/>
    <x v="1"/>
    <x v="7"/>
    <s v="1 - Poder Legislativo"/>
    <s v="0101 - SENADO DE LA REPÚBLICA"/>
    <x v="0"/>
    <x v="0"/>
    <x v="0"/>
    <s v="2.6 - BIENES MUEBLES, INMUEBLES E INTANGIBLES"/>
    <s v="2.6.8 - BIENES INTANGIBLES"/>
    <s v="N"/>
    <s v="00 - N/A"/>
    <s v="10 - FONDO GENERAL"/>
    <s v="(en blanco)"/>
    <s v="99 - MULTIPROVINCIAL"/>
    <n v="2000000"/>
    <n v="2000000"/>
    <n v="500000.01"/>
  </r>
  <r>
    <s v="2023"/>
    <x v="0"/>
    <x v="0"/>
    <x v="1"/>
    <x v="7"/>
    <s v="1 - Poder Legislativo"/>
    <s v="0101 - SENADO DE LA REPÚBLICA"/>
    <x v="0"/>
    <x v="0"/>
    <x v="0"/>
    <s v="2.7 - OBRAS"/>
    <s v="2.7.1 - OBRAS EN EDIFICACIONES"/>
    <s v="N"/>
    <s v="00 - N/A"/>
    <s v="10 - FONDO GENERAL"/>
    <s v="(en blanco)"/>
    <s v="99 - MULTIPROVINCIAL"/>
    <n v="150000000"/>
    <n v="150000000"/>
    <n v="37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6539205.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1186999.99"/>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1791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3908749.93"/>
    <n v="139098.4"/>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36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55225472"/>
    <n v="28240363.750000007"/>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4695441"/>
    <n v="1352492.14"/>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388100026.12"/>
    <n v="167274137.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4462032"/>
    <n v="2252472.2400000002"/>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720261.2400000002"/>
    <n v="0"/>
  </r>
  <r>
    <s v="2023"/>
    <x v="0"/>
    <x v="0"/>
    <x v="1"/>
    <x v="7"/>
    <s v="2 - Poder Ejecutivo"/>
    <s v="0201 - PRESIDENCIA DE LA REPÚBLICA"/>
    <x v="0"/>
    <x v="0"/>
    <x v="2"/>
    <s v="2.6 - BIENES MUEBLES, INMUEBLES E INTANGIBLES"/>
    <s v="2.6.8 - BIENES INTANGIBLES"/>
    <s v="N"/>
    <s v="00 - N/A"/>
    <s v="10 - FONDO GENERAL"/>
    <s v="(en blanco)"/>
    <s v="99 - MULTIPROVINCIAL"/>
    <n v="9139364"/>
    <n v="194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x v="0"/>
    <x v="0"/>
    <x v="2"/>
    <s v="2.7 - OBRAS"/>
    <s v="2.7.1 - OBRAS EN EDIFICACIONES"/>
    <s v="N"/>
    <s v="00 - N/A"/>
    <s v="10 - FONDO GENERAL"/>
    <s v="(en blanco)"/>
    <s v="99 - MULTIPROVINCIAL"/>
    <n v="297296000"/>
    <n v="230812803.50999999"/>
    <n v="53556047.890000001"/>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86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7000000"/>
    <n v="252708.8"/>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109207123"/>
    <n v="27130042.64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15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4605507.11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0"/>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3172508.5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0"/>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50000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500000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1000000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2856570400"/>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0"/>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0"/>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90"/>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90"/>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90"/>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90"/>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90"/>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90"/>
    <s v="2.7 - OBRAS"/>
    <s v="2.7.1 - OBRAS EN EDIFICACIONES"/>
    <s v="S"/>
    <s v="08 - REHABILITACIÓN CENTRO COMUNAL LOS MONTONES, MUNICIPIO JUAN DE HERRERA, PROVINCIA SAN JUAN"/>
    <s v="10 - FONDO GENERAL"/>
    <n v="14789"/>
    <s v="22 - SAN JUAN"/>
    <n v="1595659"/>
    <n v="1595659"/>
    <n v="0"/>
  </r>
  <r>
    <s v="2023"/>
    <x v="0"/>
    <x v="0"/>
    <x v="1"/>
    <x v="7"/>
    <s v="2 - Poder Ejecutivo"/>
    <s v="0201 - PRESIDENCIA DE LA REPÚBLICA"/>
    <x v="2"/>
    <x v="16"/>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90"/>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90"/>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90"/>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90"/>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90"/>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90"/>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90"/>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90"/>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90"/>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90"/>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90"/>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90"/>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90"/>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90"/>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90"/>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x v="2"/>
    <x v="16"/>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90"/>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787073"/>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0"/>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s v="2.6 - BIENES MUEBLES, INMUEBLES E INTANGIBLES"/>
    <s v="2.6.1 - MOBILIARIO Y EQUIPO"/>
    <s v="N"/>
    <s v="00 - N/A"/>
    <s v="10 - FONDO GENERAL"/>
    <s v="(en blanco)"/>
    <s v="99 - MULTIPROVINCIAL"/>
    <n v="7790071"/>
    <n v="12000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691769897.49000001"/>
    <n v="34805047.899999999"/>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145989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2099136"/>
    <n v="967065.25"/>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37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70448572"/>
    <n v="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57740319.730000004"/>
    <n v="767651.7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220000"/>
    <n v="345327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817000"/>
    <n v="56050"/>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0"/>
  </r>
  <r>
    <s v="2023"/>
    <x v="0"/>
    <x v="0"/>
    <x v="1"/>
    <x v="7"/>
    <s v="2 - Poder Ejecutivo"/>
    <s v="0201 - PRESIDENCIA DE LA REPÚBLICA"/>
    <x v="2"/>
    <x v="7"/>
    <x v="14"/>
    <s v="2.6 - BIENES MUEBLES, INMUEBLES E INTANGIBLES"/>
    <s v="2.6.8 - BIENES INTANGIBLES"/>
    <s v="N"/>
    <s v="00 - N/A"/>
    <s v="10 - FONDO GENERAL"/>
    <s v="(en blanco)"/>
    <s v="99 - MULTIPROVINCIAL"/>
    <n v="6329386"/>
    <n v="183778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63378"/>
    <n v="104608.54"/>
  </r>
  <r>
    <s v="2023"/>
    <x v="0"/>
    <x v="0"/>
    <x v="1"/>
    <x v="7"/>
    <s v="2 - Poder Ejecutivo"/>
    <s v="0201 - PRESIDENCIA DE LA REPÚBLICA"/>
    <x v="2"/>
    <x v="7"/>
    <x v="14"/>
    <s v="2.7 - OBRAS"/>
    <s v="2.7.1 - OBRAS EN EDIFICACIONES"/>
    <s v="N"/>
    <s v="00 - N/A"/>
    <s v="10 - FONDO GENERAL"/>
    <s v="(en blanco)"/>
    <s v="99 - MULTIPROVINCIAL"/>
    <n v="61985250"/>
    <n v="59635050"/>
    <n v="0"/>
  </r>
  <r>
    <s v="2023"/>
    <x v="0"/>
    <x v="0"/>
    <x v="1"/>
    <x v="7"/>
    <s v="2 - Poder Ejecutivo"/>
    <s v="0201 - PRESIDENCIA DE LA REPÚBLICA"/>
    <x v="2"/>
    <x v="7"/>
    <x v="14"/>
    <s v="2.7 - OBRAS"/>
    <s v="2.7.1 - OBRAS EN EDIFICACIONES"/>
    <s v="N"/>
    <s v="00 - N/A"/>
    <s v="20 - FONDOS CON DESTINO ESPECÍFICO"/>
    <s v="(en blanco)"/>
    <s v="99 - MULTIPROVINCIAL"/>
    <n v="25000000"/>
    <n v="220054499"/>
    <n v="0"/>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3582841.9699999997"/>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0"/>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790730"/>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10029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115676910.92"/>
    <n v="2872279.64"/>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228722560"/>
    <n v="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19754575"/>
    <n v="2116800.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69005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2978825"/>
    <n v="56634.1"/>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07000"/>
    <n v="0"/>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0"/>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806021"/>
    <n v="0"/>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353279.7899999991"/>
    <n v="2253035.5"/>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161131.54999999999"/>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830287"/>
    <n v="518386.4"/>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200000"/>
    <n v="1948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0"/>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0"/>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78456230"/>
    <n v="7480602.7499999991"/>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823168.42"/>
    <n v="1755450.6"/>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1333421"/>
    <n v="434440.6"/>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325837.96999999997"/>
    <n v="0"/>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2385000"/>
    <n v="352120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5045895"/>
    <n v="244132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48466610"/>
    <n v="4452258.7799999993"/>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4631374.2100000009"/>
    <n v="14750"/>
  </r>
  <r>
    <s v="2023"/>
    <x v="0"/>
    <x v="0"/>
    <x v="1"/>
    <x v="7"/>
    <s v="2 - Poder Ejecutivo"/>
    <s v="0203 - MINISTERIO DE DEFENSA"/>
    <x v="0"/>
    <x v="2"/>
    <x v="22"/>
    <s v="2.6 - BIENES MUEBLES, INMUEBLES E INTANGIBLES"/>
    <s v="2.6.6 - EQUIPOS DE DEFENSA Y SEGURIDAD"/>
    <s v="N"/>
    <s v="00 - N/A"/>
    <s v="10 - FONDO GENERAL"/>
    <s v="(en blanco)"/>
    <s v="99 - MULTIPROVINCIAL"/>
    <n v="506687000"/>
    <n v="453030283"/>
    <n v="1185976.7"/>
  </r>
  <r>
    <s v="2023"/>
    <x v="0"/>
    <x v="0"/>
    <x v="1"/>
    <x v="7"/>
    <s v="2 - Poder Ejecutivo"/>
    <s v="0203 - MINISTERIO DE DEFENSA"/>
    <x v="0"/>
    <x v="2"/>
    <x v="22"/>
    <s v="2.6 - BIENES MUEBLES, INMUEBLES E INTANGIBLES"/>
    <s v="2.6.7 - ACTIVOS BIOLÓGICOS"/>
    <s v="N"/>
    <s v="00 - N/A"/>
    <s v="10 - FONDO GENERAL"/>
    <s v="(en blanco)"/>
    <s v="99 - MULTIPROVINCIAL"/>
    <n v="600000"/>
    <n v="600000"/>
    <n v="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x v="22"/>
    <s v="2.7 - OBRAS"/>
    <s v="2.7.1 - OBRAS EN EDIFICACIONES"/>
    <s v="N"/>
    <s v="00 - N/A"/>
    <s v="10 - FONDO GENERAL"/>
    <s v="(en blanco)"/>
    <s v="01 - DISTRITO NACIONAL"/>
    <n v="0"/>
    <n v="110000000"/>
    <n v="61854307.210000001"/>
  </r>
  <r>
    <s v="2023"/>
    <x v="0"/>
    <x v="0"/>
    <x v="1"/>
    <x v="7"/>
    <s v="2 - Poder Ejecutivo"/>
    <s v="0203 - MINISTERIO DE DEFENSA"/>
    <x v="0"/>
    <x v="2"/>
    <x v="22"/>
    <s v="2.7 - OBRAS"/>
    <s v="2.7.1 - OBRAS EN EDIFICACIONES"/>
    <s v="N"/>
    <s v="00 - N/A"/>
    <s v="10 - FONDO GENERAL"/>
    <s v="(en blanco)"/>
    <s v="99 - MULTIPROVINCIAL"/>
    <n v="1000"/>
    <n v="473136280"/>
    <n v="49005401.989999995"/>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6249390.2200000007"/>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1000000002"/>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8 - BIENES INTANGIBLES"/>
    <s v="N"/>
    <s v="00 - N/A"/>
    <s v="10 - FONDO GENERAL"/>
    <s v="(en blanco)"/>
    <s v="01 - DISTRITO NACIONAL"/>
    <n v="50000"/>
    <n v="5000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465000"/>
    <n v="157978.4"/>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222065"/>
    <n v="14160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2458530"/>
    <n v="959929.1699999999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601400"/>
    <n v="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740000"/>
    <n v="738923.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41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7000000"/>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0"/>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3820000"/>
    <n v="43483"/>
  </r>
  <r>
    <s v="2023"/>
    <x v="0"/>
    <x v="0"/>
    <x v="1"/>
    <x v="7"/>
    <s v="2 - Poder Ejecutivo"/>
    <s v="0203 - MINISTERIO DE DEFENSA"/>
    <x v="2"/>
    <x v="9"/>
    <x v="27"/>
    <s v="2.6 - BIENES MUEBLES, INMUEBLES E INTANGIBLES"/>
    <s v="2.6.8 - BIENES INTANGIBLES"/>
    <s v="N"/>
    <s v="00 - N/A"/>
    <s v="10 - FONDO GENERAL"/>
    <s v="(en blanco)"/>
    <s v="99 - MULTIPROVINCIAL"/>
    <n v="238986"/>
    <n v="238986"/>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15747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98282918"/>
    <n v="5564840.3200000003"/>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0"/>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0"/>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5010000"/>
    <n v="2528583.56"/>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4899360"/>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0425000"/>
    <n v="0"/>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30420676.199999999"/>
    <n v="2205146"/>
  </r>
  <r>
    <s v="2023"/>
    <x v="0"/>
    <x v="0"/>
    <x v="1"/>
    <x v="7"/>
    <s v="2 - Poder Ejecutivo"/>
    <s v="0205 - MINISTERIO DE HACIENDA"/>
    <x v="0"/>
    <x v="0"/>
    <x v="2"/>
    <s v="2.6 - BIENES MUEBLES, INMUEBLES E INTANGIBLES"/>
    <s v="2.6.1 - MOBILIARIO Y EQUIPO"/>
    <s v="N"/>
    <s v="00 - N/A"/>
    <s v="10 - FONDO GENERAL"/>
    <s v="(en blanco)"/>
    <s v="99 - MULTIPROVINCIAL"/>
    <n v="19599636"/>
    <n v="21487140.98"/>
    <n v="222275.75"/>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6461190"/>
    <n v="0"/>
  </r>
  <r>
    <s v="2023"/>
    <x v="0"/>
    <x v="0"/>
    <x v="1"/>
    <x v="7"/>
    <s v="2 - Poder Ejecutivo"/>
    <s v="0205 - MINISTERIO DE HACIENDA"/>
    <x v="0"/>
    <x v="0"/>
    <x v="2"/>
    <s v="2.6 - BIENES MUEBLES, INMUEBLES E INTANGIBLES"/>
    <s v="2.6.1 - MOBILIARIO Y EQUIPO"/>
    <s v="N"/>
    <s v="00 - N/A"/>
    <s v="70 - DONACION EXTERNA"/>
    <s v="(en blanco)"/>
    <s v="01 - DISTRITO NACIONAL"/>
    <n v="0"/>
    <n v="28052370.609999999"/>
    <n v="804984.4"/>
  </r>
  <r>
    <s v="2023"/>
    <x v="0"/>
    <x v="0"/>
    <x v="1"/>
    <x v="7"/>
    <s v="2 - Poder Ejecutivo"/>
    <s v="0205 - MINISTERIO DE HACIENDA"/>
    <x v="0"/>
    <x v="0"/>
    <x v="2"/>
    <s v="2.6 - BIENES MUEBLES, INMUEBLES E INTANGIBLES"/>
    <s v="2.6.1 - MOBILIARIO Y EQUIPO"/>
    <s v="N"/>
    <s v="00 - N/A"/>
    <s v="70 - DONACION EXTERNA"/>
    <s v="(en blanco)"/>
    <s v="99 - MULTIPROVINCIAL"/>
    <n v="0"/>
    <n v="5618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7132352"/>
    <n v="763040.19"/>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179915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43269"/>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12658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611555"/>
    <n v="83449.60000000000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9574387.3599999994"/>
    <n v="15340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83780"/>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300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0824"/>
    <n v="0"/>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7 - ACTIVOS BIOLÓGICOS"/>
    <s v="N"/>
    <s v="00 - N/A"/>
    <s v="10 - FONDO GENERAL"/>
    <s v="(en blanco)"/>
    <s v="99 - MULTIPROVINCIAL"/>
    <n v="750000"/>
    <n v="600000"/>
    <n v="0"/>
  </r>
  <r>
    <s v="2023"/>
    <x v="0"/>
    <x v="0"/>
    <x v="1"/>
    <x v="7"/>
    <s v="2 - Poder Ejecutivo"/>
    <s v="0205 - MINISTERIO DE HACIENDA"/>
    <x v="0"/>
    <x v="0"/>
    <x v="2"/>
    <s v="2.6 - BIENES MUEBLES, INMUEBLES E INTANGIBLES"/>
    <s v="2.6.8 - BIENES INTANGIBLES"/>
    <s v="N"/>
    <s v="00 - N/A"/>
    <s v="10 - FONDO GENERAL"/>
    <s v="(en blanco)"/>
    <s v="01 - DISTRITO NACIONAL"/>
    <n v="9243320"/>
    <n v="6273320"/>
    <n v="0"/>
  </r>
  <r>
    <s v="2023"/>
    <x v="0"/>
    <x v="0"/>
    <x v="1"/>
    <x v="7"/>
    <s v="2 - Poder Ejecutivo"/>
    <s v="0205 - MINISTERIO DE HACIENDA"/>
    <x v="0"/>
    <x v="0"/>
    <x v="2"/>
    <s v="2.6 - BIENES MUEBLES, INMUEBLES E INTANGIBLES"/>
    <s v="2.6.8 - BIENES INTANGIBLES"/>
    <s v="N"/>
    <s v="00 - N/A"/>
    <s v="10 - FONDO GENERAL"/>
    <s v="(en blanco)"/>
    <s v="99 - MULTIPROVINCIAL"/>
    <n v="12645860"/>
    <n v="12104820.810000001"/>
    <n v="0"/>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0"/>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8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94558295"/>
    <n v="7905393.2300000004"/>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673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0"/>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4653793.390000001"/>
    <n v="7555029.0999999996"/>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0"/>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80958607.219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78618600"/>
    <n v="0"/>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1318394.03"/>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31792880.30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018938.5"/>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661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0"/>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2815000"/>
    <n v="0"/>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3096864.26"/>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0797226.740000002"/>
    <n v="9599315.2599999998"/>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4876466.0999999996"/>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0"/>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3148140"/>
    <n v="3204636.27"/>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0"/>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0"/>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72454181.980000004"/>
    <n v="2752757.18"/>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5757634.3899999997"/>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5259863.75"/>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7232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15316792.450000001"/>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0"/>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13853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9109449.9600000009"/>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2161444.39"/>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37565190.879999995"/>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0"/>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0"/>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0"/>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5893273.2599999998"/>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0"/>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33890000"/>
    <n v="0"/>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1213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0"/>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59910183"/>
    <n v="24884842.700000003"/>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1422395.530000001"/>
    <n v="0"/>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0"/>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45561339.359999999"/>
    <n v="10990260.75"/>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19732387.21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0"/>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0"/>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8508023.640000001"/>
    <n v="595121.69999999995"/>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4172475.33"/>
    <n v="1405979.47"/>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5778832"/>
    <n v="0"/>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47575452.66999999"/>
    <n v="117179074.53999999"/>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18289911"/>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173193040.95000002"/>
    <n v="20406590.8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451535930.60999995"/>
    <n v="71021148.450000003"/>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0"/>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300000002"/>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3333313.93"/>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270285276.44"/>
    <n v="235794449.51999998"/>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55435059.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16551288.450000001"/>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410604.03"/>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76428"/>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279173.3400000003"/>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0"/>
  </r>
  <r>
    <s v="2023"/>
    <x v="0"/>
    <x v="0"/>
    <x v="1"/>
    <x v="7"/>
    <s v="2 - Poder Ejecutivo"/>
    <s v="0206 - MINISTERIO DE EDUCACIÓN"/>
    <x v="2"/>
    <x v="9"/>
    <x v="20"/>
    <s v="2.6 - BIENES MUEBLES, INMUEBLES E INTANGIBLES"/>
    <s v="2.6.8 - BIENES INTANGIBLES"/>
    <s v="N"/>
    <s v="00 - N/A"/>
    <s v="10 - FONDO GENERAL"/>
    <s v="(en blanco)"/>
    <s v="99 - MULTIPROVINCIAL"/>
    <n v="1000000"/>
    <n v="2300096"/>
    <n v="0"/>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17292032.069999997"/>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10000002"/>
    <n v="1903660.1800000002"/>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917393.58000000007"/>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39999914"/>
    <n v="2648867.9300000006"/>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94738.540000000008"/>
  </r>
  <r>
    <s v="2023"/>
    <x v="0"/>
    <x v="0"/>
    <x v="1"/>
    <x v="7"/>
    <s v="2 - Poder Ejecutivo"/>
    <s v="0206 - MINISTERIO DE EDUCACIÓN"/>
    <x v="2"/>
    <x v="9"/>
    <x v="37"/>
    <s v="2.6 - BIENES MUEBLES, INMUEBLES E INTANGIBLES"/>
    <s v="2.6.8 - BIENES INTANGIBLES"/>
    <s v="N"/>
    <s v="00 - N/A"/>
    <s v="10 - FONDO GENERAL"/>
    <s v="(en blanco)"/>
    <s v="99 - MULTIPROVINCIAL"/>
    <n v="0"/>
    <n v="23466700"/>
    <n v="1780245.75"/>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0"/>
  </r>
  <r>
    <s v="2023"/>
    <x v="0"/>
    <x v="0"/>
    <x v="1"/>
    <x v="7"/>
    <s v="2 - Poder Ejecutivo"/>
    <s v="0206 - MINISTERIO DE EDUCACIÓN"/>
    <x v="2"/>
    <x v="9"/>
    <x v="27"/>
    <s v="2.6 - BIENES MUEBLES, INMUEBLES E INTANGIBLES"/>
    <s v="2.6.1 - MOBILIARIO Y EQUIPO"/>
    <s v="N"/>
    <s v="00 - N/A"/>
    <s v="10 - FONDO GENERAL"/>
    <s v="(en blanco)"/>
    <s v="99 - MULTIPROVINCIAL"/>
    <n v="67892743"/>
    <n v="21459743"/>
    <n v="1284604.6399999999"/>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6442800"/>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42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782729488.3499999"/>
    <n v="68634826.109999985"/>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75666372"/>
    <n v="9669203.1999999993"/>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69444604.150000006"/>
    <n v="7788749.79"/>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5075727400.500001"/>
    <n v="3415907.6300000004"/>
  </r>
  <r>
    <s v="2023"/>
    <x v="0"/>
    <x v="0"/>
    <x v="1"/>
    <x v="7"/>
    <s v="2 - Poder Ejecutivo"/>
    <s v="0206 - MINISTERIO DE EDUCACIÓN"/>
    <x v="2"/>
    <x v="9"/>
    <x v="39"/>
    <s v="2.6 - BIENES MUEBLES, INMUEBLES E INTANGIBLES"/>
    <s v="2.6.6 - EQUIPOS DE DEFENSA Y SEGURIDAD"/>
    <s v="N"/>
    <s v="00 - N/A"/>
    <s v="10 - FONDO GENERAL"/>
    <s v="(en blanco)"/>
    <s v="99 - MULTIPROVINCIAL"/>
    <n v="55994034"/>
    <n v="58241716"/>
    <n v="147093.53"/>
  </r>
  <r>
    <s v="2023"/>
    <x v="0"/>
    <x v="0"/>
    <x v="1"/>
    <x v="7"/>
    <s v="2 - Poder Ejecutivo"/>
    <s v="0206 - MINISTERIO DE EDUCACIÓN"/>
    <x v="2"/>
    <x v="9"/>
    <x v="39"/>
    <s v="2.6 - BIENES MUEBLES, INMUEBLES E INTANGIBLES"/>
    <s v="2.6.8 - BIENES INTANGIBLES"/>
    <s v="N"/>
    <s v="00 - N/A"/>
    <s v="10 - FONDO GENERAL"/>
    <s v="(en blanco)"/>
    <s v="99 - MULTIPROVINCIAL"/>
    <n v="25424160"/>
    <n v="1366209751"/>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8375528220"/>
    <n v="22782009.390000001"/>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5760"/>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0000"/>
    <n v="0"/>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15340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28084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9702731.96000001"/>
    <n v="5265909.4300000006"/>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92500"/>
    <n v="1353493.7699999998"/>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998669"/>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198705"/>
    <n v="3094269.75"/>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6048637.039999999"/>
    <n v="1538103.4"/>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0"/>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860000"/>
    <n v="0"/>
  </r>
  <r>
    <s v="2023"/>
    <x v="0"/>
    <x v="0"/>
    <x v="1"/>
    <x v="7"/>
    <s v="2 - Poder Ejecutivo"/>
    <s v="0207 - MINISTERIO DE SALUD PÚBLICA Y ASISTENCIA SOCIAL"/>
    <x v="2"/>
    <x v="5"/>
    <x v="43"/>
    <s v="2.7 - OBRAS"/>
    <s v="2.7.1 - OBRAS EN EDIFICACIONES"/>
    <s v="N"/>
    <s v="00 - N/A"/>
    <s v="10 - FONDO GENERAL"/>
    <s v="(en blanco)"/>
    <s v="99 - MULTIPROVINCIAL"/>
    <n v="70953163"/>
    <n v="102055131.58"/>
    <n v="434671.18"/>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0"/>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78924.89000000013"/>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0"/>
  </r>
  <r>
    <s v="2023"/>
    <x v="0"/>
    <x v="0"/>
    <x v="1"/>
    <x v="7"/>
    <s v="2 - Poder Ejecutivo"/>
    <s v="0208 - MINISTERIO DE DEPORTES Y RECREACIÓN"/>
    <x v="2"/>
    <x v="6"/>
    <x v="45"/>
    <s v="2.6 - BIENES MUEBLES, INMUEBLES E INTANGIBLES"/>
    <s v="2.6.8 - BIENES INTANGIBLES"/>
    <s v="N"/>
    <s v="00 - N/A"/>
    <s v="10 - FONDO GENERAL"/>
    <s v="(en blanco)"/>
    <s v="99 - MULTIPROVINCIAL"/>
    <n v="8600000"/>
    <n v="86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032315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856943"/>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174126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0"/>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58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0"/>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17811.2"/>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434200"/>
    <n v="58918262.670000002"/>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682814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0"/>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00961.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82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80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35652.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0"/>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0"/>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69999998"/>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275000000"/>
    <n v="5470430.3700000001"/>
  </r>
  <r>
    <s v="2023"/>
    <x v="0"/>
    <x v="0"/>
    <x v="1"/>
    <x v="7"/>
    <s v="2 - Poder Ejecutivo"/>
    <s v="0211 - MINISTERIO DE OBRAS PÚBLICAS Y COMUNICACIONES"/>
    <x v="3"/>
    <x v="20"/>
    <x v="94"/>
    <s v="2.7 - OBRAS"/>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42278529"/>
    <n v="7462001.1200000001"/>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50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119700000"/>
    <n v="0"/>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74000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729000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14148.2"/>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58277.84"/>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334899.51"/>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960600.31"/>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35000000"/>
    <n v="1831637.18"/>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0"/>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0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5"/>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90"/>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x v="96"/>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174999.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398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7369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155619.79999999999"/>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58841.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0"/>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71655783.88000001"/>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9951209.6400000006"/>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3721090.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390205.62"/>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583333.34"/>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275000.01"/>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14166.66"/>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133333.34"/>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49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335166.66000000009"/>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317499.99"/>
  </r>
  <r>
    <s v="2023"/>
    <x v="0"/>
    <x v="0"/>
    <x v="1"/>
    <x v="7"/>
    <s v="2 - Poder Ejecutivo"/>
    <s v="0214 - PROCURADURÍA GENERAL DE LA REPÚBLICA"/>
    <x v="0"/>
    <x v="1"/>
    <x v="1"/>
    <s v="2.7 - OBRAS"/>
    <s v="2.7.1 - OBRAS EN EDIFICACIONES"/>
    <s v="N"/>
    <s v="00 - N/A"/>
    <s v="10 - FONDO GENERAL"/>
    <s v="(en blanco)"/>
    <s v="99 - MULTIPROVINCIAL"/>
    <n v="0"/>
    <n v="3000000"/>
    <n v="750000"/>
  </r>
  <r>
    <s v="2023"/>
    <x v="0"/>
    <x v="0"/>
    <x v="1"/>
    <x v="7"/>
    <s v="2 - Poder Ejecutivo"/>
    <s v="0215 - MINISTERIO DE LA MUJER"/>
    <x v="0"/>
    <x v="0"/>
    <x v="31"/>
    <s v="2.6 - BIENES MUEBLES, INMUEBLES E INTANGIBLES"/>
    <s v="2.6.1 - MOBILIARIO Y EQUIPO"/>
    <s v="N"/>
    <s v="00 - N/A"/>
    <s v="10 - FONDO GENERAL"/>
    <s v="(en blanco)"/>
    <s v="99 - MULTIPROVINCIAL"/>
    <n v="11950000"/>
    <n v="3180000"/>
    <n v="0"/>
  </r>
  <r>
    <s v="2023"/>
    <x v="0"/>
    <x v="0"/>
    <x v="1"/>
    <x v="7"/>
    <s v="2 - Poder Ejecutivo"/>
    <s v="0215 - MINISTERIO DE LA MUJER"/>
    <x v="0"/>
    <x v="0"/>
    <x v="31"/>
    <s v="2.6 - BIENES MUEBLES, INMUEBLES E INTANGIBLES"/>
    <s v="2.6.1 - MOBILIARIO Y EQUIPO"/>
    <s v="N"/>
    <s v="00 - N/A"/>
    <s v="70 - DONACION EXTERNA"/>
    <s v="(en blanco)"/>
    <s v="99 - MULTIPROVINCIAL"/>
    <n v="0"/>
    <n v="100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43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7499999"/>
    <n v="546811.86"/>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0"/>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0"/>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5200000"/>
    <n v="4005679.9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8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8050000"/>
    <n v="83999.94"/>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970000"/>
    <n v="0"/>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7 - MINISTERIO DE LA JUVENTUD"/>
    <x v="2"/>
    <x v="7"/>
    <x v="13"/>
    <s v="2.6 - BIENES MUEBLES, INMUEBLES E INTANGIBLES"/>
    <s v="2.6.1 - MOBILIARIO Y EQUIPO"/>
    <s v="N"/>
    <s v="00 - N/A"/>
    <s v="10 - FONDO GENERAL"/>
    <s v="(en blanco)"/>
    <s v="99 - MULTIPROVINCIAL"/>
    <n v="4436493"/>
    <n v="4416493"/>
    <n v="0"/>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980000"/>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520000"/>
    <n v="119098.53"/>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74000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5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25121388"/>
    <n v="119590.6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4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215432223"/>
    <n v="1585920"/>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41313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0"/>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777808.480000004"/>
    <n v="2244228.48"/>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2619568.8299999991"/>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350000"/>
    <n v="0"/>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0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22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8745000"/>
    <n v="1738929.8900000001"/>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260000"/>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1855000"/>
    <n v="141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5380559.9500000002"/>
  </r>
  <r>
    <s v="2023"/>
    <x v="0"/>
    <x v="0"/>
    <x v="1"/>
    <x v="7"/>
    <s v="2 - Poder Ejecutivo"/>
    <s v="0220 - MINISTERIO DE ECONOMÍA, PLANIFICACIÓN Y DESARROLLO"/>
    <x v="2"/>
    <x v="16"/>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186363.3"/>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1335244.6099999999"/>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89036.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49373915"/>
    <n v="82237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0"/>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0"/>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15776033"/>
    <n v="14376033"/>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31658340"/>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0"/>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33389248.050000001"/>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1026714.03"/>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21519396"/>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54192584"/>
    <n v="192129429.59999996"/>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0"/>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0"/>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0"/>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0"/>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0"/>
  </r>
  <r>
    <s v="2023"/>
    <x v="0"/>
    <x v="0"/>
    <x v="1"/>
    <x v="7"/>
    <s v="2 - Poder Ejecutivo"/>
    <s v="0223 - MINISTERIO DE LA VIVIENDA, HABITAT Y EDIFICACIONES (MIVHED)"/>
    <x v="2"/>
    <x v="16"/>
    <x v="90"/>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0"/>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8771000"/>
    <n v="0"/>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112541846.81999999"/>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63214328"/>
    <n v="53256746.800000004"/>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5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28267622"/>
    <n v="113267621.43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62293334"/>
    <n v="46329787.380000003"/>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50156662"/>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367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34322683.090000004"/>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265624598.2599999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361939880.85000002"/>
    <n v="0"/>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177543694"/>
    <n v="87317414.230000004"/>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69509992"/>
    <n v="29046056.280000001"/>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0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70822675"/>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0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3000000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19889992"/>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2502608"/>
    <n v="1943608"/>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19345521.550000001"/>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5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0"/>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0"/>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250254236"/>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20654305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0"/>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0"/>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1170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6626798"/>
    <n v="1718467.1"/>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0080000"/>
    <n v="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065000"/>
    <n v="0"/>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17032552.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265732.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2992362"/>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5000001.01"/>
  </r>
  <r>
    <s v="2023"/>
    <x v="0"/>
    <x v="0"/>
    <x v="1"/>
    <x v="7"/>
    <s v="3 - Poder Judicial"/>
    <s v="0301 - PODER JUDICIAL"/>
    <x v="0"/>
    <x v="1"/>
    <x v="1"/>
    <s v="2.7 - OBRAS"/>
    <s v="2.7.1 - OBRAS EN EDIFICACIONES"/>
    <s v="N"/>
    <s v="00 - N/A"/>
    <s v="10 - FONDO GENERAL"/>
    <s v="(en blanco)"/>
    <s v="99 - MULTIPROVINCIAL"/>
    <n v="32136274"/>
    <n v="32136274"/>
    <n v="7755569.5099999998"/>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2749998"/>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31999998"/>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14587881.449999999"/>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5618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1691053"/>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1557210.42"/>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15566028.19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15722133.560000001"/>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10000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50000"/>
    <n v="7314.0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589993.3599999994"/>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0463333.34"/>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20000"/>
    <n v="354000"/>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1480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0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11847118.950000003"/>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4000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70847226.5"/>
    <n v="38458801.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70000000"/>
    <n v="2450000"/>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3408698.32"/>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781813334.3599999"/>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35349539.09000006"/>
    <n v="235349539.09"/>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57391001"/>
    <n v="40115700"/>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41143028.880000003"/>
    <n v="41143028.880000003"/>
  </r>
  <r>
    <s v="2023"/>
    <x v="0"/>
    <x v="0"/>
    <x v="1"/>
    <x v="10"/>
    <s v="2 - Poder Ejecutivo"/>
    <s v="0201 - PRESIDENCIA DE LA REPÚBLICA"/>
    <x v="2"/>
    <x v="6"/>
    <x v="83"/>
    <s v="2.5 - TRANSFERENCIAS DE CAPITAL"/>
    <s v="2.5.1 - TRANSFERENCIAS DE CAPITAL AL SECTOR PRIVADO"/>
    <s v="N"/>
    <s v="00 - N/A"/>
    <s v="10 - FONDO GENERAL"/>
    <s v="(en blanco)"/>
    <s v="99 - MULTIPROVINCIAL"/>
    <n v="0"/>
    <n v="145323108.60000002"/>
    <n v="137270494.41"/>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8007535228.499999"/>
    <n v="2112011974"/>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18660000"/>
    <n v="3166149997.9699993"/>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0"/>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7354056"/>
    <n v="855519906.68000007"/>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187858956.01999998"/>
    <n v="52225152.030000001"/>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17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541666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1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125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900580975.04999995"/>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500000.33"/>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5750000.1100000003"/>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7"/>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6000001"/>
    <n v="26569653.18"/>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458902288"/>
    <n v="851971426"/>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932093806"/>
    <n v="0"/>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0"/>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70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89"/>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473175275.05000001"/>
    <n v="0"/>
  </r>
  <r>
    <s v="2023"/>
    <x v="0"/>
    <x v="1"/>
    <x v="2"/>
    <x v="12"/>
    <s v="2 - Poder Ejecutivo"/>
    <s v="0210 - MINISTERIO DE AGRICULTURA"/>
    <x v="5"/>
    <x v="23"/>
    <x v="98"/>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8"/>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8"/>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8"/>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8"/>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8"/>
    <s v="4.2 - Disminución de pasivos"/>
    <s v="4.2.1 - Disminución de pasivos corrientes"/>
    <s v="N"/>
    <s v="00 - N/A"/>
    <s v="10 - FONDO GENERAL"/>
    <s v="(en blanco)"/>
    <s v="99 - MULTIPROVINCIAL"/>
    <n v="3000000000"/>
    <n v="3000000000"/>
    <n v="2036179605.9000001"/>
  </r>
  <r>
    <s v="2023"/>
    <x v="0"/>
    <x v="1"/>
    <x v="2"/>
    <x v="13"/>
    <s v="2 - Poder Ejecutivo"/>
    <s v="0998 - ADMINISTRACION DE DEUDA PUBLICA Y ACTIVOS FINANCIEROS"/>
    <x v="5"/>
    <x v="23"/>
    <x v="98"/>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8"/>
    <s v="4.2 - Disminución de pasivos"/>
    <s v="4.2.1 - Disminución de pasivos corrientes"/>
    <s v="N"/>
    <s v="00 - N/A"/>
    <s v="60 - CREDITO EXTERNO"/>
    <s v="(en blanco)"/>
    <s v="99 - MULTIPROVINCIAL"/>
    <n v="120950987783"/>
    <n v="120950987783"/>
    <n v="11900313966.280003"/>
  </r>
  <r>
    <s v="2023"/>
    <x v="0"/>
    <x v="1"/>
    <x v="2"/>
    <x v="13"/>
    <s v="2 - Poder Ejecutivo"/>
    <s v="0999 - ADMINISTRACION DE OBLIGACIONES DEL TESORO NACIONAL"/>
    <x v="5"/>
    <x v="23"/>
    <x v="98"/>
    <s v="4.2 - Disminución de pasivos"/>
    <s v="4.2.1 - Disminución de pasivos corrientes"/>
    <s v="N"/>
    <s v="00 - N/A"/>
    <s v="10 - FONDO GENERAL"/>
    <s v="(en blanco)"/>
    <s v="99 - MULTIPROVINCIAL"/>
    <n v="9000000000"/>
    <n v="9000000000"/>
    <n v="484576263.25"/>
  </r>
  <r>
    <s v="2023"/>
    <x v="0"/>
    <x v="1"/>
    <x v="2"/>
    <x v="13"/>
    <s v="2 - Poder Ejecutivo"/>
    <s v="0999 - ADMINISTRACION DE OBLIGACIONES DEL TESORO NACIONAL"/>
    <x v="5"/>
    <x v="23"/>
    <x v="98"/>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8"/>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8"/>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7A07DB5-C1BA-4CD7-B916-11E30C6B3A80}" name="TablaDinámica3" cacheId="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0">
        <item x="98"/>
        <item x="0"/>
        <item x="2"/>
        <item x="82"/>
        <item x="80"/>
        <item x="31"/>
        <item x="93"/>
        <item x="29"/>
        <item x="30"/>
        <item x="22"/>
        <item x="3"/>
        <item x="23"/>
        <item x="15"/>
        <item x="16"/>
        <item x="1"/>
        <item x="60"/>
        <item x="17"/>
        <item x="61"/>
        <item x="4"/>
        <item x="47"/>
        <item x="46"/>
        <item x="32"/>
        <item x="24"/>
        <item x="87"/>
        <item x="63"/>
        <item x="48"/>
        <item x="49"/>
        <item x="76"/>
        <item x="89"/>
        <item x="77"/>
        <item x="78"/>
        <item x="79"/>
        <item x="94"/>
        <item x="18"/>
        <item x="51"/>
        <item x="52"/>
        <item x="53"/>
        <item x="54"/>
        <item x="55"/>
        <item x="84"/>
        <item x="95"/>
        <item x="92"/>
        <item x="59"/>
        <item x="64"/>
        <item x="65"/>
        <item x="66"/>
        <item x="97"/>
        <item x="67"/>
        <item x="58"/>
        <item x="68"/>
        <item x="69"/>
        <item x="70"/>
        <item x="25"/>
        <item x="71"/>
        <item x="5"/>
        <item x="72"/>
        <item x="88"/>
        <item x="73"/>
        <item x="74"/>
        <item x="6"/>
        <item x="7"/>
        <item x="8"/>
        <item x="9"/>
        <item x="10"/>
        <item x="56"/>
        <item x="90"/>
        <item x="85"/>
        <item x="19"/>
        <item x="41"/>
        <item x="42"/>
        <item x="11"/>
        <item x="43"/>
        <item x="44"/>
        <item x="26"/>
        <item x="12"/>
        <item x="96"/>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H19" sqref="H19"/>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6" t="s">
        <v>0</v>
      </c>
      <c r="B1" s="146"/>
      <c r="C1" s="146"/>
      <c r="D1" s="146"/>
      <c r="E1" s="146"/>
      <c r="F1" s="146"/>
      <c r="G1" s="3"/>
      <c r="H1" s="3"/>
      <c r="I1" s="3"/>
      <c r="J1" s="3"/>
      <c r="K1" s="72"/>
      <c r="L1" s="72"/>
    </row>
    <row r="2" spans="1:13" ht="21" customHeight="1">
      <c r="A2" s="147" t="s">
        <v>1</v>
      </c>
      <c r="B2" s="147"/>
      <c r="C2" s="147"/>
      <c r="D2" s="147"/>
      <c r="E2" s="147"/>
      <c r="F2" s="147"/>
      <c r="G2" s="2"/>
      <c r="H2" s="2"/>
      <c r="I2" s="2"/>
      <c r="K2" s="72"/>
      <c r="L2" s="72"/>
    </row>
    <row r="3" spans="1:13" s="75" customFormat="1" ht="28.5" customHeight="1">
      <c r="A3" s="148" t="s">
        <v>2</v>
      </c>
      <c r="B3" s="148"/>
      <c r="C3" s="148"/>
      <c r="D3" s="148"/>
      <c r="E3" s="148"/>
      <c r="F3" s="148"/>
      <c r="G3" s="73"/>
      <c r="H3" s="73"/>
      <c r="I3" s="73"/>
      <c r="J3" s="74"/>
      <c r="K3" s="74"/>
      <c r="L3" s="74"/>
      <c r="M3" s="74"/>
    </row>
    <row r="4" spans="1:13" ht="18.75" customHeight="1">
      <c r="A4" s="149" t="s">
        <v>3</v>
      </c>
      <c r="B4" s="149"/>
      <c r="C4" s="149"/>
      <c r="D4" s="149"/>
      <c r="E4" s="149"/>
      <c r="F4" s="149"/>
      <c r="G4" s="76"/>
      <c r="H4" s="4"/>
      <c r="I4" s="4"/>
      <c r="J4" s="77"/>
      <c r="K4" s="77"/>
      <c r="L4" s="77"/>
      <c r="M4" s="77"/>
    </row>
    <row r="5" spans="1:13" ht="18.75" customHeight="1">
      <c r="A5" s="149" t="s">
        <v>4</v>
      </c>
      <c r="B5" s="149"/>
      <c r="C5" s="149"/>
      <c r="D5" s="149"/>
      <c r="E5" s="149"/>
      <c r="F5" s="149"/>
      <c r="G5" s="61"/>
      <c r="H5" s="4"/>
      <c r="I5" s="4"/>
      <c r="J5" s="77"/>
      <c r="K5" s="77"/>
      <c r="L5" s="77"/>
      <c r="M5" s="77"/>
    </row>
    <row r="6" spans="1:13" ht="18.75">
      <c r="A6" s="150" t="s">
        <v>1491</v>
      </c>
      <c r="B6" s="150"/>
      <c r="C6" s="150"/>
      <c r="D6" s="150"/>
      <c r="E6" s="150"/>
      <c r="F6" s="150"/>
      <c r="G6" s="78"/>
      <c r="H6" s="79"/>
      <c r="I6" s="5"/>
      <c r="J6" s="80"/>
      <c r="K6" s="80"/>
      <c r="L6" s="80"/>
      <c r="M6" s="80"/>
    </row>
    <row r="7" spans="1:13" ht="15.75">
      <c r="A7" s="151" t="s">
        <v>5</v>
      </c>
      <c r="B7" s="151"/>
      <c r="C7" s="151"/>
      <c r="D7" s="151"/>
      <c r="E7" s="151"/>
      <c r="F7" s="151"/>
      <c r="G7" s="81"/>
      <c r="H7" s="59"/>
      <c r="I7" s="6"/>
      <c r="K7" s="72"/>
      <c r="L7" s="72"/>
    </row>
    <row r="8" spans="1:13" ht="15.75">
      <c r="A8" s="71"/>
      <c r="B8" s="71"/>
      <c r="C8" s="71"/>
      <c r="D8" s="71"/>
      <c r="E8" s="71"/>
      <c r="F8" s="71"/>
      <c r="G8" s="71"/>
      <c r="H8" s="6"/>
      <c r="I8" s="6"/>
      <c r="K8" s="72"/>
      <c r="L8" s="72"/>
    </row>
    <row r="9" spans="1:13" ht="15" customHeight="1">
      <c r="C9" s="152" t="s">
        <v>6</v>
      </c>
      <c r="D9" s="58" t="s">
        <v>7</v>
      </c>
      <c r="E9" s="153" t="s">
        <v>8</v>
      </c>
      <c r="G9" s="12"/>
      <c r="I9" s="12"/>
    </row>
    <row r="10" spans="1:13">
      <c r="C10" s="152"/>
      <c r="D10" s="58" t="s">
        <v>9</v>
      </c>
      <c r="E10" s="153"/>
    </row>
    <row r="12" spans="1:13">
      <c r="C12" s="82" t="s">
        <v>10</v>
      </c>
      <c r="D12" s="83">
        <f>SUM(D13:D16)</f>
        <v>1040005.4772670001</v>
      </c>
      <c r="E12" s="84">
        <f>SUM(E13:E16)</f>
        <v>230476.71459648025</v>
      </c>
      <c r="J12" s="12"/>
    </row>
    <row r="13" spans="1:13">
      <c r="C13" s="85" t="s">
        <v>11</v>
      </c>
      <c r="D13" s="86">
        <v>1028207.681281</v>
      </c>
      <c r="E13" s="86">
        <v>229318.14399450025</v>
      </c>
      <c r="G13" s="87"/>
      <c r="H13" s="12"/>
      <c r="I13" s="88"/>
    </row>
    <row r="14" spans="1:13">
      <c r="C14" s="18" t="s">
        <v>12</v>
      </c>
      <c r="D14" s="86">
        <v>550.26506600000005</v>
      </c>
      <c r="E14" s="86">
        <v>53.958999570000003</v>
      </c>
      <c r="G14" s="87"/>
      <c r="I14" s="88"/>
    </row>
    <row r="15" spans="1:13">
      <c r="C15" s="85" t="s">
        <v>13</v>
      </c>
      <c r="D15" s="86">
        <v>10250.997875999999</v>
      </c>
      <c r="E15" s="86">
        <v>1098.896</v>
      </c>
      <c r="F15" s="89"/>
      <c r="G15" s="87"/>
      <c r="I15" s="90"/>
    </row>
    <row r="16" spans="1:13">
      <c r="C16" s="18" t="s">
        <v>14</v>
      </c>
      <c r="D16" s="86">
        <v>996.53304400000002</v>
      </c>
      <c r="E16" s="86">
        <v>5.7156024100000007</v>
      </c>
      <c r="G16" s="87"/>
      <c r="H16" s="12"/>
      <c r="I16" s="90"/>
    </row>
    <row r="17" spans="3:9">
      <c r="C17" s="82" t="s">
        <v>15</v>
      </c>
      <c r="D17" s="83">
        <f>D18+D20</f>
        <v>1247578.095825</v>
      </c>
      <c r="E17" s="83">
        <f>E18+E20</f>
        <v>289176.20230297989</v>
      </c>
      <c r="G17" s="12"/>
      <c r="H17" s="12"/>
    </row>
    <row r="18" spans="3:9">
      <c r="C18" s="85" t="s">
        <v>16</v>
      </c>
      <c r="D18" s="86">
        <v>1092403.0713229999</v>
      </c>
      <c r="E18" s="133">
        <v>263005.6859716099</v>
      </c>
      <c r="I18" s="11"/>
    </row>
    <row r="19" spans="3:9">
      <c r="C19" s="18" t="s">
        <v>17</v>
      </c>
      <c r="D19" s="86">
        <v>225621.04693300001</v>
      </c>
      <c r="E19" s="133">
        <v>56325.220507280006</v>
      </c>
      <c r="I19" s="11"/>
    </row>
    <row r="20" spans="3:9">
      <c r="C20" s="85" t="s">
        <v>18</v>
      </c>
      <c r="D20" s="86">
        <v>155175.02450200001</v>
      </c>
      <c r="E20" s="134">
        <v>26170.516331369996</v>
      </c>
      <c r="G20" s="91"/>
    </row>
    <row r="21" spans="3:9">
      <c r="C21" s="92" t="s">
        <v>19</v>
      </c>
      <c r="D21" s="92"/>
      <c r="E21" s="93"/>
    </row>
    <row r="22" spans="3:9">
      <c r="C22" s="94" t="s">
        <v>20</v>
      </c>
      <c r="D22" s="95">
        <f>D13-D18</f>
        <v>-64195.390041999868</v>
      </c>
      <c r="E22" s="95">
        <f>E13-E18</f>
        <v>-33687.541977109649</v>
      </c>
      <c r="I22" s="12"/>
    </row>
    <row r="23" spans="3:9">
      <c r="C23" s="94" t="s">
        <v>21</v>
      </c>
      <c r="D23" s="95">
        <f>D15-D20</f>
        <v>-144924.02662600001</v>
      </c>
      <c r="E23" s="95">
        <f>E15-E20</f>
        <v>-25071.620331369995</v>
      </c>
      <c r="G23" s="12"/>
      <c r="I23" s="12"/>
    </row>
    <row r="24" spans="3:9">
      <c r="C24" s="94" t="s">
        <v>22</v>
      </c>
      <c r="D24" s="95">
        <f>(D12-(D17-D19))</f>
        <v>18048.428375000134</v>
      </c>
      <c r="E24" s="95">
        <f>(E12-(E17-E19))</f>
        <v>-2374.267199219641</v>
      </c>
      <c r="H24" s="12"/>
    </row>
    <row r="25" spans="3:9">
      <c r="C25" s="94" t="s">
        <v>23</v>
      </c>
      <c r="D25" s="95">
        <f>D12-D17</f>
        <v>-207572.61855799984</v>
      </c>
      <c r="E25" s="95">
        <f>E12-E17</f>
        <v>-58699.48770649964</v>
      </c>
    </row>
    <row r="26" spans="3:9">
      <c r="C26" s="92" t="s">
        <v>24</v>
      </c>
      <c r="D26" s="96">
        <f>D28-D30</f>
        <v>207572.61855799999</v>
      </c>
      <c r="E26" s="97">
        <f>E28-E30</f>
        <v>147700.59860517996</v>
      </c>
      <c r="F26" s="12"/>
      <c r="G26" s="12"/>
      <c r="H26" s="12"/>
      <c r="I26" s="12"/>
    </row>
    <row r="27" spans="3:9">
      <c r="C27" s="98"/>
      <c r="D27" s="98"/>
      <c r="E27" s="99"/>
      <c r="H27" s="12"/>
    </row>
    <row r="28" spans="3:9" ht="17.25" customHeight="1">
      <c r="C28" s="82" t="s">
        <v>25</v>
      </c>
      <c r="D28" s="83">
        <v>363257.860888</v>
      </c>
      <c r="E28" s="83">
        <v>164121.66844060997</v>
      </c>
      <c r="H28" s="12"/>
      <c r="I28" s="12"/>
    </row>
    <row r="29" spans="3:9">
      <c r="C29" s="100"/>
      <c r="D29" s="101"/>
      <c r="E29" s="102"/>
      <c r="F29" s="12"/>
      <c r="H29" s="12"/>
    </row>
    <row r="30" spans="3:9">
      <c r="C30" s="82" t="s">
        <v>26</v>
      </c>
      <c r="D30" s="83">
        <v>155685.24233000001</v>
      </c>
      <c r="E30" s="83">
        <v>16421.069835430004</v>
      </c>
      <c r="H30" s="12"/>
    </row>
    <row r="31" spans="3:9">
      <c r="C31" s="103" t="s">
        <v>27</v>
      </c>
      <c r="D31" s="104"/>
      <c r="E31" s="104"/>
      <c r="F31" s="7"/>
      <c r="G31" s="105"/>
    </row>
    <row r="32" spans="3:9" ht="34.9" customHeight="1">
      <c r="C32" s="154" t="s">
        <v>1510</v>
      </c>
      <c r="D32" s="154"/>
      <c r="E32" s="154"/>
      <c r="F32" s="7"/>
    </row>
    <row r="33" spans="3:6">
      <c r="C33" s="154" t="s">
        <v>28</v>
      </c>
      <c r="D33" s="154"/>
      <c r="E33" s="154"/>
      <c r="F33" s="7"/>
    </row>
    <row r="34" spans="3:6">
      <c r="C34" s="145" t="s">
        <v>29</v>
      </c>
      <c r="D34" s="145"/>
      <c r="E34" s="145"/>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F29" sqref="F29"/>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6" t="s">
        <v>0</v>
      </c>
      <c r="B1" s="146"/>
      <c r="C1" s="146"/>
      <c r="D1" s="146"/>
      <c r="E1" s="146"/>
      <c r="F1" s="3"/>
      <c r="G1" s="3"/>
    </row>
    <row r="2" spans="1:8" ht="21" customHeight="1">
      <c r="A2" s="147" t="s">
        <v>1</v>
      </c>
      <c r="B2" s="147"/>
      <c r="C2" s="147"/>
      <c r="D2" s="147"/>
      <c r="E2" s="147"/>
      <c r="F2" s="2"/>
      <c r="G2" s="2"/>
    </row>
    <row r="3" spans="1:8" ht="15" customHeight="1">
      <c r="A3" s="155" t="s">
        <v>2</v>
      </c>
      <c r="B3" s="155"/>
      <c r="C3" s="155"/>
      <c r="D3" s="155"/>
      <c r="E3" s="155"/>
      <c r="F3" s="1"/>
      <c r="G3" s="108"/>
    </row>
    <row r="5" spans="1:8" ht="18.75">
      <c r="A5" s="156" t="s">
        <v>30</v>
      </c>
      <c r="B5" s="156"/>
      <c r="C5" s="156"/>
      <c r="D5" s="156"/>
      <c r="E5" s="156"/>
      <c r="F5" s="4"/>
      <c r="G5" s="62"/>
    </row>
    <row r="6" spans="1:8" ht="18.75" customHeight="1">
      <c r="A6" s="157" t="s">
        <v>31</v>
      </c>
      <c r="B6" s="157"/>
      <c r="C6" s="157"/>
      <c r="D6" s="157"/>
      <c r="E6" s="157"/>
      <c r="F6" s="4"/>
      <c r="G6" s="4"/>
    </row>
    <row r="7" spans="1:8" ht="18.75">
      <c r="A7" s="150" t="s">
        <v>1492</v>
      </c>
      <c r="B7" s="150"/>
      <c r="C7" s="150"/>
      <c r="D7" s="150"/>
      <c r="E7" s="150"/>
      <c r="F7" s="12"/>
      <c r="G7" s="63"/>
    </row>
    <row r="8" spans="1:8" ht="15.75">
      <c r="A8" s="159" t="s">
        <v>5</v>
      </c>
      <c r="B8" s="159"/>
      <c r="C8" s="159"/>
      <c r="D8" s="159"/>
      <c r="E8" s="159"/>
      <c r="F8" s="59"/>
      <c r="G8" s="6"/>
    </row>
    <row r="9" spans="1:8">
      <c r="F9" s="12"/>
    </row>
    <row r="10" spans="1:8">
      <c r="F10" s="12"/>
      <c r="G10" s="12"/>
    </row>
    <row r="11" spans="1:8" ht="15" customHeight="1">
      <c r="B11" s="158" t="s">
        <v>6</v>
      </c>
      <c r="C11" s="53" t="s">
        <v>7</v>
      </c>
      <c r="D11" s="153" t="s">
        <v>8</v>
      </c>
    </row>
    <row r="12" spans="1:8" ht="15" customHeight="1">
      <c r="B12" s="158"/>
      <c r="C12" s="58" t="s">
        <v>9</v>
      </c>
      <c r="D12" s="153"/>
      <c r="E12" s="12"/>
      <c r="F12" s="12"/>
      <c r="G12" s="12"/>
      <c r="H12" s="12"/>
    </row>
    <row r="13" spans="1:8">
      <c r="B13" s="23" t="s">
        <v>15</v>
      </c>
      <c r="C13" s="21">
        <f>+C14+C21</f>
        <v>1247578.095825</v>
      </c>
      <c r="D13" s="21">
        <f>D14+D21</f>
        <v>289176.20230297983</v>
      </c>
      <c r="F13" s="12"/>
      <c r="G13" s="12"/>
      <c r="H13" s="12"/>
    </row>
    <row r="14" spans="1:8">
      <c r="B14" s="24" t="s">
        <v>16</v>
      </c>
      <c r="C14" s="131">
        <f>SUM(C15:C20)</f>
        <v>1092403.0713229999</v>
      </c>
      <c r="D14" s="135">
        <f>SUM(D15:D20)</f>
        <v>263005.68597160984</v>
      </c>
      <c r="E14" s="22"/>
      <c r="F14" s="12"/>
      <c r="G14" s="12"/>
      <c r="H14" s="12"/>
    </row>
    <row r="15" spans="1:8" ht="12.75" customHeight="1">
      <c r="B15" s="25" t="s">
        <v>32</v>
      </c>
      <c r="C15" s="22">
        <v>444373.26977200003</v>
      </c>
      <c r="D15" s="136">
        <v>84310.515863889901</v>
      </c>
      <c r="E15" s="22"/>
      <c r="F15" s="12"/>
      <c r="G15" s="12"/>
      <c r="H15" s="12"/>
    </row>
    <row r="16" spans="1:8">
      <c r="B16" s="25" t="s">
        <v>33</v>
      </c>
      <c r="C16" s="22">
        <v>66472.191181000002</v>
      </c>
      <c r="D16" s="136">
        <v>14458.683310769999</v>
      </c>
      <c r="E16" s="22"/>
      <c r="F16" s="12"/>
      <c r="G16" s="12"/>
    </row>
    <row r="17" spans="2:14">
      <c r="B17" s="25" t="s">
        <v>17</v>
      </c>
      <c r="C17" s="22">
        <v>225621.04693300001</v>
      </c>
      <c r="D17" s="110">
        <v>56325.220507280006</v>
      </c>
      <c r="E17" s="106"/>
      <c r="F17" s="12"/>
      <c r="G17" s="106"/>
    </row>
    <row r="18" spans="2:14">
      <c r="B18" s="25" t="s">
        <v>34</v>
      </c>
      <c r="C18" s="30">
        <v>20010.099999999999</v>
      </c>
      <c r="D18" s="110">
        <v>3786.7238029400005</v>
      </c>
      <c r="E18" s="22"/>
      <c r="F18" s="12"/>
      <c r="G18" s="64"/>
    </row>
    <row r="19" spans="2:14">
      <c r="B19" s="25" t="s">
        <v>35</v>
      </c>
      <c r="C19" s="22">
        <v>334946.25301300001</v>
      </c>
      <c r="D19" s="136">
        <v>103902.96199218997</v>
      </c>
      <c r="E19" s="22"/>
      <c r="F19" s="12"/>
      <c r="G19" s="48"/>
    </row>
    <row r="20" spans="2:14">
      <c r="B20" s="25" t="s">
        <v>36</v>
      </c>
      <c r="C20" s="22">
        <v>980.21042399999999</v>
      </c>
      <c r="D20" s="110">
        <v>221.58049454000002</v>
      </c>
      <c r="E20" s="22"/>
      <c r="F20" s="12"/>
      <c r="G20" s="48"/>
      <c r="I20" s="12"/>
    </row>
    <row r="21" spans="2:14">
      <c r="B21" s="24" t="s">
        <v>18</v>
      </c>
      <c r="C21" s="131">
        <f>SUM(C22:C27)</f>
        <v>155175.02450200001</v>
      </c>
      <c r="D21" s="111">
        <f>SUM(D22:D27)</f>
        <v>26170.516331369996</v>
      </c>
      <c r="E21" s="22"/>
      <c r="F21" s="12"/>
      <c r="G21" s="12"/>
      <c r="H21" s="12"/>
    </row>
    <row r="22" spans="2:14">
      <c r="B22" s="25" t="s">
        <v>37</v>
      </c>
      <c r="C22" s="22">
        <v>37994.371815999999</v>
      </c>
      <c r="D22" s="136">
        <v>6178.7306117899898</v>
      </c>
      <c r="E22" s="22"/>
      <c r="F22" s="12"/>
      <c r="G22" s="12"/>
      <c r="H22" s="48"/>
    </row>
    <row r="23" spans="2:14">
      <c r="B23" s="25" t="s">
        <v>38</v>
      </c>
      <c r="C23" s="22">
        <v>55667.598377000002</v>
      </c>
      <c r="D23" s="136">
        <v>6430.4506146300009</v>
      </c>
      <c r="E23" s="22"/>
      <c r="F23" s="12"/>
      <c r="G23" s="12"/>
    </row>
    <row r="24" spans="2:14">
      <c r="B24" s="25" t="s">
        <v>39</v>
      </c>
      <c r="C24" s="22">
        <v>9.7678999999999991</v>
      </c>
      <c r="D24" s="110">
        <v>0.68245500000000003</v>
      </c>
      <c r="E24" s="22"/>
      <c r="F24" s="12"/>
      <c r="G24" s="48"/>
    </row>
    <row r="25" spans="2:14">
      <c r="B25" s="25" t="s">
        <v>40</v>
      </c>
      <c r="C25" s="22">
        <v>3463.6659530000002</v>
      </c>
      <c r="D25" s="110">
        <v>903.36922998</v>
      </c>
      <c r="E25" s="22"/>
      <c r="F25" s="12"/>
      <c r="G25" s="49"/>
    </row>
    <row r="26" spans="2:14">
      <c r="B26" s="25" t="s">
        <v>41</v>
      </c>
      <c r="C26" s="22">
        <v>56593.336180999999</v>
      </c>
      <c r="D26" s="110">
        <v>12657.283419970003</v>
      </c>
      <c r="E26" s="22"/>
      <c r="F26" s="12"/>
      <c r="G26" s="49"/>
    </row>
    <row r="27" spans="2:14">
      <c r="B27" s="25" t="s">
        <v>42</v>
      </c>
      <c r="C27" s="22">
        <v>1446.284275</v>
      </c>
      <c r="D27" s="110">
        <v>0</v>
      </c>
      <c r="E27" s="22"/>
      <c r="F27" s="12"/>
      <c r="G27" s="56"/>
    </row>
    <row r="28" spans="2:14">
      <c r="B28" s="23" t="s">
        <v>43</v>
      </c>
      <c r="C28" s="21">
        <f>C29</f>
        <v>155685.24233000001</v>
      </c>
      <c r="D28" s="29">
        <f t="shared" ref="D28" si="0">D29</f>
        <v>16421.069835430004</v>
      </c>
      <c r="E28" s="22"/>
      <c r="F28" s="12"/>
    </row>
    <row r="29" spans="2:14">
      <c r="B29" s="24" t="s">
        <v>26</v>
      </c>
      <c r="C29" s="43">
        <f>SUM(C30:C31)</f>
        <v>155685.24233000001</v>
      </c>
      <c r="D29" s="111">
        <f>SUM(D30:D31)</f>
        <v>16421.069835430004</v>
      </c>
      <c r="E29" s="22"/>
      <c r="F29" s="12"/>
    </row>
    <row r="30" spans="2:14">
      <c r="B30" s="25" t="s">
        <v>44</v>
      </c>
      <c r="C30" s="22">
        <v>7242.0262359999997</v>
      </c>
      <c r="D30" s="110">
        <v>2000</v>
      </c>
      <c r="E30" s="22"/>
      <c r="F30" s="12"/>
      <c r="G30" s="56"/>
    </row>
    <row r="31" spans="2:14">
      <c r="B31" s="19" t="s">
        <v>45</v>
      </c>
      <c r="C31" s="22">
        <v>148443.216094</v>
      </c>
      <c r="D31" s="110">
        <v>14421.069835430002</v>
      </c>
      <c r="E31" s="22"/>
      <c r="F31" s="12"/>
    </row>
    <row r="32" spans="2:14" ht="15" customHeight="1">
      <c r="B32" s="35" t="s">
        <v>46</v>
      </c>
      <c r="C32" s="31">
        <f>C13+C28</f>
        <v>1403263.338155</v>
      </c>
      <c r="D32" s="31">
        <f>D13+D28</f>
        <v>305597.27213840984</v>
      </c>
      <c r="E32" s="57"/>
      <c r="F32" s="12"/>
      <c r="H32" s="8"/>
      <c r="I32" s="8"/>
      <c r="J32" s="8"/>
      <c r="K32" s="8"/>
      <c r="L32" s="8"/>
      <c r="M32" s="8"/>
      <c r="N32" s="8"/>
    </row>
    <row r="33" spans="2:19" ht="15" customHeight="1">
      <c r="B33" s="15" t="s">
        <v>27</v>
      </c>
      <c r="C33" s="15"/>
      <c r="D33" s="107"/>
      <c r="E33" s="8"/>
      <c r="H33" s="8"/>
      <c r="I33" s="8"/>
      <c r="J33" s="8"/>
      <c r="K33" s="8"/>
      <c r="L33" s="8"/>
      <c r="M33" s="8"/>
      <c r="N33" s="8"/>
      <c r="O33" s="8"/>
      <c r="P33" s="8"/>
      <c r="Q33" s="8"/>
      <c r="R33" s="8"/>
    </row>
    <row r="34" spans="2:19" ht="28.5" customHeight="1">
      <c r="B34" s="154" t="s">
        <v>1510</v>
      </c>
      <c r="C34" s="154"/>
      <c r="D34" s="154"/>
      <c r="E34" s="8"/>
      <c r="H34" s="8"/>
      <c r="I34" s="8"/>
      <c r="J34" s="8"/>
      <c r="K34" s="8"/>
      <c r="L34" s="8"/>
      <c r="M34" s="8"/>
      <c r="N34" s="8"/>
      <c r="O34" s="8"/>
      <c r="P34" s="8"/>
      <c r="Q34" s="8"/>
      <c r="R34" s="8"/>
      <c r="S34" s="8"/>
    </row>
    <row r="35" spans="2:19">
      <c r="B35" s="154" t="s">
        <v>47</v>
      </c>
      <c r="C35" s="154"/>
      <c r="D35" s="154"/>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J57" sqref="J57"/>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6" t="s">
        <v>0</v>
      </c>
      <c r="B1" s="146"/>
      <c r="C1" s="146"/>
      <c r="D1" s="146"/>
      <c r="E1" s="146"/>
    </row>
    <row r="2" spans="1:8" ht="21" customHeight="1">
      <c r="A2" s="147" t="s">
        <v>1</v>
      </c>
      <c r="B2" s="147"/>
      <c r="C2" s="147"/>
      <c r="D2" s="147"/>
      <c r="E2" s="147"/>
    </row>
    <row r="3" spans="1:8" ht="15" customHeight="1">
      <c r="A3" s="155" t="s">
        <v>2</v>
      </c>
      <c r="B3" s="155"/>
      <c r="C3" s="155"/>
      <c r="D3" s="155"/>
      <c r="E3" s="155"/>
    </row>
    <row r="5" spans="1:8" ht="18.75" customHeight="1">
      <c r="A5" s="157" t="s">
        <v>30</v>
      </c>
      <c r="B5" s="157"/>
      <c r="C5" s="157"/>
      <c r="D5" s="157"/>
      <c r="E5" s="157"/>
    </row>
    <row r="6" spans="1:8" ht="18.75" customHeight="1">
      <c r="A6" s="157" t="s">
        <v>48</v>
      </c>
      <c r="B6" s="157"/>
      <c r="C6" s="157"/>
      <c r="D6" s="157"/>
      <c r="E6" s="157"/>
    </row>
    <row r="7" spans="1:8" ht="18.75">
      <c r="A7" s="150" t="s">
        <v>1492</v>
      </c>
      <c r="B7" s="150"/>
      <c r="C7" s="150"/>
      <c r="D7" s="150"/>
      <c r="E7" s="150"/>
    </row>
    <row r="8" spans="1:8" ht="15.75">
      <c r="A8" s="159" t="s">
        <v>5</v>
      </c>
      <c r="B8" s="159"/>
      <c r="C8" s="159"/>
      <c r="D8" s="159"/>
      <c r="E8" s="159"/>
    </row>
    <row r="10" spans="1:8">
      <c r="G10" s="48"/>
    </row>
    <row r="11" spans="1:8" ht="15" customHeight="1">
      <c r="B11" s="158" t="s">
        <v>6</v>
      </c>
      <c r="C11" s="54" t="s">
        <v>7</v>
      </c>
      <c r="D11" s="160" t="s">
        <v>8</v>
      </c>
    </row>
    <row r="12" spans="1:8">
      <c r="B12" s="158"/>
      <c r="C12" s="60" t="s">
        <v>9</v>
      </c>
      <c r="D12" s="160"/>
    </row>
    <row r="13" spans="1:8">
      <c r="B13" s="26" t="s">
        <v>15</v>
      </c>
      <c r="C13" s="27">
        <f>C14+C17+C43+C45+C47+C49+C51+C53+C55</f>
        <v>1247578.095825</v>
      </c>
      <c r="D13" s="27">
        <f t="shared" ref="D13" si="0">D14+D17+D43+D45+D47+D49+D51+D53+D55</f>
        <v>289176.20230297989</v>
      </c>
      <c r="G13" s="12"/>
      <c r="H13" s="52"/>
    </row>
    <row r="14" spans="1:8">
      <c r="B14" s="32" t="s">
        <v>49</v>
      </c>
      <c r="C14" s="29">
        <f>SUM(C15:C16)</f>
        <v>7818.7198360000002</v>
      </c>
      <c r="D14" s="29">
        <f>SUM(D15:D16)</f>
        <v>1954.679888980002</v>
      </c>
      <c r="G14" s="12"/>
    </row>
    <row r="15" spans="1:8">
      <c r="B15" s="33" t="s">
        <v>50</v>
      </c>
      <c r="C15" s="30">
        <v>2635.7791240000001</v>
      </c>
      <c r="D15" s="110">
        <v>658.94474700000171</v>
      </c>
      <c r="E15" s="30"/>
      <c r="G15" s="12"/>
    </row>
    <row r="16" spans="1:8">
      <c r="B16" s="33" t="s">
        <v>51</v>
      </c>
      <c r="C16" s="30">
        <v>5182.9407119999996</v>
      </c>
      <c r="D16" s="110">
        <v>1295.7351419800002</v>
      </c>
      <c r="E16" s="30"/>
      <c r="G16" s="12"/>
    </row>
    <row r="17" spans="2:7">
      <c r="B17" s="32" t="s">
        <v>52</v>
      </c>
      <c r="C17" s="29">
        <f>SUM(C18:C42)</f>
        <v>1218108.897871</v>
      </c>
      <c r="D17" s="29">
        <f>SUM(D18:D42)</f>
        <v>281830.02596942993</v>
      </c>
      <c r="E17" s="30"/>
      <c r="G17" s="12"/>
    </row>
    <row r="18" spans="2:7">
      <c r="B18" s="33" t="s">
        <v>53</v>
      </c>
      <c r="C18" s="30">
        <v>119333.454295</v>
      </c>
      <c r="D18" s="110">
        <v>22536.07670948996</v>
      </c>
      <c r="E18" s="30"/>
    </row>
    <row r="19" spans="2:7">
      <c r="B19" s="33" t="s">
        <v>54</v>
      </c>
      <c r="C19" s="30">
        <v>59523.635937999999</v>
      </c>
      <c r="D19" s="110">
        <v>12151.930621540003</v>
      </c>
      <c r="E19" s="30"/>
    </row>
    <row r="20" spans="2:7">
      <c r="B20" s="33" t="s">
        <v>55</v>
      </c>
      <c r="C20" s="30">
        <v>49910.944089999997</v>
      </c>
      <c r="D20" s="110">
        <v>10423.256411689994</v>
      </c>
      <c r="E20" s="30"/>
    </row>
    <row r="21" spans="2:7">
      <c r="B21" s="33" t="s">
        <v>56</v>
      </c>
      <c r="C21" s="30">
        <v>11586.597707999999</v>
      </c>
      <c r="D21" s="110">
        <v>2524.0165194600004</v>
      </c>
      <c r="E21" s="30"/>
    </row>
    <row r="22" spans="2:7">
      <c r="B22" s="33" t="s">
        <v>57</v>
      </c>
      <c r="C22" s="30">
        <v>21701.812583999999</v>
      </c>
      <c r="D22" s="110">
        <v>4221.8136392400002</v>
      </c>
      <c r="E22" s="30"/>
    </row>
    <row r="23" spans="2:7">
      <c r="B23" s="33" t="s">
        <v>58</v>
      </c>
      <c r="C23" s="30">
        <v>275378.92664199998</v>
      </c>
      <c r="D23" s="110">
        <v>48893.023548440025</v>
      </c>
      <c r="E23" s="30"/>
    </row>
    <row r="24" spans="2:7">
      <c r="B24" s="33" t="s">
        <v>59</v>
      </c>
      <c r="C24" s="30">
        <v>137788.99256300001</v>
      </c>
      <c r="D24" s="110">
        <v>31890.359823399995</v>
      </c>
      <c r="E24" s="30"/>
    </row>
    <row r="25" spans="2:7">
      <c r="B25" s="34" t="s">
        <v>60</v>
      </c>
      <c r="C25" s="30">
        <v>3136.389584</v>
      </c>
      <c r="D25" s="110">
        <v>569.67905696000003</v>
      </c>
      <c r="E25" s="30"/>
    </row>
    <row r="26" spans="2:7">
      <c r="B26" s="34" t="s">
        <v>61</v>
      </c>
      <c r="C26" s="30">
        <v>2512.106847</v>
      </c>
      <c r="D26" s="110">
        <v>443.93399527999998</v>
      </c>
      <c r="E26" s="30"/>
    </row>
    <row r="27" spans="2:7">
      <c r="B27" s="34" t="s">
        <v>62</v>
      </c>
      <c r="C27" s="30">
        <v>15106.778711000001</v>
      </c>
      <c r="D27" s="110">
        <v>3941.1370595099979</v>
      </c>
      <c r="E27" s="30"/>
    </row>
    <row r="28" spans="2:7">
      <c r="B28" s="34" t="s">
        <v>63</v>
      </c>
      <c r="C28" s="30">
        <v>49629.942223999999</v>
      </c>
      <c r="D28" s="110">
        <v>9632.9430114999959</v>
      </c>
      <c r="E28" s="30"/>
    </row>
    <row r="29" spans="2:7">
      <c r="B29" s="34" t="s">
        <v>64</v>
      </c>
      <c r="C29" s="30">
        <v>27416.574285999999</v>
      </c>
      <c r="D29" s="110">
        <v>4875.3771374900016</v>
      </c>
      <c r="E29" s="30"/>
    </row>
    <row r="30" spans="2:7">
      <c r="B30" s="34" t="s">
        <v>65</v>
      </c>
      <c r="C30" s="30">
        <v>10706.014966000001</v>
      </c>
      <c r="D30" s="110">
        <v>725.08419824999987</v>
      </c>
      <c r="E30" s="30"/>
    </row>
    <row r="31" spans="2:7">
      <c r="B31" s="34" t="s">
        <v>66</v>
      </c>
      <c r="C31" s="30">
        <v>9019.7206750000005</v>
      </c>
      <c r="D31" s="110">
        <v>2416.4475324799996</v>
      </c>
      <c r="E31" s="30"/>
    </row>
    <row r="32" spans="2:7">
      <c r="B32" s="34" t="s">
        <v>67</v>
      </c>
      <c r="C32" s="30">
        <v>1227.625693</v>
      </c>
      <c r="D32" s="110">
        <v>254.28378687000003</v>
      </c>
      <c r="E32" s="30"/>
    </row>
    <row r="33" spans="2:5">
      <c r="B33" s="34" t="s">
        <v>68</v>
      </c>
      <c r="C33" s="30">
        <v>3260.9817779999998</v>
      </c>
      <c r="D33" s="110">
        <v>649.70405615999982</v>
      </c>
      <c r="E33" s="30"/>
    </row>
    <row r="34" spans="2:5">
      <c r="B34" s="34" t="s">
        <v>69</v>
      </c>
      <c r="C34" s="30">
        <v>685.97514699999999</v>
      </c>
      <c r="D34" s="110">
        <v>133.21256313999999</v>
      </c>
      <c r="E34" s="30"/>
    </row>
    <row r="35" spans="2:5">
      <c r="B35" s="34" t="s">
        <v>70</v>
      </c>
      <c r="C35" s="30">
        <v>13374.225582999999</v>
      </c>
      <c r="D35" s="110">
        <v>2713.6153693399979</v>
      </c>
      <c r="E35" s="30"/>
    </row>
    <row r="36" spans="2:5">
      <c r="B36" s="34" t="s">
        <v>71</v>
      </c>
      <c r="C36" s="30">
        <v>15653.944895000001</v>
      </c>
      <c r="D36" s="110">
        <v>2834.6946346499994</v>
      </c>
      <c r="E36" s="30"/>
    </row>
    <row r="37" spans="2:5">
      <c r="B37" s="34" t="s">
        <v>72</v>
      </c>
      <c r="C37" s="30">
        <v>3459.6100219999998</v>
      </c>
      <c r="D37" s="110">
        <v>578.15203610000049</v>
      </c>
      <c r="E37" s="30"/>
    </row>
    <row r="38" spans="2:5">
      <c r="B38" s="34" t="s">
        <v>73</v>
      </c>
      <c r="C38" s="110">
        <v>2080.7347260000001</v>
      </c>
      <c r="D38" s="110">
        <v>273.96493266000027</v>
      </c>
      <c r="E38" s="30"/>
    </row>
    <row r="39" spans="2:5">
      <c r="B39" s="34" t="s">
        <v>74</v>
      </c>
      <c r="C39" s="110">
        <v>3109.6559729999999</v>
      </c>
      <c r="D39" s="110">
        <v>470.9481466199997</v>
      </c>
      <c r="E39" s="30"/>
    </row>
    <row r="40" spans="2:5">
      <c r="B40" s="34" t="s">
        <v>75</v>
      </c>
      <c r="C40" s="110">
        <v>13401.009791</v>
      </c>
      <c r="D40" s="110">
        <v>4037.1717524300002</v>
      </c>
      <c r="E40" s="30"/>
    </row>
    <row r="41" spans="2:5">
      <c r="B41" s="34" t="s">
        <v>76</v>
      </c>
      <c r="C41" s="110">
        <v>253545.53659900001</v>
      </c>
      <c r="D41" s="110">
        <v>84072.56017093001</v>
      </c>
      <c r="E41" s="30"/>
    </row>
    <row r="42" spans="2:5">
      <c r="B42" s="34" t="s">
        <v>77</v>
      </c>
      <c r="C42" s="30">
        <v>115557.706551</v>
      </c>
      <c r="D42" s="110">
        <v>30566.639255800001</v>
      </c>
      <c r="E42" s="30"/>
    </row>
    <row r="43" spans="2:5">
      <c r="B43" s="32" t="s">
        <v>78</v>
      </c>
      <c r="C43" s="29">
        <f>C44</f>
        <v>8623.2868190000008</v>
      </c>
      <c r="D43" s="29">
        <f t="shared" ref="D43" si="1">D44</f>
        <v>2155.1484657399997</v>
      </c>
      <c r="E43" s="30"/>
    </row>
    <row r="44" spans="2:5">
      <c r="B44" s="33" t="s">
        <v>79</v>
      </c>
      <c r="C44" s="30">
        <v>8623.2868190000008</v>
      </c>
      <c r="D44" s="110">
        <v>2155.1484657399997</v>
      </c>
      <c r="E44" s="30"/>
    </row>
    <row r="45" spans="2:5">
      <c r="B45" s="32" t="s">
        <v>80</v>
      </c>
      <c r="C45" s="29">
        <f>C46</f>
        <v>8011.2919570000004</v>
      </c>
      <c r="D45" s="29">
        <f>D46</f>
        <v>2002.8229590000001</v>
      </c>
      <c r="E45" s="30"/>
    </row>
    <row r="46" spans="2:5">
      <c r="B46" s="33" t="s">
        <v>81</v>
      </c>
      <c r="C46" s="30">
        <v>8011.2919570000004</v>
      </c>
      <c r="D46" s="110">
        <v>2002.8229590000001</v>
      </c>
      <c r="E46" s="30"/>
    </row>
    <row r="47" spans="2:5">
      <c r="B47" s="32" t="s">
        <v>82</v>
      </c>
      <c r="C47" s="29">
        <f>C48</f>
        <v>1524.2480869999999</v>
      </c>
      <c r="D47" s="29">
        <f>D48</f>
        <v>381.05059606000037</v>
      </c>
      <c r="E47" s="30"/>
    </row>
    <row r="48" spans="2:5">
      <c r="B48" s="33" t="s">
        <v>83</v>
      </c>
      <c r="C48" s="30">
        <v>1524.2480869999999</v>
      </c>
      <c r="D48" s="110">
        <v>381.05059606000037</v>
      </c>
      <c r="E48" s="30"/>
    </row>
    <row r="49" spans="2:8">
      <c r="B49" s="32" t="s">
        <v>84</v>
      </c>
      <c r="C49" s="29">
        <f>C50</f>
        <v>1625.371875</v>
      </c>
      <c r="D49" s="29">
        <f>D50</f>
        <v>406.28211293999971</v>
      </c>
      <c r="E49" s="30"/>
    </row>
    <row r="50" spans="2:8">
      <c r="B50" s="33" t="s">
        <v>85</v>
      </c>
      <c r="C50" s="30">
        <v>1625.371875</v>
      </c>
      <c r="D50" s="110">
        <v>406.28211293999971</v>
      </c>
      <c r="E50" s="30"/>
    </row>
    <row r="51" spans="2:8">
      <c r="B51" s="32" t="s">
        <v>86</v>
      </c>
      <c r="C51" s="29">
        <f>C52</f>
        <v>267.728228</v>
      </c>
      <c r="D51" s="29">
        <f>D52</f>
        <v>64.084990779999998</v>
      </c>
      <c r="E51" s="30"/>
    </row>
    <row r="52" spans="2:8">
      <c r="B52" s="33" t="s">
        <v>87</v>
      </c>
      <c r="C52" s="30">
        <v>267.728228</v>
      </c>
      <c r="D52" s="110">
        <v>64.084990779999998</v>
      </c>
      <c r="E52" s="30"/>
    </row>
    <row r="53" spans="2:8">
      <c r="B53" s="32" t="s">
        <v>88</v>
      </c>
      <c r="C53" s="29">
        <f>C54</f>
        <v>951.88166899999999</v>
      </c>
      <c r="D53" s="29">
        <f t="shared" ref="D53" si="2">D54</f>
        <v>237.97038898999949</v>
      </c>
      <c r="E53" s="30"/>
    </row>
    <row r="54" spans="2:8">
      <c r="B54" s="33" t="s">
        <v>89</v>
      </c>
      <c r="C54" s="30">
        <v>951.88166899999999</v>
      </c>
      <c r="D54" s="110">
        <v>237.97038898999949</v>
      </c>
      <c r="E54" s="30"/>
    </row>
    <row r="55" spans="2:8">
      <c r="B55" s="32" t="s">
        <v>90</v>
      </c>
      <c r="C55" s="29">
        <f>C56</f>
        <v>646.66948300000001</v>
      </c>
      <c r="D55" s="29">
        <f>D56</f>
        <v>144.13693105999999</v>
      </c>
      <c r="E55" s="30"/>
    </row>
    <row r="56" spans="2:8">
      <c r="B56" s="33" t="s">
        <v>91</v>
      </c>
      <c r="C56" s="30">
        <v>646.66948300000001</v>
      </c>
      <c r="D56" s="110">
        <v>144.13693105999999</v>
      </c>
      <c r="E56" s="30"/>
    </row>
    <row r="57" spans="2:8">
      <c r="B57" s="26" t="s">
        <v>43</v>
      </c>
      <c r="C57" s="28">
        <f>C58</f>
        <v>155685.24232999998</v>
      </c>
      <c r="D57" s="28">
        <f>D58</f>
        <v>16421.06983543</v>
      </c>
      <c r="E57" s="30"/>
    </row>
    <row r="58" spans="2:8">
      <c r="B58" s="32" t="s">
        <v>52</v>
      </c>
      <c r="C58" s="29">
        <f>SUM(C59:C62)</f>
        <v>155685.24232999998</v>
      </c>
      <c r="D58" s="29">
        <f>SUM(D59:D62)</f>
        <v>16421.06983543</v>
      </c>
      <c r="E58" s="30"/>
    </row>
    <row r="59" spans="2:8">
      <c r="B59" s="33" t="s">
        <v>62</v>
      </c>
      <c r="C59" s="30">
        <v>3000</v>
      </c>
      <c r="D59" s="110">
        <v>2000</v>
      </c>
      <c r="E59" s="30"/>
    </row>
    <row r="60" spans="2:8">
      <c r="B60" s="33" t="s">
        <v>63</v>
      </c>
      <c r="C60" s="30">
        <v>500</v>
      </c>
      <c r="D60" s="110">
        <v>0</v>
      </c>
      <c r="E60" s="30"/>
      <c r="H60" s="51"/>
    </row>
    <row r="61" spans="2:8">
      <c r="B61" s="33" t="s">
        <v>76</v>
      </c>
      <c r="C61" s="30">
        <v>133143.17131899999</v>
      </c>
      <c r="D61" s="110">
        <v>13936.493572180001</v>
      </c>
      <c r="E61" s="30"/>
    </row>
    <row r="62" spans="2:8">
      <c r="B62" s="33" t="s">
        <v>77</v>
      </c>
      <c r="C62" s="30">
        <v>19042.071011</v>
      </c>
      <c r="D62" s="110">
        <v>484.57626325000007</v>
      </c>
      <c r="E62" s="30"/>
    </row>
    <row r="63" spans="2:8">
      <c r="B63" s="35" t="s">
        <v>92</v>
      </c>
      <c r="C63" s="31">
        <f>C13+C57</f>
        <v>1403263.338155</v>
      </c>
      <c r="D63" s="31">
        <f>(D13+D57)</f>
        <v>305597.2721384099</v>
      </c>
      <c r="E63" s="30"/>
    </row>
    <row r="64" spans="2:8">
      <c r="B64" s="15" t="s">
        <v>27</v>
      </c>
      <c r="C64" s="15"/>
      <c r="D64" s="16"/>
      <c r="E64" s="30"/>
    </row>
    <row r="65" spans="2:5" ht="34.15" customHeight="1">
      <c r="B65" s="154" t="s">
        <v>1510</v>
      </c>
      <c r="C65" s="154"/>
      <c r="D65" s="154"/>
      <c r="E65" s="30"/>
    </row>
    <row r="66" spans="2:5">
      <c r="B66" s="15" t="s">
        <v>47</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5"/>
  <sheetViews>
    <sheetView showGridLines="0" zoomScaleNormal="100" workbookViewId="0">
      <selection activeCell="B33" sqref="B33"/>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3.140625" style="48" bestFit="1" customWidth="1"/>
  </cols>
  <sheetData>
    <row r="1" spans="1:7" ht="28.5" customHeight="1">
      <c r="A1" s="146" t="s">
        <v>0</v>
      </c>
      <c r="B1" s="146"/>
      <c r="C1" s="146"/>
      <c r="D1" s="146"/>
      <c r="F1" s="117"/>
    </row>
    <row r="2" spans="1:7" ht="21" customHeight="1">
      <c r="A2" s="147" t="s">
        <v>1</v>
      </c>
      <c r="B2" s="147"/>
      <c r="C2" s="147"/>
      <c r="D2" s="147"/>
      <c r="F2" s="118"/>
    </row>
    <row r="3" spans="1:7" ht="15" customHeight="1">
      <c r="A3" s="155" t="s">
        <v>2</v>
      </c>
      <c r="B3" s="155"/>
      <c r="C3" s="155"/>
      <c r="D3" s="155"/>
      <c r="F3" s="119"/>
    </row>
    <row r="5" spans="1:7" ht="18.75" customHeight="1">
      <c r="A5" s="157" t="s">
        <v>30</v>
      </c>
      <c r="B5" s="157"/>
      <c r="C5" s="157"/>
      <c r="D5" s="157"/>
      <c r="F5" s="120"/>
    </row>
    <row r="6" spans="1:7" ht="18.75" customHeight="1">
      <c r="A6" s="157" t="s">
        <v>93</v>
      </c>
      <c r="B6" s="157"/>
      <c r="C6" s="157"/>
      <c r="D6" s="157"/>
      <c r="F6" s="121"/>
    </row>
    <row r="7" spans="1:7" ht="18.75">
      <c r="A7" s="150" t="s">
        <v>1492</v>
      </c>
      <c r="B7" s="150"/>
      <c r="C7" s="150"/>
      <c r="D7" s="150"/>
      <c r="F7" s="121"/>
    </row>
    <row r="8" spans="1:7" ht="15.75">
      <c r="A8" s="159" t="s">
        <v>5</v>
      </c>
      <c r="B8" s="159"/>
      <c r="C8" s="159"/>
      <c r="D8" s="159"/>
      <c r="F8" s="122"/>
    </row>
    <row r="11" spans="1:7" ht="15" customHeight="1">
      <c r="B11" s="158" t="s">
        <v>6</v>
      </c>
      <c r="C11" s="54" t="s">
        <v>7</v>
      </c>
      <c r="D11" s="160" t="s">
        <v>8</v>
      </c>
    </row>
    <row r="12" spans="1:7">
      <c r="B12" s="158"/>
      <c r="C12" s="60" t="s">
        <v>9</v>
      </c>
      <c r="D12" s="160"/>
    </row>
    <row r="13" spans="1:7">
      <c r="B13" s="23" t="s">
        <v>15</v>
      </c>
      <c r="C13" s="20">
        <f>C14+C37+C70+C95+C136</f>
        <v>1247578.095825</v>
      </c>
      <c r="D13" s="20">
        <f>D14+D37+D70+D95+D136</f>
        <v>289176.20230298</v>
      </c>
    </row>
    <row r="14" spans="1:7" s="7" customFormat="1">
      <c r="B14" s="162" t="s">
        <v>94</v>
      </c>
      <c r="C14" s="112">
        <f>C15+C22+C25+C29</f>
        <v>197661.01551399997</v>
      </c>
      <c r="D14" s="112">
        <f>D15+D22+D25+D29</f>
        <v>40868.558021470002</v>
      </c>
      <c r="G14" s="123"/>
    </row>
    <row r="15" spans="1:7" s="7" customFormat="1">
      <c r="B15" s="163" t="s">
        <v>95</v>
      </c>
      <c r="C15" s="111">
        <f>SUM(C16:C21)</f>
        <v>87046.015518999979</v>
      </c>
      <c r="D15" s="111">
        <f>SUM(D16:D21)</f>
        <v>17816.509802399996</v>
      </c>
      <c r="G15" s="123"/>
    </row>
    <row r="16" spans="1:7" s="7" customFormat="1">
      <c r="B16" s="164" t="s">
        <v>96</v>
      </c>
      <c r="C16" s="110">
        <v>6812.2060220000003</v>
      </c>
      <c r="D16" s="110">
        <v>1713.1781840399997</v>
      </c>
      <c r="G16" s="123"/>
    </row>
    <row r="17" spans="2:7" s="7" customFormat="1">
      <c r="B17" s="25" t="s">
        <v>97</v>
      </c>
      <c r="C17" s="30">
        <v>47551.226650999997</v>
      </c>
      <c r="D17" s="110">
        <v>7681.2807499399951</v>
      </c>
      <c r="G17" s="123"/>
    </row>
    <row r="18" spans="2:7" s="7" customFormat="1">
      <c r="B18" s="25" t="s">
        <v>98</v>
      </c>
      <c r="C18" s="30">
        <v>23088.519886999999</v>
      </c>
      <c r="D18" s="110">
        <v>6051.1057035399999</v>
      </c>
      <c r="G18" s="123"/>
    </row>
    <row r="19" spans="2:7" s="7" customFormat="1">
      <c r="B19" s="25" t="s">
        <v>99</v>
      </c>
      <c r="C19" s="30">
        <v>8958.1169059999993</v>
      </c>
      <c r="D19" s="110">
        <v>2239.6458346700028</v>
      </c>
      <c r="G19" s="123"/>
    </row>
    <row r="20" spans="2:7" s="7" customFormat="1">
      <c r="B20" s="25" t="s">
        <v>100</v>
      </c>
      <c r="C20" s="30">
        <v>624.56965300000002</v>
      </c>
      <c r="D20" s="110">
        <v>131.29933020999999</v>
      </c>
      <c r="G20" s="123"/>
    </row>
    <row r="21" spans="2:7" s="7" customFormat="1">
      <c r="B21" s="25" t="s">
        <v>101</v>
      </c>
      <c r="C21" s="30">
        <v>11.3764</v>
      </c>
      <c r="D21" s="110">
        <v>0</v>
      </c>
      <c r="G21" s="123"/>
    </row>
    <row r="22" spans="2:7" s="7" customFormat="1">
      <c r="B22" s="24" t="s">
        <v>102</v>
      </c>
      <c r="C22" s="38">
        <f>SUM(C23:C24)</f>
        <v>11590.710885999999</v>
      </c>
      <c r="D22" s="111">
        <f>SUM(D23:D24)</f>
        <v>2526.5444645300008</v>
      </c>
      <c r="G22" s="123"/>
    </row>
    <row r="23" spans="2:7" s="7" customFormat="1">
      <c r="B23" s="25" t="s">
        <v>103</v>
      </c>
      <c r="C23" s="30">
        <v>3716.6146869999998</v>
      </c>
      <c r="D23" s="110">
        <v>603.65141598000025</v>
      </c>
      <c r="G23" s="123"/>
    </row>
    <row r="24" spans="2:7" s="7" customFormat="1">
      <c r="B24" s="25" t="s">
        <v>104</v>
      </c>
      <c r="C24" s="30">
        <v>7874.0961989999996</v>
      </c>
      <c r="D24" s="110">
        <v>1922.8930485500007</v>
      </c>
      <c r="G24" s="123"/>
    </row>
    <row r="25" spans="2:7" s="7" customFormat="1">
      <c r="B25" s="24" t="s">
        <v>105</v>
      </c>
      <c r="C25" s="38">
        <f>SUM(C26:C28)</f>
        <v>42631.638927</v>
      </c>
      <c r="D25" s="111">
        <f>SUM(D26:D28)</f>
        <v>8756.9923047099965</v>
      </c>
      <c r="G25" s="123"/>
    </row>
    <row r="26" spans="2:7" s="7" customFormat="1">
      <c r="B26" s="25" t="s">
        <v>106</v>
      </c>
      <c r="C26" s="30">
        <v>38920.161756000001</v>
      </c>
      <c r="D26" s="110">
        <v>8193.4798332999962</v>
      </c>
      <c r="G26" s="123"/>
    </row>
    <row r="27" spans="2:7" s="7" customFormat="1">
      <c r="B27" s="25" t="s">
        <v>107</v>
      </c>
      <c r="C27" s="30">
        <v>3641.2148619999998</v>
      </c>
      <c r="D27" s="110">
        <v>547.93727169999977</v>
      </c>
      <c r="G27" s="123"/>
    </row>
    <row r="28" spans="2:7" s="7" customFormat="1">
      <c r="B28" s="25" t="s">
        <v>108</v>
      </c>
      <c r="C28" s="30">
        <v>70.262309000000002</v>
      </c>
      <c r="D28" s="110">
        <v>15.57519971</v>
      </c>
      <c r="G28" s="123"/>
    </row>
    <row r="29" spans="2:7" s="7" customFormat="1">
      <c r="B29" s="24" t="s">
        <v>109</v>
      </c>
      <c r="C29" s="38">
        <f>SUM(C30:C36)</f>
        <v>56392.650181999998</v>
      </c>
      <c r="D29" s="111">
        <f>SUM(D30:D36)</f>
        <v>11768.511449830006</v>
      </c>
      <c r="G29" s="123"/>
    </row>
    <row r="30" spans="2:7" s="7" customFormat="1">
      <c r="B30" s="25" t="s">
        <v>110</v>
      </c>
      <c r="C30" s="30">
        <v>28731.119006000001</v>
      </c>
      <c r="D30" s="110">
        <v>4959.3838393800052</v>
      </c>
      <c r="G30" s="123"/>
    </row>
    <row r="31" spans="2:7" s="7" customFormat="1">
      <c r="B31" s="25" t="s">
        <v>111</v>
      </c>
      <c r="C31" s="30">
        <v>562.62126999999998</v>
      </c>
      <c r="D31" s="110">
        <v>163.37231877999997</v>
      </c>
      <c r="G31" s="123"/>
    </row>
    <row r="32" spans="2:7" s="7" customFormat="1">
      <c r="B32" s="25" t="s">
        <v>112</v>
      </c>
      <c r="C32" s="30">
        <v>17673.625978</v>
      </c>
      <c r="D32" s="110">
        <v>4338.2537717100004</v>
      </c>
      <c r="G32" s="123"/>
    </row>
    <row r="33" spans="2:7" s="7" customFormat="1">
      <c r="B33" s="25" t="s">
        <v>113</v>
      </c>
      <c r="C33" s="30">
        <v>1385.4499780000001</v>
      </c>
      <c r="D33" s="110">
        <v>345.52094574</v>
      </c>
      <c r="G33" s="123"/>
    </row>
    <row r="34" spans="2:7" s="7" customFormat="1">
      <c r="B34" s="25" t="s">
        <v>114</v>
      </c>
      <c r="C34" s="30">
        <v>2563.6083480000002</v>
      </c>
      <c r="D34" s="110">
        <v>499.4808391000002</v>
      </c>
      <c r="G34" s="123"/>
    </row>
    <row r="35" spans="2:7" s="7" customFormat="1">
      <c r="B35" s="25" t="s">
        <v>115</v>
      </c>
      <c r="C35" s="30">
        <v>69.018726999999998</v>
      </c>
      <c r="D35" s="110">
        <v>15.8538</v>
      </c>
      <c r="G35" s="123"/>
    </row>
    <row r="36" spans="2:7" s="7" customFormat="1">
      <c r="B36" s="25" t="s">
        <v>116</v>
      </c>
      <c r="C36" s="30">
        <v>5407.2068749999999</v>
      </c>
      <c r="D36" s="110">
        <v>1446.6459351200019</v>
      </c>
      <c r="G36" s="123"/>
    </row>
    <row r="37" spans="2:7" s="7" customFormat="1">
      <c r="B37" s="45" t="s">
        <v>117</v>
      </c>
      <c r="C37" s="38">
        <f>C38+C42+C47+C49+C54+C56+C62+C64+C66</f>
        <v>209176.93458200002</v>
      </c>
      <c r="D37" s="111">
        <f>D38+D42+D47+D49+D54+D56+D62+D64+D66</f>
        <v>47028.876879369993</v>
      </c>
      <c r="G37" s="123"/>
    </row>
    <row r="38" spans="2:7" s="7" customFormat="1">
      <c r="B38" s="46" t="s">
        <v>118</v>
      </c>
      <c r="C38" s="38">
        <f>SUM(C39:C41)</f>
        <v>29167.495803999998</v>
      </c>
      <c r="D38" s="111">
        <f>SUM(D39:D41)</f>
        <v>5169.5051335200014</v>
      </c>
      <c r="G38" s="123"/>
    </row>
    <row r="39" spans="2:7" s="7" customFormat="1">
      <c r="B39" s="19" t="s">
        <v>119</v>
      </c>
      <c r="C39" s="30">
        <v>27454.524234</v>
      </c>
      <c r="D39" s="110">
        <v>4883.1518977300011</v>
      </c>
      <c r="G39" s="123"/>
    </row>
    <row r="40" spans="2:7">
      <c r="B40" s="19" t="s">
        <v>120</v>
      </c>
      <c r="C40" s="30">
        <v>1462.0584799999999</v>
      </c>
      <c r="D40" s="110">
        <v>233.15835277999997</v>
      </c>
      <c r="E40" s="7"/>
      <c r="F40"/>
      <c r="G40" s="123"/>
    </row>
    <row r="41" spans="2:7">
      <c r="B41" s="19" t="s">
        <v>121</v>
      </c>
      <c r="C41" s="30">
        <v>250.91309000000001</v>
      </c>
      <c r="D41" s="110">
        <v>53.194883009999991</v>
      </c>
      <c r="E41" s="7"/>
      <c r="F41"/>
      <c r="G41" s="123"/>
    </row>
    <row r="42" spans="2:7">
      <c r="B42" s="46" t="s">
        <v>122</v>
      </c>
      <c r="C42" s="38">
        <f>SUM(C43:C46)</f>
        <v>15112.730110999997</v>
      </c>
      <c r="D42" s="111">
        <f>SUM(D43:D46)</f>
        <v>3991.6385138900005</v>
      </c>
      <c r="E42" s="7"/>
      <c r="F42"/>
      <c r="G42" s="123"/>
    </row>
    <row r="43" spans="2:7">
      <c r="B43" s="19" t="s">
        <v>123</v>
      </c>
      <c r="C43" s="30">
        <v>10013.952660999999</v>
      </c>
      <c r="D43" s="110">
        <v>3029.3330523599998</v>
      </c>
      <c r="E43" s="7"/>
      <c r="F43"/>
      <c r="G43" s="123"/>
    </row>
    <row r="44" spans="2:7">
      <c r="B44" s="19" t="s">
        <v>124</v>
      </c>
      <c r="C44" s="30">
        <v>185.31585100000001</v>
      </c>
      <c r="D44" s="110">
        <v>37.089865000000003</v>
      </c>
      <c r="E44" s="7"/>
      <c r="F44"/>
      <c r="G44" s="123"/>
    </row>
    <row r="45" spans="2:7">
      <c r="B45" s="19" t="s">
        <v>125</v>
      </c>
      <c r="C45" s="30">
        <v>679.31603399999995</v>
      </c>
      <c r="D45" s="110">
        <v>84.892367150000041</v>
      </c>
      <c r="E45" s="7"/>
      <c r="F45"/>
      <c r="G45" s="123"/>
    </row>
    <row r="46" spans="2:7">
      <c r="B46" s="19" t="s">
        <v>126</v>
      </c>
      <c r="C46" s="30">
        <v>4234.1455649999998</v>
      </c>
      <c r="D46" s="110">
        <v>840.3232293800005</v>
      </c>
      <c r="E46" s="7"/>
      <c r="F46"/>
      <c r="G46" s="123"/>
    </row>
    <row r="47" spans="2:7">
      <c r="B47" s="46" t="s">
        <v>127</v>
      </c>
      <c r="C47" s="38">
        <f>C48</f>
        <v>6626.6632099999997</v>
      </c>
      <c r="D47" s="111">
        <f>D48</f>
        <v>1451.2456598000001</v>
      </c>
      <c r="E47" s="7"/>
      <c r="F47"/>
      <c r="G47" s="123"/>
    </row>
    <row r="48" spans="2:7">
      <c r="B48" s="19" t="s">
        <v>128</v>
      </c>
      <c r="C48" s="30">
        <v>6626.6632099999997</v>
      </c>
      <c r="D48" s="110">
        <v>1451.2456598000001</v>
      </c>
      <c r="E48" s="7"/>
      <c r="F48"/>
      <c r="G48" s="123"/>
    </row>
    <row r="49" spans="2:7">
      <c r="B49" s="46" t="s">
        <v>129</v>
      </c>
      <c r="C49" s="38">
        <f>SUM(C50:C53)</f>
        <v>76290.465115999992</v>
      </c>
      <c r="D49" s="111">
        <f>SUM(D50:D53)</f>
        <v>21669.032405649999</v>
      </c>
      <c r="E49" s="7"/>
      <c r="F49"/>
      <c r="G49" s="123"/>
    </row>
    <row r="50" spans="2:7">
      <c r="B50" s="19" t="s">
        <v>130</v>
      </c>
      <c r="C50" s="30">
        <v>210.33202199999999</v>
      </c>
      <c r="D50" s="110">
        <v>2.3249892600000006</v>
      </c>
      <c r="E50" s="7"/>
      <c r="F50"/>
      <c r="G50" s="123"/>
    </row>
    <row r="51" spans="2:7">
      <c r="B51" s="19" t="s">
        <v>131</v>
      </c>
      <c r="C51" s="30">
        <v>73959.093450999993</v>
      </c>
      <c r="D51" s="110">
        <v>21350.933140019999</v>
      </c>
      <c r="E51" s="7"/>
      <c r="F51"/>
      <c r="G51" s="123"/>
    </row>
    <row r="52" spans="2:7">
      <c r="B52" s="19" t="s">
        <v>132</v>
      </c>
      <c r="C52" s="30">
        <v>0.4</v>
      </c>
      <c r="D52" s="110">
        <v>0</v>
      </c>
      <c r="E52" s="7"/>
      <c r="F52"/>
      <c r="G52" s="123"/>
    </row>
    <row r="53" spans="2:7">
      <c r="B53" s="19" t="s">
        <v>133</v>
      </c>
      <c r="C53" s="30">
        <v>2120.639643</v>
      </c>
      <c r="D53" s="110">
        <v>315.77427636999971</v>
      </c>
      <c r="E53" s="7"/>
      <c r="F53"/>
      <c r="G53" s="123"/>
    </row>
    <row r="54" spans="2:7">
      <c r="B54" s="46" t="s">
        <v>134</v>
      </c>
      <c r="C54" s="38">
        <f>SUM(C55:C55)</f>
        <v>619.41767500000003</v>
      </c>
      <c r="D54" s="111">
        <f>SUM(D55:D55)</f>
        <v>133.09888097000004</v>
      </c>
      <c r="E54" s="7"/>
      <c r="F54"/>
      <c r="G54" s="123"/>
    </row>
    <row r="55" spans="2:7">
      <c r="B55" s="19" t="s">
        <v>135</v>
      </c>
      <c r="C55" s="30">
        <v>619.41767500000003</v>
      </c>
      <c r="D55" s="110">
        <v>133.09888097000004</v>
      </c>
      <c r="E55" s="7"/>
      <c r="F55"/>
      <c r="G55" s="123"/>
    </row>
    <row r="56" spans="2:7">
      <c r="B56" s="46" t="s">
        <v>136</v>
      </c>
      <c r="C56" s="38">
        <f>SUM(C57:C61)</f>
        <v>67607.726815999995</v>
      </c>
      <c r="D56" s="111">
        <f>SUM(D57:D61)</f>
        <v>13374.838759439999</v>
      </c>
      <c r="E56" s="7"/>
      <c r="F56"/>
      <c r="G56" s="123"/>
    </row>
    <row r="57" spans="2:7">
      <c r="B57" s="19" t="s">
        <v>137</v>
      </c>
      <c r="C57" s="30">
        <v>30352.778077999999</v>
      </c>
      <c r="D57" s="110">
        <v>6561.0202538299973</v>
      </c>
      <c r="E57" s="7"/>
      <c r="F57"/>
      <c r="G57" s="123"/>
    </row>
    <row r="58" spans="2:7">
      <c r="B58" s="19" t="s">
        <v>138</v>
      </c>
      <c r="C58" s="30">
        <v>91.084003999999993</v>
      </c>
      <c r="D58" s="110">
        <v>12.767303360000001</v>
      </c>
      <c r="E58" s="7"/>
      <c r="F58"/>
      <c r="G58" s="123"/>
    </row>
    <row r="59" spans="2:7">
      <c r="B59" s="19" t="s">
        <v>139</v>
      </c>
      <c r="C59" s="30">
        <v>30418.352501000001</v>
      </c>
      <c r="D59" s="110">
        <v>4933.7450704000012</v>
      </c>
      <c r="E59" s="7"/>
      <c r="F59"/>
      <c r="G59" s="123"/>
    </row>
    <row r="60" spans="2:7">
      <c r="B60" s="19" t="s">
        <v>140</v>
      </c>
      <c r="C60" s="30">
        <v>3786.7</v>
      </c>
      <c r="D60" s="110">
        <v>1439.96899085</v>
      </c>
      <c r="E60" s="7"/>
      <c r="F60"/>
      <c r="G60" s="123"/>
    </row>
    <row r="61" spans="2:7">
      <c r="B61" s="19" t="s">
        <v>141</v>
      </c>
      <c r="C61" s="30">
        <v>2958.8122330000001</v>
      </c>
      <c r="D61" s="110">
        <v>427.33714099999997</v>
      </c>
      <c r="E61" s="7"/>
      <c r="F61"/>
      <c r="G61" s="123"/>
    </row>
    <row r="62" spans="2:7">
      <c r="B62" s="46" t="s">
        <v>142</v>
      </c>
      <c r="C62" s="38">
        <f>C63</f>
        <v>2896.4838639999998</v>
      </c>
      <c r="D62" s="111">
        <f>D63</f>
        <v>456.29014067000008</v>
      </c>
      <c r="E62" s="7"/>
      <c r="F62"/>
      <c r="G62" s="123"/>
    </row>
    <row r="63" spans="2:7">
      <c r="B63" s="19" t="s">
        <v>143</v>
      </c>
      <c r="C63" s="30">
        <v>2896.4838639999998</v>
      </c>
      <c r="D63" s="110">
        <v>456.29014067000008</v>
      </c>
      <c r="E63" s="7"/>
      <c r="F63"/>
      <c r="G63" s="123"/>
    </row>
    <row r="64" spans="2:7">
      <c r="B64" s="46" t="s">
        <v>144</v>
      </c>
      <c r="C64" s="38">
        <f>C65</f>
        <v>149.70302000000001</v>
      </c>
      <c r="D64" s="111">
        <f>D65</f>
        <v>37.425755010000003</v>
      </c>
      <c r="E64" s="7"/>
      <c r="F64"/>
      <c r="G64" s="123"/>
    </row>
    <row r="65" spans="2:7">
      <c r="B65" s="19" t="s">
        <v>145</v>
      </c>
      <c r="C65" s="30">
        <v>149.70302000000001</v>
      </c>
      <c r="D65" s="110">
        <v>37.425755010000003</v>
      </c>
      <c r="E65" s="7"/>
      <c r="F65"/>
      <c r="G65" s="123"/>
    </row>
    <row r="66" spans="2:7">
      <c r="B66" s="46" t="s">
        <v>146</v>
      </c>
      <c r="C66" s="38">
        <f>SUM(C67:C69)</f>
        <v>10706.248966000001</v>
      </c>
      <c r="D66" s="111">
        <f>SUM(D67:D69)</f>
        <v>745.80163042000004</v>
      </c>
      <c r="E66" s="7"/>
      <c r="F66"/>
      <c r="G66" s="123"/>
    </row>
    <row r="67" spans="2:7">
      <c r="B67" s="19" t="s">
        <v>1371</v>
      </c>
      <c r="C67" s="38">
        <v>0</v>
      </c>
      <c r="D67" s="110">
        <v>20.717432170000002</v>
      </c>
      <c r="E67" s="7"/>
      <c r="F67"/>
      <c r="G67" s="123"/>
    </row>
    <row r="68" spans="2:7">
      <c r="B68" s="19" t="s">
        <v>147</v>
      </c>
      <c r="C68" s="30">
        <v>0.23400000000000001</v>
      </c>
      <c r="D68" s="110">
        <v>0</v>
      </c>
      <c r="E68" s="7"/>
      <c r="F68" s="52"/>
      <c r="G68" s="123"/>
    </row>
    <row r="69" spans="2:7">
      <c r="B69" s="19" t="s">
        <v>148</v>
      </c>
      <c r="C69" s="110">
        <v>10706.014966000001</v>
      </c>
      <c r="D69" s="110">
        <v>725.08419824999999</v>
      </c>
      <c r="E69" s="7"/>
      <c r="F69"/>
      <c r="G69" s="123"/>
    </row>
    <row r="70" spans="2:7">
      <c r="B70" s="45" t="s">
        <v>149</v>
      </c>
      <c r="C70" s="38">
        <f>C71+C75+C88</f>
        <v>8813.3572870000007</v>
      </c>
      <c r="D70" s="111">
        <f>D71+D75+D88</f>
        <v>1381.0170469500001</v>
      </c>
      <c r="E70" s="7"/>
      <c r="F70"/>
      <c r="G70" s="123"/>
    </row>
    <row r="71" spans="2:7">
      <c r="B71" s="46" t="s">
        <v>150</v>
      </c>
      <c r="C71" s="38">
        <f>SUM(C72:C74)</f>
        <v>398.496194</v>
      </c>
      <c r="D71" s="111">
        <f>SUM(D72:D74)</f>
        <v>42.155590579999995</v>
      </c>
      <c r="E71" s="7"/>
      <c r="F71"/>
      <c r="G71" s="123"/>
    </row>
    <row r="72" spans="2:7">
      <c r="B72" s="19" t="s">
        <v>151</v>
      </c>
      <c r="C72" s="30">
        <v>233.21052900000001</v>
      </c>
      <c r="D72" s="110">
        <v>36.059999979999994</v>
      </c>
      <c r="E72" s="7"/>
      <c r="F72"/>
      <c r="G72" s="123"/>
    </row>
    <row r="73" spans="2:7">
      <c r="B73" s="19" t="s">
        <v>152</v>
      </c>
      <c r="C73" s="30">
        <v>73.982265999999996</v>
      </c>
      <c r="D73" s="110">
        <v>0</v>
      </c>
      <c r="E73" s="7"/>
      <c r="F73"/>
      <c r="G73" s="123"/>
    </row>
    <row r="74" spans="2:7">
      <c r="B74" s="19" t="s">
        <v>153</v>
      </c>
      <c r="C74" s="30">
        <v>91.303398999999999</v>
      </c>
      <c r="D74" s="110">
        <v>6.0955905999999995</v>
      </c>
      <c r="E74" s="7"/>
      <c r="F74"/>
      <c r="G74" s="123"/>
    </row>
    <row r="75" spans="2:7">
      <c r="B75" s="46" t="s">
        <v>154</v>
      </c>
      <c r="C75" s="38">
        <f>SUM(C76:C87)</f>
        <v>7783.9568980000004</v>
      </c>
      <c r="D75" s="111">
        <f>SUM(D76:D87)</f>
        <v>1230.59548288</v>
      </c>
      <c r="E75" s="7"/>
      <c r="F75"/>
      <c r="G75" s="123"/>
    </row>
    <row r="76" spans="2:7">
      <c r="B76" s="19" t="s">
        <v>1344</v>
      </c>
      <c r="C76" s="38">
        <v>0</v>
      </c>
      <c r="D76" s="110">
        <v>14.6</v>
      </c>
      <c r="E76" s="7"/>
      <c r="F76"/>
      <c r="G76" s="123"/>
    </row>
    <row r="77" spans="2:7">
      <c r="B77" s="19" t="s">
        <v>155</v>
      </c>
      <c r="C77" s="30">
        <v>1012.470342</v>
      </c>
      <c r="D77" s="110">
        <v>7.4774629499999996</v>
      </c>
      <c r="E77" s="7"/>
      <c r="F77"/>
      <c r="G77" s="123"/>
    </row>
    <row r="78" spans="2:7">
      <c r="B78" s="19" t="s">
        <v>156</v>
      </c>
      <c r="C78" s="30">
        <v>149.322587</v>
      </c>
      <c r="D78" s="110">
        <v>26.837316219999998</v>
      </c>
      <c r="E78" s="7"/>
      <c r="F78"/>
      <c r="G78" s="123"/>
    </row>
    <row r="79" spans="2:7">
      <c r="B79" s="19" t="s">
        <v>157</v>
      </c>
      <c r="C79" s="30">
        <v>29.669868000000001</v>
      </c>
      <c r="D79" s="110">
        <v>3.1104209200000006</v>
      </c>
      <c r="E79" s="7"/>
      <c r="F79"/>
      <c r="G79" s="123"/>
    </row>
    <row r="80" spans="2:7">
      <c r="B80" s="19" t="s">
        <v>158</v>
      </c>
      <c r="C80" s="30">
        <v>18.650001</v>
      </c>
      <c r="D80" s="110">
        <v>0.49293999999999999</v>
      </c>
      <c r="E80" s="7"/>
      <c r="F80"/>
      <c r="G80" s="123"/>
    </row>
    <row r="81" spans="2:7">
      <c r="B81" s="19" t="s">
        <v>159</v>
      </c>
      <c r="C81" s="30">
        <v>245.42018200000001</v>
      </c>
      <c r="D81" s="110">
        <v>43.848643539999983</v>
      </c>
      <c r="E81" s="7"/>
      <c r="F81"/>
      <c r="G81" s="123"/>
    </row>
    <row r="82" spans="2:7">
      <c r="B82" s="19" t="s">
        <v>160</v>
      </c>
      <c r="C82" s="30">
        <v>962.91654400000004</v>
      </c>
      <c r="D82" s="110">
        <v>183.72972816999996</v>
      </c>
      <c r="E82" s="7"/>
      <c r="F82"/>
      <c r="G82" s="123"/>
    </row>
    <row r="83" spans="2:7">
      <c r="B83" s="19" t="s">
        <v>161</v>
      </c>
      <c r="C83" s="30">
        <v>7.2203889999999999</v>
      </c>
      <c r="D83" s="110">
        <v>0</v>
      </c>
      <c r="E83" s="7"/>
      <c r="F83"/>
      <c r="G83" s="123"/>
    </row>
    <row r="84" spans="2:7">
      <c r="B84" s="19" t="s">
        <v>162</v>
      </c>
      <c r="C84" s="30">
        <v>191.213528</v>
      </c>
      <c r="D84" s="110">
        <v>26.780293249999986</v>
      </c>
      <c r="E84" s="7"/>
      <c r="F84"/>
      <c r="G84" s="123"/>
    </row>
    <row r="85" spans="2:7">
      <c r="B85" s="19" t="s">
        <v>163</v>
      </c>
      <c r="C85" s="30">
        <v>20.417625999999998</v>
      </c>
      <c r="D85" s="110">
        <v>59.502183309999999</v>
      </c>
      <c r="E85" s="7"/>
      <c r="F85"/>
      <c r="G85" s="123"/>
    </row>
    <row r="86" spans="2:7">
      <c r="B86" s="19" t="s">
        <v>164</v>
      </c>
      <c r="C86" s="30">
        <v>9.1999999999999993</v>
      </c>
      <c r="D86" s="110">
        <v>1.4276984000000001</v>
      </c>
      <c r="E86" s="7"/>
      <c r="F86"/>
      <c r="G86" s="123"/>
    </row>
    <row r="87" spans="2:7">
      <c r="B87" s="19" t="s">
        <v>165</v>
      </c>
      <c r="C87" s="30">
        <v>5137.4558310000002</v>
      </c>
      <c r="D87" s="110">
        <v>862.78879612000014</v>
      </c>
      <c r="E87" s="7"/>
      <c r="F87"/>
      <c r="G87" s="123"/>
    </row>
    <row r="88" spans="2:7">
      <c r="B88" s="46" t="s">
        <v>166</v>
      </c>
      <c r="C88" s="38">
        <f>SUM(C89:C94)</f>
        <v>630.90419500000007</v>
      </c>
      <c r="D88" s="111">
        <f>SUM(D89:D94)</f>
        <v>108.26597349000002</v>
      </c>
      <c r="E88" s="7"/>
      <c r="F88"/>
      <c r="G88" s="123"/>
    </row>
    <row r="89" spans="2:7">
      <c r="B89" s="19" t="s">
        <v>167</v>
      </c>
      <c r="C89" s="30">
        <v>353.09912200000002</v>
      </c>
      <c r="D89" s="110">
        <v>60.697155520000017</v>
      </c>
      <c r="E89" s="7"/>
      <c r="F89"/>
      <c r="G89" s="123"/>
    </row>
    <row r="90" spans="2:7">
      <c r="B90" s="19" t="s">
        <v>168</v>
      </c>
      <c r="C90" s="30">
        <v>4.5355160000000003</v>
      </c>
      <c r="D90" s="110">
        <v>0.72819656999999993</v>
      </c>
      <c r="E90" s="7"/>
      <c r="F90"/>
      <c r="G90" s="123"/>
    </row>
    <row r="91" spans="2:7">
      <c r="B91" s="19" t="s">
        <v>169</v>
      </c>
      <c r="C91" s="30">
        <v>147.059247</v>
      </c>
      <c r="D91" s="110">
        <v>24.953662429999994</v>
      </c>
      <c r="E91" s="7"/>
      <c r="F91"/>
      <c r="G91" s="123"/>
    </row>
    <row r="92" spans="2:7">
      <c r="B92" s="19" t="s">
        <v>170</v>
      </c>
      <c r="C92" s="30">
        <v>16</v>
      </c>
      <c r="D92" s="110">
        <v>0.56063187000000014</v>
      </c>
      <c r="E92" s="7"/>
      <c r="F92"/>
      <c r="G92" s="123"/>
    </row>
    <row r="93" spans="2:7">
      <c r="B93" s="19" t="s">
        <v>171</v>
      </c>
      <c r="C93" s="30">
        <v>6.5484390000000001</v>
      </c>
      <c r="D93" s="110">
        <v>1.3101859499999997</v>
      </c>
      <c r="E93" s="7"/>
      <c r="F93"/>
      <c r="G93" s="123"/>
    </row>
    <row r="94" spans="2:7">
      <c r="B94" s="19" t="s">
        <v>172</v>
      </c>
      <c r="C94" s="30">
        <v>103.661871</v>
      </c>
      <c r="D94" s="110">
        <v>20.016141150000003</v>
      </c>
      <c r="E94" s="7"/>
      <c r="F94"/>
      <c r="G94" s="123"/>
    </row>
    <row r="95" spans="2:7">
      <c r="B95" s="45" t="s">
        <v>173</v>
      </c>
      <c r="C95" s="38">
        <f>C96+C100+C106+C113+C125+C132</f>
        <v>578381.25184299995</v>
      </c>
      <c r="D95" s="111">
        <f>D96+D100+D106+D113+D125+D132</f>
        <v>115825.19018425999</v>
      </c>
      <c r="E95" s="7"/>
      <c r="F95"/>
      <c r="G95" s="123"/>
    </row>
    <row r="96" spans="2:7">
      <c r="B96" s="46" t="s">
        <v>174</v>
      </c>
      <c r="C96" s="38">
        <f>SUM(C97:C99)</f>
        <v>31108.895165000002</v>
      </c>
      <c r="D96" s="111">
        <f>SUM(D97:D99)</f>
        <v>7632.4989202099996</v>
      </c>
      <c r="E96" s="7"/>
      <c r="F96"/>
      <c r="G96" s="123"/>
    </row>
    <row r="97" spans="2:7">
      <c r="B97" s="19" t="s">
        <v>175</v>
      </c>
      <c r="C97" s="30">
        <v>8174.842103</v>
      </c>
      <c r="D97" s="110">
        <v>1923.4575856599999</v>
      </c>
      <c r="E97" s="7"/>
      <c r="F97"/>
      <c r="G97" s="123"/>
    </row>
    <row r="98" spans="2:7">
      <c r="B98" s="19" t="s">
        <v>176</v>
      </c>
      <c r="C98" s="30">
        <v>513.27221599999996</v>
      </c>
      <c r="D98" s="110">
        <v>106.99041640999999</v>
      </c>
      <c r="E98" s="7"/>
      <c r="F98"/>
      <c r="G98" s="123"/>
    </row>
    <row r="99" spans="2:7">
      <c r="B99" s="19" t="s">
        <v>177</v>
      </c>
      <c r="C99" s="30">
        <v>22420.780846000001</v>
      </c>
      <c r="D99" s="110">
        <v>5602.0509181399993</v>
      </c>
      <c r="E99" s="7"/>
      <c r="F99"/>
      <c r="G99" s="123"/>
    </row>
    <row r="100" spans="2:7">
      <c r="B100" s="46" t="s">
        <v>178</v>
      </c>
      <c r="C100" s="38">
        <f>SUM(C101:C105)</f>
        <v>122301.21576600001</v>
      </c>
      <c r="D100" s="111">
        <f t="shared" ref="D100" si="0">SUM(D101:D105)</f>
        <v>28308.279383149995</v>
      </c>
      <c r="E100" s="7"/>
      <c r="F100"/>
      <c r="G100" s="48"/>
    </row>
    <row r="101" spans="2:7">
      <c r="B101" s="19" t="s">
        <v>179</v>
      </c>
      <c r="C101" s="30">
        <v>11612.10059</v>
      </c>
      <c r="D101" s="110">
        <v>2709.6114711799996</v>
      </c>
      <c r="E101" s="7"/>
      <c r="F101"/>
      <c r="G101" s="48"/>
    </row>
    <row r="102" spans="2:7">
      <c r="B102" s="19" t="s">
        <v>180</v>
      </c>
      <c r="C102" s="30">
        <v>8381.2366910000001</v>
      </c>
      <c r="D102" s="110">
        <v>1460.2790319100004</v>
      </c>
      <c r="E102" s="7"/>
      <c r="F102"/>
      <c r="G102" s="48"/>
    </row>
    <row r="103" spans="2:7">
      <c r="B103" s="19" t="s">
        <v>181</v>
      </c>
      <c r="C103" s="30">
        <v>30.27</v>
      </c>
      <c r="D103" s="110">
        <v>0.29853578000000003</v>
      </c>
      <c r="E103" s="7"/>
      <c r="F103"/>
      <c r="G103" s="48"/>
    </row>
    <row r="104" spans="2:7">
      <c r="B104" s="19" t="s">
        <v>182</v>
      </c>
      <c r="C104" s="30">
        <v>9.5212970000000006</v>
      </c>
      <c r="D104" s="110">
        <v>1.8803221799999996</v>
      </c>
      <c r="E104" s="7"/>
      <c r="F104"/>
      <c r="G104" s="48"/>
    </row>
    <row r="105" spans="2:7">
      <c r="B105" s="19" t="s">
        <v>183</v>
      </c>
      <c r="C105" s="30">
        <v>102268.087188</v>
      </c>
      <c r="D105" s="110">
        <v>24136.210022099996</v>
      </c>
      <c r="E105" s="7"/>
      <c r="F105"/>
      <c r="G105" s="48"/>
    </row>
    <row r="106" spans="2:7">
      <c r="B106" s="46" t="s">
        <v>184</v>
      </c>
      <c r="C106" s="109">
        <f>SUM(C107:C112)</f>
        <v>7710.6201000000001</v>
      </c>
      <c r="D106" s="111">
        <f>SUM(D107:D112)</f>
        <v>1703.8863876999994</v>
      </c>
      <c r="E106" s="7"/>
      <c r="F106"/>
      <c r="G106" s="48"/>
    </row>
    <row r="107" spans="2:7">
      <c r="B107" s="19" t="s">
        <v>185</v>
      </c>
      <c r="C107" s="30">
        <v>1104.844386</v>
      </c>
      <c r="D107" s="110">
        <v>210.62552313</v>
      </c>
      <c r="E107" s="7"/>
      <c r="F107"/>
      <c r="G107" s="48"/>
    </row>
    <row r="108" spans="2:7">
      <c r="B108" s="19" t="s">
        <v>186</v>
      </c>
      <c r="C108" s="30">
        <v>848.06509200000005</v>
      </c>
      <c r="D108" s="110">
        <v>135.38427646</v>
      </c>
      <c r="E108" s="7"/>
      <c r="F108"/>
      <c r="G108" s="48"/>
    </row>
    <row r="109" spans="2:7">
      <c r="B109" s="19" t="s">
        <v>187</v>
      </c>
      <c r="C109" s="30">
        <v>3658.717028</v>
      </c>
      <c r="D109" s="110">
        <v>762.95289796999953</v>
      </c>
      <c r="E109" s="7"/>
      <c r="F109"/>
      <c r="G109" s="48"/>
    </row>
    <row r="110" spans="2:7">
      <c r="B110" s="19" t="s">
        <v>1346</v>
      </c>
      <c r="C110" s="30">
        <v>0</v>
      </c>
      <c r="D110" s="110">
        <v>0.81929439999999998</v>
      </c>
      <c r="E110" s="7"/>
      <c r="F110"/>
      <c r="G110" s="48"/>
    </row>
    <row r="111" spans="2:7">
      <c r="B111" s="25" t="s">
        <v>188</v>
      </c>
      <c r="C111" s="30">
        <v>172.32664199999999</v>
      </c>
      <c r="D111" s="110">
        <v>251.13630948999997</v>
      </c>
      <c r="E111" s="7"/>
      <c r="F111"/>
      <c r="G111" s="48"/>
    </row>
    <row r="112" spans="2:7">
      <c r="B112" s="19" t="s">
        <v>189</v>
      </c>
      <c r="C112" s="30">
        <v>1926.666952</v>
      </c>
      <c r="D112" s="110">
        <v>342.96808625000006</v>
      </c>
      <c r="E112" s="7"/>
      <c r="F112"/>
      <c r="G112" s="48"/>
    </row>
    <row r="113" spans="2:7">
      <c r="B113" s="46" t="s">
        <v>190</v>
      </c>
      <c r="C113" s="38">
        <f>SUM(C114:C124)</f>
        <v>276271.24826000002</v>
      </c>
      <c r="D113" s="111">
        <f>SUM(D114:D124)</f>
        <v>48832.606558250023</v>
      </c>
      <c r="E113" s="7"/>
      <c r="F113"/>
      <c r="G113" s="48"/>
    </row>
    <row r="114" spans="2:7">
      <c r="B114" s="19" t="s">
        <v>191</v>
      </c>
      <c r="C114" s="30">
        <v>13283.115024000001</v>
      </c>
      <c r="D114" s="110">
        <v>2413.4671592899999</v>
      </c>
      <c r="E114" s="7"/>
      <c r="F114"/>
      <c r="G114" s="48"/>
    </row>
    <row r="115" spans="2:7">
      <c r="B115" s="19" t="s">
        <v>192</v>
      </c>
      <c r="C115" s="30">
        <v>97001.537563000005</v>
      </c>
      <c r="D115" s="110">
        <v>21940.012152040003</v>
      </c>
      <c r="E115" s="7"/>
      <c r="F115"/>
      <c r="G115" s="48"/>
    </row>
    <row r="116" spans="2:7">
      <c r="B116" s="19" t="s">
        <v>193</v>
      </c>
      <c r="C116" s="30">
        <v>30475.69771</v>
      </c>
      <c r="D116" s="110">
        <v>6566.2625247499991</v>
      </c>
      <c r="E116" s="7"/>
      <c r="F116"/>
      <c r="G116" s="48"/>
    </row>
    <row r="117" spans="2:7">
      <c r="B117" s="19" t="s">
        <v>194</v>
      </c>
      <c r="C117" s="30">
        <v>19911.947542000002</v>
      </c>
      <c r="D117" s="110">
        <v>3838.7599353199989</v>
      </c>
      <c r="E117" s="7"/>
      <c r="F117"/>
      <c r="G117" s="48"/>
    </row>
    <row r="118" spans="2:7">
      <c r="B118" s="19" t="s">
        <v>195</v>
      </c>
      <c r="C118" s="30">
        <v>6493.6226500000002</v>
      </c>
      <c r="D118" s="110">
        <v>806.5178103300002</v>
      </c>
      <c r="E118" s="7"/>
      <c r="F118"/>
      <c r="G118" s="48"/>
    </row>
    <row r="119" spans="2:7">
      <c r="B119" s="19" t="s">
        <v>196</v>
      </c>
      <c r="C119" s="30">
        <v>10911.714693</v>
      </c>
      <c r="D119" s="110">
        <v>2033.9174218600006</v>
      </c>
      <c r="E119" s="7"/>
      <c r="F119"/>
      <c r="G119" s="48"/>
    </row>
    <row r="120" spans="2:7">
      <c r="B120" s="19" t="s">
        <v>197</v>
      </c>
      <c r="C120" s="30">
        <v>1508.055705</v>
      </c>
      <c r="D120" s="110">
        <v>259.88383691999996</v>
      </c>
      <c r="E120" s="7"/>
      <c r="F120"/>
      <c r="G120" s="48"/>
    </row>
    <row r="121" spans="2:7">
      <c r="B121" s="19" t="s">
        <v>198</v>
      </c>
      <c r="C121" s="30">
        <v>458.28771</v>
      </c>
      <c r="D121" s="110">
        <v>109.66694697</v>
      </c>
      <c r="E121" s="7"/>
      <c r="F121"/>
      <c r="G121" s="48"/>
    </row>
    <row r="122" spans="2:7">
      <c r="B122" s="19" t="s">
        <v>199</v>
      </c>
      <c r="C122" s="30">
        <v>194.60509500000001</v>
      </c>
      <c r="D122" s="110">
        <v>30.869232160000003</v>
      </c>
      <c r="E122" s="7"/>
      <c r="F122"/>
      <c r="G122" s="48"/>
    </row>
    <row r="123" spans="2:7">
      <c r="B123" s="19" t="s">
        <v>200</v>
      </c>
      <c r="C123" s="30">
        <v>797.59498499999995</v>
      </c>
      <c r="D123" s="110">
        <v>116.77990565</v>
      </c>
      <c r="E123" s="7"/>
      <c r="F123"/>
      <c r="G123" s="48"/>
    </row>
    <row r="124" spans="2:7">
      <c r="B124" s="19" t="s">
        <v>201</v>
      </c>
      <c r="C124" s="30">
        <v>95235.069583000004</v>
      </c>
      <c r="D124" s="110">
        <v>10716.46963296001</v>
      </c>
      <c r="E124" s="7"/>
      <c r="F124"/>
      <c r="G124" s="48"/>
    </row>
    <row r="125" spans="2:7">
      <c r="B125" s="46" t="s">
        <v>202</v>
      </c>
      <c r="C125" s="38">
        <f>SUM(C126:C131)</f>
        <v>140266.235422</v>
      </c>
      <c r="D125" s="111">
        <f>SUM(D126:D131)</f>
        <v>29212.596194839982</v>
      </c>
      <c r="E125" s="7"/>
      <c r="F125"/>
      <c r="G125" s="48"/>
    </row>
    <row r="126" spans="2:7" ht="15.75" customHeight="1">
      <c r="B126" s="19" t="s">
        <v>203</v>
      </c>
      <c r="C126" s="30">
        <v>66501.454912000001</v>
      </c>
      <c r="D126" s="110">
        <v>14464.376727039999</v>
      </c>
      <c r="E126" s="7"/>
      <c r="F126"/>
      <c r="G126" s="48"/>
    </row>
    <row r="127" spans="2:7">
      <c r="B127" s="19" t="s">
        <v>204</v>
      </c>
      <c r="C127" s="30">
        <v>1594</v>
      </c>
      <c r="D127" s="110">
        <v>56.777770820000008</v>
      </c>
      <c r="E127" s="7"/>
      <c r="F127"/>
      <c r="G127" s="48"/>
    </row>
    <row r="128" spans="2:7">
      <c r="B128" s="19" t="s">
        <v>205</v>
      </c>
      <c r="C128" s="30">
        <v>2570.3693330000001</v>
      </c>
      <c r="D128" s="110">
        <v>424.88543908000008</v>
      </c>
      <c r="E128" s="7"/>
      <c r="F128"/>
      <c r="G128" s="48"/>
    </row>
    <row r="129" spans="2:7">
      <c r="B129" s="19" t="s">
        <v>206</v>
      </c>
      <c r="C129" s="30">
        <v>1883.9212010000001</v>
      </c>
      <c r="D129" s="110">
        <v>158.88510835999998</v>
      </c>
      <c r="E129" s="7"/>
      <c r="F129"/>
      <c r="G129" s="48"/>
    </row>
    <row r="130" spans="2:7">
      <c r="B130" s="19" t="s">
        <v>207</v>
      </c>
      <c r="C130" s="30">
        <v>66977.647068000006</v>
      </c>
      <c r="D130" s="110">
        <v>13951.213362529985</v>
      </c>
      <c r="E130" s="7"/>
      <c r="F130"/>
      <c r="G130" s="48"/>
    </row>
    <row r="131" spans="2:7">
      <c r="B131" s="19" t="s">
        <v>208</v>
      </c>
      <c r="C131" s="30">
        <v>738.84290799999997</v>
      </c>
      <c r="D131" s="110">
        <v>156.45778701</v>
      </c>
      <c r="E131" s="7"/>
      <c r="F131"/>
      <c r="G131" s="48"/>
    </row>
    <row r="132" spans="2:7">
      <c r="B132" s="46" t="s">
        <v>209</v>
      </c>
      <c r="C132" s="38">
        <f>SUM(C133:C135)</f>
        <v>723.03712999999993</v>
      </c>
      <c r="D132" s="111">
        <f>SUM(D133:D135)</f>
        <v>135.32274011000001</v>
      </c>
      <c r="E132" s="7"/>
      <c r="F132"/>
      <c r="G132" s="48"/>
    </row>
    <row r="133" spans="2:7">
      <c r="B133" s="19" t="s">
        <v>210</v>
      </c>
      <c r="C133" s="30">
        <v>143.67743100000001</v>
      </c>
      <c r="D133" s="110">
        <v>28.705821830000001</v>
      </c>
      <c r="E133" s="7"/>
      <c r="F133"/>
      <c r="G133" s="48"/>
    </row>
    <row r="134" spans="2:7">
      <c r="B134" s="19" t="s">
        <v>211</v>
      </c>
      <c r="C134" s="30">
        <v>182.69666599999999</v>
      </c>
      <c r="D134" s="110">
        <v>8.0807926799999965</v>
      </c>
      <c r="E134" s="7"/>
      <c r="F134"/>
      <c r="G134" s="48"/>
    </row>
    <row r="135" spans="2:7">
      <c r="B135" s="19" t="s">
        <v>212</v>
      </c>
      <c r="C135" s="30">
        <v>396.66303299999998</v>
      </c>
      <c r="D135" s="110">
        <v>98.536125600000005</v>
      </c>
      <c r="E135" s="7"/>
      <c r="F135"/>
      <c r="G135" s="48"/>
    </row>
    <row r="136" spans="2:7" ht="15" customHeight="1">
      <c r="B136" s="45" t="s">
        <v>213</v>
      </c>
      <c r="C136" s="38">
        <f>C137</f>
        <v>253545.53659900001</v>
      </c>
      <c r="D136" s="111">
        <f>D137</f>
        <v>84072.56017093001</v>
      </c>
      <c r="E136" s="7"/>
      <c r="F136"/>
      <c r="G136" s="48"/>
    </row>
    <row r="137" spans="2:7">
      <c r="B137" s="46" t="s">
        <v>214</v>
      </c>
      <c r="C137" s="38">
        <f>C138</f>
        <v>253545.53659900001</v>
      </c>
      <c r="D137" s="111">
        <f>(D138)</f>
        <v>84072.56017093001</v>
      </c>
      <c r="E137" s="7"/>
      <c r="F137"/>
      <c r="G137" s="48"/>
    </row>
    <row r="138" spans="2:7">
      <c r="B138" s="19" t="s">
        <v>215</v>
      </c>
      <c r="C138" s="30">
        <v>253545.53659900001</v>
      </c>
      <c r="D138" s="110">
        <v>84072.56017093001</v>
      </c>
      <c r="E138" s="7"/>
      <c r="F138"/>
      <c r="G138" s="48"/>
    </row>
    <row r="139" spans="2:7">
      <c r="B139" s="23" t="s">
        <v>43</v>
      </c>
      <c r="C139" s="20">
        <f t="shared" ref="C139:D141" si="1">C140</f>
        <v>155685.24233000001</v>
      </c>
      <c r="D139" s="29">
        <f t="shared" si="1"/>
        <v>16421.069835430004</v>
      </c>
      <c r="E139" s="7"/>
      <c r="G139" s="48"/>
    </row>
    <row r="140" spans="2:7">
      <c r="B140" s="47" t="s">
        <v>216</v>
      </c>
      <c r="C140" s="36">
        <f t="shared" si="1"/>
        <v>155685.24233000001</v>
      </c>
      <c r="D140" s="38">
        <f t="shared" si="1"/>
        <v>16421.069835430004</v>
      </c>
    </row>
    <row r="141" spans="2:7">
      <c r="B141" s="46" t="s">
        <v>217</v>
      </c>
      <c r="C141" s="36">
        <f>C142</f>
        <v>155685.24233000001</v>
      </c>
      <c r="D141" s="38">
        <f t="shared" si="1"/>
        <v>16421.069835430004</v>
      </c>
    </row>
    <row r="142" spans="2:7">
      <c r="B142" s="19" t="s">
        <v>218</v>
      </c>
      <c r="C142" s="37">
        <v>155685.24233000001</v>
      </c>
      <c r="D142" s="30">
        <v>16421.069835430004</v>
      </c>
    </row>
    <row r="143" spans="2:7">
      <c r="B143" s="35" t="s">
        <v>46</v>
      </c>
      <c r="C143" s="31">
        <f>C13+C139</f>
        <v>1403263.338155</v>
      </c>
      <c r="D143" s="31">
        <f>D13+D139</f>
        <v>305597.27213841002</v>
      </c>
    </row>
    <row r="144" spans="2:7">
      <c r="B144" s="15" t="s">
        <v>27</v>
      </c>
      <c r="C144" s="16"/>
      <c r="D144" s="16"/>
    </row>
    <row r="145" spans="2:4" ht="37.15" customHeight="1">
      <c r="B145" s="154" t="s">
        <v>1510</v>
      </c>
      <c r="C145" s="154"/>
      <c r="D145" s="154"/>
    </row>
    <row r="146" spans="2:4" ht="12.75" customHeight="1">
      <c r="B146" s="15" t="s">
        <v>47</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D2"/>
    <mergeCell ref="A1:D1"/>
    <mergeCell ref="B145:D145"/>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Normal="100" workbookViewId="0">
      <selection activeCell="L18" sqref="L18"/>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46" t="s">
        <v>0</v>
      </c>
      <c r="B1" s="146"/>
      <c r="C1" s="146"/>
      <c r="D1" s="146"/>
      <c r="E1" s="146"/>
    </row>
    <row r="2" spans="1:8" ht="21" customHeight="1">
      <c r="A2" s="147" t="s">
        <v>1</v>
      </c>
      <c r="B2" s="147"/>
      <c r="C2" s="147"/>
      <c r="D2" s="147"/>
      <c r="E2" s="147"/>
    </row>
    <row r="3" spans="1:8" ht="15" customHeight="1">
      <c r="A3" s="155" t="s">
        <v>2</v>
      </c>
      <c r="B3" s="155"/>
      <c r="C3" s="155"/>
      <c r="D3" s="155"/>
      <c r="E3" s="155"/>
    </row>
    <row r="5" spans="1:8" ht="18.75" customHeight="1">
      <c r="A5" s="157" t="s">
        <v>30</v>
      </c>
      <c r="B5" s="157"/>
      <c r="C5" s="157"/>
      <c r="D5" s="157"/>
      <c r="E5" s="157"/>
      <c r="F5" s="157"/>
    </row>
    <row r="6" spans="1:8" ht="18.75">
      <c r="A6" s="156" t="s">
        <v>219</v>
      </c>
      <c r="B6" s="156"/>
      <c r="C6" s="156"/>
      <c r="D6" s="156"/>
      <c r="E6" s="156"/>
    </row>
    <row r="7" spans="1:8" ht="18.75">
      <c r="A7" s="150" t="s">
        <v>1492</v>
      </c>
      <c r="B7" s="150"/>
      <c r="C7" s="150"/>
      <c r="D7" s="150"/>
      <c r="E7" s="150"/>
      <c r="G7" s="12"/>
    </row>
    <row r="8" spans="1:8" ht="15.75">
      <c r="A8" s="159" t="s">
        <v>5</v>
      </c>
      <c r="B8" s="159"/>
      <c r="C8" s="159"/>
      <c r="D8" s="159"/>
      <c r="E8" s="159"/>
    </row>
    <row r="11" spans="1:8" ht="15" customHeight="1">
      <c r="B11" s="158" t="s">
        <v>6</v>
      </c>
      <c r="C11" s="54" t="s">
        <v>7</v>
      </c>
      <c r="D11" s="160" t="s">
        <v>8</v>
      </c>
      <c r="H11" s="12"/>
    </row>
    <row r="12" spans="1:8" ht="15.75" customHeight="1">
      <c r="B12" s="158"/>
      <c r="C12" s="58" t="s">
        <v>9</v>
      </c>
      <c r="D12" s="160"/>
    </row>
    <row r="13" spans="1:8">
      <c r="B13" s="23" t="s">
        <v>15</v>
      </c>
      <c r="C13" s="20">
        <f>C14+C20+C30+C40+C49+C56+C66+C71</f>
        <v>1247578.0958249997</v>
      </c>
      <c r="D13" s="20">
        <f>D14+D20+D30+D40+D49+D56+D66+D71</f>
        <v>289176.20230298</v>
      </c>
      <c r="F13" s="48"/>
    </row>
    <row r="14" spans="1:8">
      <c r="B14" s="165" t="s">
        <v>220</v>
      </c>
      <c r="C14" s="112">
        <f>SUM(C15:C19)</f>
        <v>299086.12287900003</v>
      </c>
      <c r="D14" s="112">
        <f>SUM(D15:D19)</f>
        <v>65552.216191780011</v>
      </c>
      <c r="E14" s="124"/>
      <c r="F14" s="48"/>
    </row>
    <row r="15" spans="1:8">
      <c r="B15" s="166" t="s">
        <v>221</v>
      </c>
      <c r="C15" s="137">
        <v>247957.98325600001</v>
      </c>
      <c r="D15" s="137">
        <v>54647.669379540021</v>
      </c>
      <c r="E15" s="124"/>
      <c r="F15" s="48"/>
    </row>
    <row r="16" spans="1:8">
      <c r="B16" s="166" t="s">
        <v>222</v>
      </c>
      <c r="C16" s="137">
        <v>18105.741236999998</v>
      </c>
      <c r="D16" s="137">
        <v>2913.0484046500014</v>
      </c>
      <c r="E16" s="124"/>
      <c r="F16" s="48"/>
    </row>
    <row r="17" spans="2:6">
      <c r="B17" s="40" t="s">
        <v>223</v>
      </c>
      <c r="C17" s="137">
        <v>1005.352533</v>
      </c>
      <c r="D17" s="110">
        <v>222.75561497000001</v>
      </c>
      <c r="E17" s="124"/>
      <c r="F17" s="48"/>
    </row>
    <row r="18" spans="2:6">
      <c r="B18" s="40" t="s">
        <v>224</v>
      </c>
      <c r="C18" s="137">
        <v>1109.5386140000001</v>
      </c>
      <c r="D18" s="110">
        <v>178.78958440999997</v>
      </c>
      <c r="E18" s="124"/>
      <c r="F18" s="48"/>
    </row>
    <row r="19" spans="2:6">
      <c r="B19" s="40" t="s">
        <v>225</v>
      </c>
      <c r="C19" s="137">
        <v>30907.507238999999</v>
      </c>
      <c r="D19" s="137">
        <v>7589.9532082099968</v>
      </c>
      <c r="E19" s="124"/>
      <c r="F19" s="48"/>
    </row>
    <row r="20" spans="2:6">
      <c r="B20" s="39" t="s">
        <v>226</v>
      </c>
      <c r="C20" s="112">
        <f>SUM(C21:C29)</f>
        <v>89609.358424000005</v>
      </c>
      <c r="D20" s="112">
        <f t="shared" ref="D20" si="0">SUM(D21:D29)</f>
        <v>13020.605320850003</v>
      </c>
      <c r="E20" s="124"/>
      <c r="F20" s="48"/>
    </row>
    <row r="21" spans="2:6">
      <c r="B21" s="40" t="s">
        <v>227</v>
      </c>
      <c r="C21" s="137">
        <v>7211.8613160000004</v>
      </c>
      <c r="D21" s="137">
        <v>1828.5725466000013</v>
      </c>
      <c r="E21" s="124"/>
      <c r="F21" s="48"/>
    </row>
    <row r="22" spans="2:6">
      <c r="B22" s="40" t="s">
        <v>228</v>
      </c>
      <c r="C22" s="137">
        <v>7903.0087000000003</v>
      </c>
      <c r="D22" s="110">
        <v>292.37585720000004</v>
      </c>
      <c r="E22" s="124"/>
      <c r="F22" s="48"/>
    </row>
    <row r="23" spans="2:6">
      <c r="B23" s="40" t="s">
        <v>229</v>
      </c>
      <c r="C23" s="137">
        <v>3800.925639</v>
      </c>
      <c r="D23" s="110">
        <v>586.77809022999998</v>
      </c>
      <c r="E23" s="124"/>
      <c r="F23" s="48"/>
    </row>
    <row r="24" spans="2:6">
      <c r="B24" s="40" t="s">
        <v>230</v>
      </c>
      <c r="C24" s="137">
        <v>1216.134726</v>
      </c>
      <c r="D24" s="110">
        <v>77.991734519999994</v>
      </c>
      <c r="E24" s="124"/>
      <c r="F24" s="48"/>
    </row>
    <row r="25" spans="2:6">
      <c r="B25" s="40" t="s">
        <v>231</v>
      </c>
      <c r="C25" s="137">
        <v>9004.3398159999997</v>
      </c>
      <c r="D25" s="110">
        <v>1197.1228849999998</v>
      </c>
      <c r="E25" s="124"/>
      <c r="F25" s="48"/>
    </row>
    <row r="26" spans="2:6">
      <c r="B26" s="40" t="s">
        <v>232</v>
      </c>
      <c r="C26" s="137">
        <v>5701.364399</v>
      </c>
      <c r="D26" s="110">
        <v>1562.7905471000008</v>
      </c>
      <c r="E26" s="124"/>
      <c r="F26" s="48"/>
    </row>
    <row r="27" spans="2:6">
      <c r="B27" s="40" t="s">
        <v>233</v>
      </c>
      <c r="C27" s="137">
        <v>3827.8078099999998</v>
      </c>
      <c r="D27" s="110">
        <v>631.67519757000002</v>
      </c>
      <c r="E27" s="124"/>
      <c r="F27" s="48"/>
    </row>
    <row r="28" spans="2:6">
      <c r="B28" s="40" t="s">
        <v>234</v>
      </c>
      <c r="C28" s="137">
        <v>16955.750468999999</v>
      </c>
      <c r="D28" s="110">
        <v>1519.110830730001</v>
      </c>
      <c r="E28" s="124"/>
      <c r="F28" s="48"/>
    </row>
    <row r="29" spans="2:6">
      <c r="B29" s="40" t="s">
        <v>235</v>
      </c>
      <c r="C29" s="137">
        <v>33988.165548999998</v>
      </c>
      <c r="D29" s="137">
        <v>5324.1876319000003</v>
      </c>
      <c r="E29" s="124"/>
      <c r="F29" s="48"/>
    </row>
    <row r="30" spans="2:6">
      <c r="B30" s="39" t="s">
        <v>236</v>
      </c>
      <c r="C30" s="112">
        <f>SUM(C31:C39)</f>
        <v>64348.477636999996</v>
      </c>
      <c r="D30" s="112">
        <f t="shared" ref="D30" si="1">SUM(D31:D39)</f>
        <v>6921.3760680300029</v>
      </c>
      <c r="E30" s="124"/>
      <c r="F30" s="48"/>
    </row>
    <row r="31" spans="2:6">
      <c r="B31" s="40" t="s">
        <v>237</v>
      </c>
      <c r="C31" s="137">
        <v>8654.4981759999991</v>
      </c>
      <c r="D31" s="137">
        <v>1069.7577015399995</v>
      </c>
      <c r="E31" s="124"/>
      <c r="F31" s="48"/>
    </row>
    <row r="32" spans="2:6">
      <c r="B32" s="40" t="s">
        <v>238</v>
      </c>
      <c r="C32" s="137">
        <v>2798.5362650000002</v>
      </c>
      <c r="D32" s="110">
        <v>410.67655011999994</v>
      </c>
      <c r="E32" s="124"/>
      <c r="F32" s="48"/>
    </row>
    <row r="33" spans="2:6">
      <c r="B33" s="40" t="s">
        <v>239</v>
      </c>
      <c r="C33" s="137">
        <v>5761.7389059999996</v>
      </c>
      <c r="D33" s="110">
        <v>324.6069998800001</v>
      </c>
      <c r="E33" s="124"/>
      <c r="F33" s="48"/>
    </row>
    <row r="34" spans="2:6">
      <c r="B34" s="40" t="s">
        <v>240</v>
      </c>
      <c r="C34" s="137">
        <v>12528.438002000001</v>
      </c>
      <c r="D34" s="110">
        <v>2513.65285619</v>
      </c>
      <c r="E34" s="124"/>
      <c r="F34" s="48"/>
    </row>
    <row r="35" spans="2:6">
      <c r="B35" s="40" t="s">
        <v>241</v>
      </c>
      <c r="C35" s="137">
        <v>732.09596299999998</v>
      </c>
      <c r="D35" s="110">
        <v>84.542746769999994</v>
      </c>
      <c r="E35" s="124"/>
      <c r="F35" s="48"/>
    </row>
    <row r="36" spans="2:6">
      <c r="B36" s="40" t="s">
        <v>242</v>
      </c>
      <c r="C36" s="137">
        <v>1074.5094939999999</v>
      </c>
      <c r="D36" s="110">
        <v>360.62465835000029</v>
      </c>
      <c r="E36" s="124"/>
      <c r="F36" s="48"/>
    </row>
    <row r="37" spans="2:6">
      <c r="B37" s="40" t="s">
        <v>243</v>
      </c>
      <c r="C37" s="137">
        <v>7848.9206299999996</v>
      </c>
      <c r="D37" s="137">
        <v>1252.8306615100016</v>
      </c>
      <c r="E37" s="124"/>
      <c r="F37" s="48"/>
    </row>
    <row r="38" spans="2:6">
      <c r="B38" s="40" t="s">
        <v>244</v>
      </c>
      <c r="C38" s="137">
        <v>3796.497018</v>
      </c>
      <c r="D38" s="111">
        <v>0</v>
      </c>
      <c r="E38" s="124"/>
      <c r="F38" s="48"/>
    </row>
    <row r="39" spans="2:6">
      <c r="B39" s="40" t="s">
        <v>245</v>
      </c>
      <c r="C39" s="137">
        <v>21153.243182999999</v>
      </c>
      <c r="D39" s="110">
        <v>904.68389367000032</v>
      </c>
      <c r="E39" s="124"/>
      <c r="F39" s="48"/>
    </row>
    <row r="40" spans="2:6">
      <c r="B40" s="39" t="s">
        <v>246</v>
      </c>
      <c r="C40" s="112">
        <f>SUM(C41:C48)</f>
        <v>421454.54419399996</v>
      </c>
      <c r="D40" s="112">
        <f>SUM(D41:D48)</f>
        <v>122148.3691059</v>
      </c>
      <c r="E40" s="124"/>
      <c r="F40" s="48"/>
    </row>
    <row r="41" spans="2:6">
      <c r="B41" s="40" t="s">
        <v>247</v>
      </c>
      <c r="C41" s="137">
        <v>129385.26615700001</v>
      </c>
      <c r="D41" s="110">
        <v>27514.215226600005</v>
      </c>
      <c r="E41" s="124"/>
      <c r="F41" s="48"/>
    </row>
    <row r="42" spans="2:6">
      <c r="B42" s="40" t="s">
        <v>248</v>
      </c>
      <c r="C42" s="137">
        <v>134410.63218399999</v>
      </c>
      <c r="D42" s="110">
        <v>31588.086841560002</v>
      </c>
      <c r="E42" s="124"/>
      <c r="F42" s="48"/>
    </row>
    <row r="43" spans="2:6">
      <c r="B43" s="40" t="s">
        <v>249</v>
      </c>
      <c r="C43" s="137">
        <v>13214.850527000001</v>
      </c>
      <c r="D43" s="110">
        <v>3452.44828444</v>
      </c>
      <c r="E43" s="124"/>
      <c r="F43" s="48"/>
    </row>
    <row r="44" spans="2:6">
      <c r="B44" s="40" t="s">
        <v>250</v>
      </c>
      <c r="C44" s="137">
        <v>79691.515497999993</v>
      </c>
      <c r="D44" s="110">
        <v>23838.171919020002</v>
      </c>
      <c r="E44" s="124"/>
      <c r="F44" s="48"/>
    </row>
    <row r="45" spans="2:6">
      <c r="B45" s="40" t="s">
        <v>251</v>
      </c>
      <c r="C45" s="137">
        <v>28740.249376</v>
      </c>
      <c r="D45" s="110">
        <v>27923.109770450003</v>
      </c>
      <c r="E45" s="124"/>
      <c r="F45" s="48"/>
    </row>
    <row r="46" spans="2:6">
      <c r="B46" s="40" t="s">
        <v>252</v>
      </c>
      <c r="C46" s="110">
        <v>20010.099999999999</v>
      </c>
      <c r="D46" s="110">
        <v>3786.7238029400005</v>
      </c>
      <c r="E46" s="124"/>
      <c r="F46" s="48"/>
    </row>
    <row r="47" spans="2:6">
      <c r="B47" s="40" t="s">
        <v>253</v>
      </c>
      <c r="C47" s="110">
        <v>751.52865299999996</v>
      </c>
      <c r="D47" s="110">
        <v>250.52718974000004</v>
      </c>
      <c r="E47" s="124"/>
      <c r="F47" s="48"/>
    </row>
    <row r="48" spans="2:6">
      <c r="B48" s="40" t="s">
        <v>254</v>
      </c>
      <c r="C48" s="137">
        <v>15250.401798999999</v>
      </c>
      <c r="D48" s="110">
        <v>3795.08607115</v>
      </c>
      <c r="E48" s="124"/>
      <c r="F48" s="48"/>
    </row>
    <row r="49" spans="2:6">
      <c r="B49" s="39" t="s">
        <v>255</v>
      </c>
      <c r="C49" s="112">
        <f>SUM(C50:C55)</f>
        <v>56567.336180999999</v>
      </c>
      <c r="D49" s="111">
        <f>SUM(D50:D55)</f>
        <v>12657.283419969999</v>
      </c>
      <c r="E49" s="124"/>
      <c r="F49" s="48"/>
    </row>
    <row r="50" spans="2:6">
      <c r="B50" s="40" t="s">
        <v>256</v>
      </c>
      <c r="C50" s="137">
        <v>921.831819</v>
      </c>
      <c r="D50" s="110">
        <v>349.32859065000002</v>
      </c>
      <c r="E50" s="124"/>
      <c r="F50" s="48"/>
    </row>
    <row r="51" spans="2:6">
      <c r="B51" s="40" t="s">
        <v>257</v>
      </c>
      <c r="C51" s="137">
        <v>8720.2259680000006</v>
      </c>
      <c r="D51" s="110">
        <v>1855.8809150700001</v>
      </c>
      <c r="E51" s="124"/>
      <c r="F51" s="48"/>
    </row>
    <row r="52" spans="2:6">
      <c r="B52" s="40" t="s">
        <v>258</v>
      </c>
      <c r="C52" s="137">
        <v>8766.1003440000004</v>
      </c>
      <c r="D52" s="110">
        <v>2377.2529362700002</v>
      </c>
      <c r="E52" s="124"/>
      <c r="F52" s="48"/>
    </row>
    <row r="53" spans="2:6">
      <c r="B53" s="40" t="s">
        <v>259</v>
      </c>
      <c r="C53" s="137">
        <v>37635.728049999998</v>
      </c>
      <c r="D53" s="110">
        <v>7639.6499979799992</v>
      </c>
      <c r="E53" s="124"/>
      <c r="F53" s="48"/>
    </row>
    <row r="54" spans="2:6">
      <c r="B54" s="40" t="s">
        <v>260</v>
      </c>
      <c r="C54" s="137">
        <v>500</v>
      </c>
      <c r="D54" s="110">
        <v>318.49957999999998</v>
      </c>
      <c r="E54" s="124"/>
      <c r="F54" s="48"/>
    </row>
    <row r="55" spans="2:6">
      <c r="B55" s="40" t="s">
        <v>261</v>
      </c>
      <c r="C55" s="137">
        <v>23.45</v>
      </c>
      <c r="D55" s="110">
        <v>116.67140000000001</v>
      </c>
      <c r="E55" s="124"/>
      <c r="F55" s="48"/>
    </row>
    <row r="56" spans="2:6">
      <c r="B56" s="39" t="s">
        <v>262</v>
      </c>
      <c r="C56" s="112">
        <f>SUM(C57:C65)</f>
        <v>26903.259270000002</v>
      </c>
      <c r="D56" s="112">
        <f>SUM(D57:D65)</f>
        <v>2907.6244071899996</v>
      </c>
      <c r="E56" s="124"/>
      <c r="F56" s="48"/>
    </row>
    <row r="57" spans="2:6">
      <c r="B57" s="40" t="s">
        <v>263</v>
      </c>
      <c r="C57" s="137">
        <v>5925.0766880000001</v>
      </c>
      <c r="D57" s="110">
        <v>629.46925688999977</v>
      </c>
      <c r="E57" s="124"/>
      <c r="F57" s="48"/>
    </row>
    <row r="58" spans="2:6">
      <c r="B58" s="40" t="s">
        <v>264</v>
      </c>
      <c r="C58" s="137">
        <v>748.19675299999994</v>
      </c>
      <c r="D58" s="110">
        <v>62.290426410000002</v>
      </c>
      <c r="E58" s="124"/>
      <c r="F58" s="48"/>
    </row>
    <row r="59" spans="2:6">
      <c r="B59" s="40" t="s">
        <v>265</v>
      </c>
      <c r="C59" s="137">
        <v>1201.148297</v>
      </c>
      <c r="D59" s="110">
        <v>162.41481456</v>
      </c>
      <c r="E59" s="124"/>
      <c r="F59" s="48"/>
    </row>
    <row r="60" spans="2:6">
      <c r="B60" s="40" t="s">
        <v>266</v>
      </c>
      <c r="C60" s="137">
        <v>5692.0746920000001</v>
      </c>
      <c r="D60" s="110">
        <v>799.90288020999981</v>
      </c>
      <c r="E60" s="124"/>
      <c r="F60" s="48"/>
    </row>
    <row r="61" spans="2:6">
      <c r="B61" s="40" t="s">
        <v>267</v>
      </c>
      <c r="C61" s="137">
        <v>7512.7650709999998</v>
      </c>
      <c r="D61" s="110">
        <v>191.03273330999994</v>
      </c>
      <c r="E61" s="124"/>
      <c r="F61" s="48"/>
    </row>
    <row r="62" spans="2:6">
      <c r="B62" s="40" t="s">
        <v>268</v>
      </c>
      <c r="C62" s="137">
        <v>922.87228800000003</v>
      </c>
      <c r="D62" s="110">
        <v>25.606400139999995</v>
      </c>
      <c r="E62" s="124"/>
      <c r="F62" s="48"/>
    </row>
    <row r="63" spans="2:6">
      <c r="B63" s="40" t="s">
        <v>269</v>
      </c>
      <c r="C63" s="137">
        <v>616.45320200000003</v>
      </c>
      <c r="D63" s="110">
        <v>68.694550000000007</v>
      </c>
      <c r="E63" s="124"/>
      <c r="F63" s="48"/>
    </row>
    <row r="64" spans="2:6">
      <c r="B64" s="40" t="s">
        <v>270</v>
      </c>
      <c r="C64" s="137">
        <v>695.375811</v>
      </c>
      <c r="D64" s="110">
        <v>57.131548580000015</v>
      </c>
      <c r="E64" s="124"/>
      <c r="F64" s="48"/>
    </row>
    <row r="65" spans="2:6">
      <c r="B65" s="40" t="s">
        <v>271</v>
      </c>
      <c r="C65" s="137">
        <v>3589.296468</v>
      </c>
      <c r="D65" s="110">
        <v>911.0817970899999</v>
      </c>
      <c r="E65" s="124"/>
      <c r="F65" s="48"/>
    </row>
    <row r="66" spans="2:6">
      <c r="B66" s="39" t="s">
        <v>272</v>
      </c>
      <c r="C66" s="112">
        <f>SUM(C67:C70)</f>
        <v>63988.05030699999</v>
      </c>
      <c r="D66" s="111">
        <f>SUM(D67:D70)</f>
        <v>9643.4817343899995</v>
      </c>
      <c r="E66" s="124"/>
      <c r="F66" s="48"/>
    </row>
    <row r="67" spans="2:6">
      <c r="B67" s="40" t="s">
        <v>273</v>
      </c>
      <c r="C67" s="137">
        <v>32237.772959999998</v>
      </c>
      <c r="D67" s="110">
        <v>4426.8778924199996</v>
      </c>
      <c r="E67" s="124"/>
      <c r="F67" s="48"/>
    </row>
    <row r="68" spans="2:6">
      <c r="B68" s="40" t="s">
        <v>274</v>
      </c>
      <c r="C68" s="137">
        <v>30303.939823000001</v>
      </c>
      <c r="D68" s="110">
        <v>5216.6038419699998</v>
      </c>
      <c r="E68" s="124"/>
      <c r="F68" s="48"/>
    </row>
    <row r="69" spans="2:6">
      <c r="B69" s="40" t="s">
        <v>275</v>
      </c>
      <c r="C69" s="137">
        <v>5.3248999999999998E-2</v>
      </c>
      <c r="D69" s="110">
        <v>0</v>
      </c>
      <c r="E69" s="124"/>
      <c r="F69" s="48"/>
    </row>
    <row r="70" spans="2:6">
      <c r="B70" s="40" t="s">
        <v>276</v>
      </c>
      <c r="C70" s="137">
        <v>1446.284275</v>
      </c>
      <c r="D70" s="110">
        <v>0</v>
      </c>
      <c r="E70" s="124"/>
      <c r="F70" s="48"/>
    </row>
    <row r="71" spans="2:6">
      <c r="B71" s="39" t="s">
        <v>277</v>
      </c>
      <c r="C71" s="112">
        <f>SUM(C72:C75)</f>
        <v>225620.946933</v>
      </c>
      <c r="D71" s="112">
        <f>SUM(D72:D75)</f>
        <v>56325.246054869996</v>
      </c>
      <c r="E71" s="124"/>
      <c r="F71" s="48"/>
    </row>
    <row r="72" spans="2:6">
      <c r="B72" s="40" t="s">
        <v>278</v>
      </c>
      <c r="C72" s="137">
        <v>91749.802987000003</v>
      </c>
      <c r="D72" s="110">
        <v>15687.67685252</v>
      </c>
      <c r="E72" s="124"/>
      <c r="F72" s="48"/>
    </row>
    <row r="73" spans="2:6">
      <c r="B73" s="40" t="s">
        <v>279</v>
      </c>
      <c r="C73" s="137">
        <v>132147.452964</v>
      </c>
      <c r="D73" s="110">
        <v>40251.843649249997</v>
      </c>
      <c r="E73" s="124"/>
      <c r="F73" s="48"/>
    </row>
    <row r="74" spans="2:6">
      <c r="B74" s="40" t="s">
        <v>280</v>
      </c>
      <c r="C74" s="137">
        <v>1723.6909820000001</v>
      </c>
      <c r="D74" s="110">
        <v>385.70000550999998</v>
      </c>
      <c r="E74" s="124"/>
      <c r="F74" s="48"/>
    </row>
    <row r="75" spans="2:6">
      <c r="B75" s="40" t="s">
        <v>1495</v>
      </c>
      <c r="C75" s="110">
        <v>0</v>
      </c>
      <c r="D75" s="110">
        <v>2.5547589999999998E-2</v>
      </c>
      <c r="E75" s="124"/>
      <c r="F75" s="48"/>
    </row>
    <row r="76" spans="2:6">
      <c r="B76" s="23" t="s">
        <v>43</v>
      </c>
      <c r="C76" s="20">
        <f>C77+C79</f>
        <v>155685.24233000001</v>
      </c>
      <c r="D76" s="20">
        <f>D77+D79</f>
        <v>16421.069835430004</v>
      </c>
      <c r="E76" s="124"/>
      <c r="F76" s="48"/>
    </row>
    <row r="77" spans="2:6">
      <c r="B77" s="39" t="s">
        <v>281</v>
      </c>
      <c r="C77" s="36">
        <f>C78</f>
        <v>7242.0262359999997</v>
      </c>
      <c r="D77" s="38">
        <f>D78</f>
        <v>2000</v>
      </c>
      <c r="F77" s="48"/>
    </row>
    <row r="78" spans="2:6">
      <c r="B78" s="40" t="s">
        <v>282</v>
      </c>
      <c r="C78" s="37">
        <v>7242.0262359999997</v>
      </c>
      <c r="D78" s="110">
        <v>2000</v>
      </c>
      <c r="F78" s="48"/>
    </row>
    <row r="79" spans="2:6">
      <c r="B79" s="39" t="s">
        <v>283</v>
      </c>
      <c r="C79" s="36">
        <f>C80</f>
        <v>148443.216094</v>
      </c>
      <c r="D79" s="111">
        <f>D80</f>
        <v>14421.069835430002</v>
      </c>
      <c r="F79" s="48"/>
    </row>
    <row r="80" spans="2:6">
      <c r="B80" s="40" t="s">
        <v>284</v>
      </c>
      <c r="C80" s="37">
        <v>148443.216094</v>
      </c>
      <c r="D80" s="30">
        <v>14421.069835430002</v>
      </c>
      <c r="F80" s="48"/>
    </row>
    <row r="81" spans="2:4">
      <c r="B81" s="35" t="s">
        <v>46</v>
      </c>
      <c r="C81" s="31">
        <f>C13+C76</f>
        <v>1403263.3381549998</v>
      </c>
      <c r="D81" s="31">
        <f>D13+D76</f>
        <v>305597.27213841002</v>
      </c>
    </row>
    <row r="82" spans="2:4">
      <c r="B82" s="15" t="s">
        <v>27</v>
      </c>
      <c r="C82" s="15"/>
      <c r="D82" s="15"/>
    </row>
    <row r="83" spans="2:4" ht="21.75" customHeight="1">
      <c r="B83" s="154" t="s">
        <v>1510</v>
      </c>
      <c r="C83" s="154"/>
      <c r="D83" s="154"/>
    </row>
    <row r="84" spans="2:4" ht="15" customHeight="1">
      <c r="B84" s="15" t="s">
        <v>47</v>
      </c>
      <c r="C84" s="15"/>
      <c r="D84" s="15"/>
    </row>
    <row r="85" spans="2:4" ht="12.75" customHeight="1">
      <c r="C85" s="10"/>
      <c r="D85" s="10"/>
    </row>
    <row r="86" spans="2:4" ht="23.25" customHeight="1">
      <c r="B86" s="9"/>
      <c r="C86" s="10"/>
      <c r="D86" s="10"/>
    </row>
    <row r="87" spans="2:4">
      <c r="B87" s="9"/>
      <c r="C87" s="10"/>
      <c r="D87" s="10"/>
    </row>
    <row r="88" spans="2:4">
      <c r="B88" s="9"/>
      <c r="C88" s="10"/>
      <c r="D88" s="10"/>
    </row>
    <row r="89" spans="2:4">
      <c r="B89" s="51"/>
      <c r="C89" s="51"/>
      <c r="D89" s="10"/>
    </row>
    <row r="90" spans="2:4">
      <c r="B90" s="51"/>
      <c r="C90" s="51"/>
      <c r="D90" s="10"/>
    </row>
    <row r="91" spans="2:4">
      <c r="B91" s="51"/>
      <c r="C91" s="51"/>
      <c r="D91" s="10"/>
    </row>
    <row r="92" spans="2:4">
      <c r="B92" s="51"/>
      <c r="C92" s="51"/>
      <c r="D92" s="10"/>
    </row>
    <row r="93" spans="2:4">
      <c r="B93" s="9"/>
      <c r="C93" s="10"/>
      <c r="D93" s="10"/>
    </row>
    <row r="94" spans="2:4">
      <c r="B94" s="9"/>
      <c r="C94" s="10"/>
      <c r="D94" s="10"/>
    </row>
    <row r="95" spans="2:4">
      <c r="C95" s="10"/>
      <c r="D95" s="10"/>
    </row>
    <row r="96" spans="2:4">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394"/>
  <sheetViews>
    <sheetView showGridLines="0" zoomScale="90" zoomScaleNormal="90" workbookViewId="0">
      <selection activeCell="H1389" sqref="H1389"/>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46" t="s">
        <v>0</v>
      </c>
      <c r="B1" s="146"/>
      <c r="C1" s="146"/>
      <c r="D1" s="146"/>
      <c r="E1" s="146"/>
    </row>
    <row r="2" spans="1:6" ht="21" customHeight="1">
      <c r="A2" s="147" t="s">
        <v>1</v>
      </c>
      <c r="B2" s="147"/>
      <c r="C2" s="147"/>
      <c r="D2" s="147"/>
      <c r="E2" s="147"/>
    </row>
    <row r="3" spans="1:6" ht="15" customHeight="1">
      <c r="A3" s="155" t="s">
        <v>2</v>
      </c>
      <c r="B3" s="155"/>
      <c r="C3" s="155"/>
      <c r="D3" s="155"/>
      <c r="E3" s="155"/>
    </row>
    <row r="5" spans="1:6" ht="18.75" customHeight="1">
      <c r="A5" s="157" t="s">
        <v>30</v>
      </c>
      <c r="B5" s="157"/>
      <c r="C5" s="157"/>
      <c r="D5" s="157"/>
      <c r="E5" s="157"/>
      <c r="F5" s="157"/>
    </row>
    <row r="6" spans="1:6" ht="18.75">
      <c r="A6" s="156" t="s">
        <v>285</v>
      </c>
      <c r="B6" s="156"/>
      <c r="C6" s="156"/>
      <c r="D6" s="156"/>
      <c r="E6" s="156"/>
    </row>
    <row r="7" spans="1:6" ht="18.75">
      <c r="A7" s="150" t="s">
        <v>1492</v>
      </c>
      <c r="B7" s="150"/>
      <c r="C7" s="150"/>
      <c r="D7" s="150"/>
      <c r="E7" s="150"/>
      <c r="F7" s="113"/>
    </row>
    <row r="8" spans="1:6" ht="15.75">
      <c r="A8" s="159" t="s">
        <v>5</v>
      </c>
      <c r="B8" s="159"/>
      <c r="C8" s="159"/>
      <c r="D8" s="159"/>
      <c r="E8" s="159"/>
    </row>
    <row r="12" spans="1:6">
      <c r="B12" s="158" t="s">
        <v>6</v>
      </c>
      <c r="C12" s="54" t="s">
        <v>7</v>
      </c>
      <c r="D12" s="160" t="s">
        <v>8</v>
      </c>
    </row>
    <row r="13" spans="1:6" ht="14.45" customHeight="1">
      <c r="B13" s="158"/>
      <c r="C13" s="58" t="s">
        <v>9</v>
      </c>
      <c r="D13" s="160"/>
    </row>
    <row r="14" spans="1:6">
      <c r="B14" s="142" t="s">
        <v>286</v>
      </c>
      <c r="C14" s="143">
        <v>1247578095825</v>
      </c>
      <c r="D14" s="143">
        <v>289176202302.97968</v>
      </c>
    </row>
    <row r="15" spans="1:6">
      <c r="B15" s="70" t="s">
        <v>287</v>
      </c>
      <c r="C15" s="128">
        <v>1184317494550</v>
      </c>
      <c r="D15" s="128">
        <v>276670866566.5097</v>
      </c>
    </row>
    <row r="16" spans="1:6">
      <c r="B16" s="65" t="s">
        <v>288</v>
      </c>
      <c r="C16" s="125">
        <v>22027446794</v>
      </c>
      <c r="D16" s="125">
        <v>3671697533.1000028</v>
      </c>
    </row>
    <row r="17" spans="2:4">
      <c r="B17" s="67" t="s">
        <v>289</v>
      </c>
      <c r="C17" s="126">
        <v>17724017009</v>
      </c>
      <c r="D17" s="126">
        <v>3643828663.1900029</v>
      </c>
    </row>
    <row r="18" spans="2:4">
      <c r="B18" s="68" t="s">
        <v>290</v>
      </c>
      <c r="C18" s="125">
        <v>17724017009</v>
      </c>
      <c r="D18" s="125">
        <v>3643828663.1900029</v>
      </c>
    </row>
    <row r="19" spans="2:4">
      <c r="B19" s="67" t="s">
        <v>291</v>
      </c>
      <c r="C19" s="126">
        <v>755207030</v>
      </c>
      <c r="D19" s="126">
        <v>22705218.619999997</v>
      </c>
    </row>
    <row r="20" spans="2:4">
      <c r="B20" s="68" t="s">
        <v>290</v>
      </c>
      <c r="C20" s="125">
        <v>755207030</v>
      </c>
      <c r="D20" s="125">
        <v>22705218.619999997</v>
      </c>
    </row>
    <row r="21" spans="2:4">
      <c r="B21" s="67" t="s">
        <v>292</v>
      </c>
      <c r="C21" s="126">
        <v>3423222755</v>
      </c>
      <c r="D21" s="126">
        <v>0</v>
      </c>
    </row>
    <row r="22" spans="2:4">
      <c r="B22" s="68" t="s">
        <v>290</v>
      </c>
      <c r="C22" s="125">
        <v>3423222755</v>
      </c>
      <c r="D22" s="125">
        <v>0</v>
      </c>
    </row>
    <row r="23" spans="2:4">
      <c r="B23" s="67" t="s">
        <v>293</v>
      </c>
      <c r="C23" s="126">
        <v>125000000</v>
      </c>
      <c r="D23" s="126">
        <v>5163651.29</v>
      </c>
    </row>
    <row r="24" spans="2:4">
      <c r="B24" s="68" t="s">
        <v>290</v>
      </c>
      <c r="C24" s="125">
        <v>125000000</v>
      </c>
      <c r="D24" s="125">
        <v>5163651.29</v>
      </c>
    </row>
    <row r="25" spans="2:4">
      <c r="B25" s="65" t="s">
        <v>294</v>
      </c>
      <c r="C25" s="125">
        <v>11975000</v>
      </c>
      <c r="D25" s="125">
        <v>2504026.85</v>
      </c>
    </row>
    <row r="26" spans="2:4">
      <c r="B26" s="67" t="s">
        <v>289</v>
      </c>
      <c r="C26" s="126">
        <v>11975000</v>
      </c>
      <c r="D26" s="126">
        <v>2504026.85</v>
      </c>
    </row>
    <row r="27" spans="2:4">
      <c r="B27" s="68" t="s">
        <v>290</v>
      </c>
      <c r="C27" s="125">
        <v>11975000</v>
      </c>
      <c r="D27" s="125">
        <v>2504026.85</v>
      </c>
    </row>
    <row r="28" spans="2:4">
      <c r="B28" s="65" t="s">
        <v>295</v>
      </c>
      <c r="C28" s="125">
        <v>11925000</v>
      </c>
      <c r="D28" s="125">
        <v>2481571.08</v>
      </c>
    </row>
    <row r="29" spans="2:4">
      <c r="B29" s="67" t="s">
        <v>289</v>
      </c>
      <c r="C29" s="126">
        <v>11925000</v>
      </c>
      <c r="D29" s="126">
        <v>2481571.08</v>
      </c>
    </row>
    <row r="30" spans="2:4">
      <c r="B30" s="68" t="s">
        <v>290</v>
      </c>
      <c r="C30" s="125">
        <v>11925000</v>
      </c>
      <c r="D30" s="125">
        <v>2481571.08</v>
      </c>
    </row>
    <row r="31" spans="2:4">
      <c r="B31" s="65" t="s">
        <v>296</v>
      </c>
      <c r="C31" s="125">
        <v>10450000</v>
      </c>
      <c r="D31" s="125">
        <v>2940517.2199999993</v>
      </c>
    </row>
    <row r="32" spans="2:4">
      <c r="B32" s="67" t="s">
        <v>289</v>
      </c>
      <c r="C32" s="126">
        <v>10450000</v>
      </c>
      <c r="D32" s="126">
        <v>2940517.2199999993</v>
      </c>
    </row>
    <row r="33" spans="2:4">
      <c r="B33" s="68" t="s">
        <v>290</v>
      </c>
      <c r="C33" s="125">
        <v>10450000</v>
      </c>
      <c r="D33" s="125">
        <v>2940517.2199999993</v>
      </c>
    </row>
    <row r="34" spans="2:4">
      <c r="B34" s="65" t="s">
        <v>297</v>
      </c>
      <c r="C34" s="125">
        <v>39474929</v>
      </c>
      <c r="D34" s="125">
        <v>4692211.88</v>
      </c>
    </row>
    <row r="35" spans="2:4">
      <c r="B35" s="67" t="s">
        <v>289</v>
      </c>
      <c r="C35" s="126">
        <v>39474929</v>
      </c>
      <c r="D35" s="126">
        <v>4692211.88</v>
      </c>
    </row>
    <row r="36" spans="2:4">
      <c r="B36" s="68" t="s">
        <v>290</v>
      </c>
      <c r="C36" s="125">
        <v>39474929</v>
      </c>
      <c r="D36" s="125">
        <v>4692211.88</v>
      </c>
    </row>
    <row r="37" spans="2:4">
      <c r="B37" s="65" t="s">
        <v>298</v>
      </c>
      <c r="C37" s="125">
        <v>42199425</v>
      </c>
      <c r="D37" s="125">
        <v>5398772.3899999987</v>
      </c>
    </row>
    <row r="38" spans="2:4">
      <c r="B38" s="67" t="s">
        <v>289</v>
      </c>
      <c r="C38" s="126">
        <v>42199425</v>
      </c>
      <c r="D38" s="126">
        <v>5398772.3899999987</v>
      </c>
    </row>
    <row r="39" spans="2:4">
      <c r="B39" s="68" t="s">
        <v>290</v>
      </c>
      <c r="C39" s="125">
        <v>42199425</v>
      </c>
      <c r="D39" s="125">
        <v>5398772.3899999987</v>
      </c>
    </row>
    <row r="40" spans="2:4">
      <c r="B40" s="65" t="s">
        <v>299</v>
      </c>
      <c r="C40" s="125">
        <v>70924371</v>
      </c>
      <c r="D40" s="125">
        <v>12247738.51</v>
      </c>
    </row>
    <row r="41" spans="2:4">
      <c r="B41" s="67" t="s">
        <v>289</v>
      </c>
      <c r="C41" s="126">
        <v>70924371</v>
      </c>
      <c r="D41" s="126">
        <v>12247738.51</v>
      </c>
    </row>
    <row r="42" spans="2:4">
      <c r="B42" s="68" t="s">
        <v>290</v>
      </c>
      <c r="C42" s="125">
        <v>70924371</v>
      </c>
      <c r="D42" s="125">
        <v>12247738.51</v>
      </c>
    </row>
    <row r="43" spans="2:4">
      <c r="B43" s="65" t="s">
        <v>300</v>
      </c>
      <c r="C43" s="125">
        <v>12305000</v>
      </c>
      <c r="D43" s="125">
        <v>2488562.77</v>
      </c>
    </row>
    <row r="44" spans="2:4">
      <c r="B44" s="67" t="s">
        <v>289</v>
      </c>
      <c r="C44" s="126">
        <v>12305000</v>
      </c>
      <c r="D44" s="126">
        <v>2488562.77</v>
      </c>
    </row>
    <row r="45" spans="2:4">
      <c r="B45" s="68" t="s">
        <v>290</v>
      </c>
      <c r="C45" s="125">
        <v>12305000</v>
      </c>
      <c r="D45" s="125">
        <v>2488562.77</v>
      </c>
    </row>
    <row r="46" spans="2:4">
      <c r="B46" s="65" t="s">
        <v>301</v>
      </c>
      <c r="C46" s="125">
        <v>41965961</v>
      </c>
      <c r="D46" s="125">
        <v>5431041.5300000012</v>
      </c>
    </row>
    <row r="47" spans="2:4">
      <c r="B47" s="67" t="s">
        <v>289</v>
      </c>
      <c r="C47" s="126">
        <v>41965961</v>
      </c>
      <c r="D47" s="126">
        <v>5431041.5300000012</v>
      </c>
    </row>
    <row r="48" spans="2:4">
      <c r="B48" s="68" t="s">
        <v>290</v>
      </c>
      <c r="C48" s="125">
        <v>41965961</v>
      </c>
      <c r="D48" s="125">
        <v>5431041.5300000012</v>
      </c>
    </row>
    <row r="49" spans="2:4">
      <c r="B49" s="65" t="s">
        <v>302</v>
      </c>
      <c r="C49" s="125">
        <v>11925000</v>
      </c>
      <c r="D49" s="125">
        <v>2900416.0999999996</v>
      </c>
    </row>
    <row r="50" spans="2:4">
      <c r="B50" s="67" t="s">
        <v>289</v>
      </c>
      <c r="C50" s="126">
        <v>11925000</v>
      </c>
      <c r="D50" s="126">
        <v>2900416.0999999996</v>
      </c>
    </row>
    <row r="51" spans="2:4">
      <c r="B51" s="68" t="s">
        <v>290</v>
      </c>
      <c r="C51" s="125">
        <v>11925000</v>
      </c>
      <c r="D51" s="125">
        <v>2900416.0999999996</v>
      </c>
    </row>
    <row r="52" spans="2:4">
      <c r="B52" s="65" t="s">
        <v>303</v>
      </c>
      <c r="C52" s="125">
        <v>45679281</v>
      </c>
      <c r="D52" s="125">
        <v>8128915.7000000002</v>
      </c>
    </row>
    <row r="53" spans="2:4">
      <c r="B53" s="67" t="s">
        <v>289</v>
      </c>
      <c r="C53" s="126">
        <v>45679281</v>
      </c>
      <c r="D53" s="126">
        <v>8128915.7000000002</v>
      </c>
    </row>
    <row r="54" spans="2:4">
      <c r="B54" s="68" t="s">
        <v>290</v>
      </c>
      <c r="C54" s="125">
        <v>45679281</v>
      </c>
      <c r="D54" s="125">
        <v>8128915.7000000002</v>
      </c>
    </row>
    <row r="55" spans="2:4">
      <c r="B55" s="65" t="s">
        <v>304</v>
      </c>
      <c r="C55" s="125">
        <v>187883760</v>
      </c>
      <c r="D55" s="125">
        <v>34299390.539999992</v>
      </c>
    </row>
    <row r="56" spans="2:4">
      <c r="B56" s="67" t="s">
        <v>289</v>
      </c>
      <c r="C56" s="126">
        <v>187883760</v>
      </c>
      <c r="D56" s="126">
        <v>34299390.539999992</v>
      </c>
    </row>
    <row r="57" spans="2:4">
      <c r="B57" s="68" t="s">
        <v>290</v>
      </c>
      <c r="C57" s="125">
        <v>187883760</v>
      </c>
      <c r="D57" s="125">
        <v>34299390.539999992</v>
      </c>
    </row>
    <row r="58" spans="2:4">
      <c r="B58" s="65" t="s">
        <v>305</v>
      </c>
      <c r="C58" s="125">
        <v>1161803340029</v>
      </c>
      <c r="D58" s="125">
        <v>272915655868.83969</v>
      </c>
    </row>
    <row r="59" spans="2:4">
      <c r="B59" s="67" t="s">
        <v>289</v>
      </c>
      <c r="C59" s="126">
        <v>860695729738</v>
      </c>
      <c r="D59" s="126">
        <v>221952690420.99969</v>
      </c>
    </row>
    <row r="60" spans="2:4">
      <c r="B60" s="68" t="s">
        <v>306</v>
      </c>
      <c r="C60" s="125">
        <v>368290269</v>
      </c>
      <c r="D60" s="125">
        <v>83033409.429999933</v>
      </c>
    </row>
    <row r="61" spans="2:4">
      <c r="B61" s="68" t="s">
        <v>290</v>
      </c>
      <c r="C61" s="125">
        <v>860327439469</v>
      </c>
      <c r="D61" s="125">
        <v>221869657011.5697</v>
      </c>
    </row>
    <row r="62" spans="2:4">
      <c r="B62" s="67" t="s">
        <v>291</v>
      </c>
      <c r="C62" s="126">
        <v>96993394932</v>
      </c>
      <c r="D62" s="126">
        <v>25800751630.71999</v>
      </c>
    </row>
    <row r="63" spans="2:4">
      <c r="B63" s="68" t="s">
        <v>290</v>
      </c>
      <c r="C63" s="125">
        <v>96993394932</v>
      </c>
      <c r="D63" s="125">
        <v>25800751630.71999</v>
      </c>
    </row>
    <row r="64" spans="2:4">
      <c r="B64" s="67" t="s">
        <v>307</v>
      </c>
      <c r="C64" s="126">
        <v>69530000000</v>
      </c>
      <c r="D64" s="126">
        <v>550000000.00999999</v>
      </c>
    </row>
    <row r="65" spans="2:4">
      <c r="B65" s="68" t="s">
        <v>290</v>
      </c>
      <c r="C65" s="125">
        <v>69530000000</v>
      </c>
      <c r="D65" s="125">
        <v>550000000.00999999</v>
      </c>
    </row>
    <row r="66" spans="2:4">
      <c r="B66" s="67" t="s">
        <v>292</v>
      </c>
      <c r="C66" s="126">
        <v>133639623866</v>
      </c>
      <c r="D66" s="126">
        <v>24595115197.490002</v>
      </c>
    </row>
    <row r="67" spans="2:4">
      <c r="B67" s="68" t="s">
        <v>290</v>
      </c>
      <c r="C67" s="125">
        <v>133639623866</v>
      </c>
      <c r="D67" s="125">
        <v>24595115197.490002</v>
      </c>
    </row>
    <row r="68" spans="2:4">
      <c r="B68" s="67" t="s">
        <v>293</v>
      </c>
      <c r="C68" s="126">
        <v>944591493</v>
      </c>
      <c r="D68" s="126">
        <v>17098619.620000005</v>
      </c>
    </row>
    <row r="69" spans="2:4">
      <c r="B69" s="68" t="s">
        <v>290</v>
      </c>
      <c r="C69" s="125">
        <v>944591493</v>
      </c>
      <c r="D69" s="125">
        <v>17098619.620000005</v>
      </c>
    </row>
    <row r="70" spans="2:4">
      <c r="B70" s="70" t="s">
        <v>308</v>
      </c>
      <c r="C70" s="128">
        <v>63260601275</v>
      </c>
      <c r="D70" s="128">
        <v>12505335736.470007</v>
      </c>
    </row>
    <row r="71" spans="2:4">
      <c r="B71" s="65" t="s">
        <v>288</v>
      </c>
      <c r="C71" s="125">
        <v>7268807952</v>
      </c>
      <c r="D71" s="125">
        <v>635022911.7299999</v>
      </c>
    </row>
    <row r="72" spans="2:4">
      <c r="B72" s="67" t="s">
        <v>289</v>
      </c>
      <c r="C72" s="126">
        <v>4794195577</v>
      </c>
      <c r="D72" s="126">
        <v>635022911.7299999</v>
      </c>
    </row>
    <row r="73" spans="2:4">
      <c r="B73" s="68" t="s">
        <v>290</v>
      </c>
      <c r="C73" s="125">
        <v>150000000</v>
      </c>
      <c r="D73" s="125">
        <v>0</v>
      </c>
    </row>
    <row r="74" spans="2:4">
      <c r="B74" s="69" t="s">
        <v>837</v>
      </c>
      <c r="C74" s="125">
        <v>150000000</v>
      </c>
      <c r="D74" s="125">
        <v>0</v>
      </c>
    </row>
    <row r="75" spans="2:4">
      <c r="B75" s="68" t="s">
        <v>309</v>
      </c>
      <c r="C75" s="125">
        <v>1455300000</v>
      </c>
      <c r="D75" s="125">
        <v>56777770.820000008</v>
      </c>
    </row>
    <row r="76" spans="2:4">
      <c r="B76" s="69" t="s">
        <v>838</v>
      </c>
      <c r="C76" s="125">
        <v>1455300000</v>
      </c>
      <c r="D76" s="125">
        <v>56777770.820000008</v>
      </c>
    </row>
    <row r="77" spans="2:4">
      <c r="B77" s="68" t="s">
        <v>1347</v>
      </c>
      <c r="C77" s="125">
        <v>0</v>
      </c>
      <c r="D77" s="125">
        <v>0</v>
      </c>
    </row>
    <row r="78" spans="2:4">
      <c r="B78" s="69" t="s">
        <v>1348</v>
      </c>
      <c r="C78" s="125">
        <v>0</v>
      </c>
      <c r="D78" s="125">
        <v>0</v>
      </c>
    </row>
    <row r="79" spans="2:4">
      <c r="B79" s="68" t="s">
        <v>310</v>
      </c>
      <c r="C79" s="125">
        <v>23271812</v>
      </c>
      <c r="D79" s="125">
        <v>13276886.24</v>
      </c>
    </row>
    <row r="80" spans="2:4">
      <c r="B80" s="69" t="s">
        <v>839</v>
      </c>
      <c r="C80" s="125">
        <v>23271812</v>
      </c>
      <c r="D80" s="125">
        <v>13276886.24</v>
      </c>
    </row>
    <row r="81" spans="2:4">
      <c r="B81" s="68" t="s">
        <v>311</v>
      </c>
      <c r="C81" s="125">
        <v>700000000</v>
      </c>
      <c r="D81" s="125">
        <v>0</v>
      </c>
    </row>
    <row r="82" spans="2:4">
      <c r="B82" s="69" t="s">
        <v>840</v>
      </c>
      <c r="C82" s="125">
        <v>700000000</v>
      </c>
      <c r="D82" s="125">
        <v>0</v>
      </c>
    </row>
    <row r="83" spans="2:4">
      <c r="B83" s="68" t="s">
        <v>312</v>
      </c>
      <c r="C83" s="125">
        <v>15619096</v>
      </c>
      <c r="D83" s="125">
        <v>2967183.31</v>
      </c>
    </row>
    <row r="84" spans="2:4">
      <c r="B84" s="69" t="s">
        <v>841</v>
      </c>
      <c r="C84" s="125">
        <v>15619096</v>
      </c>
      <c r="D84" s="125">
        <v>2967183.31</v>
      </c>
    </row>
    <row r="85" spans="2:4">
      <c r="B85" s="68" t="s">
        <v>313</v>
      </c>
      <c r="C85" s="125">
        <v>325000000</v>
      </c>
      <c r="D85" s="125">
        <v>5470430.3700000001</v>
      </c>
    </row>
    <row r="86" spans="2:4">
      <c r="B86" s="69" t="s">
        <v>842</v>
      </c>
      <c r="C86" s="125">
        <v>325000000</v>
      </c>
      <c r="D86" s="125">
        <v>5470430.3700000001</v>
      </c>
    </row>
    <row r="87" spans="2:4">
      <c r="B87" s="68" t="s">
        <v>314</v>
      </c>
      <c r="C87" s="125">
        <v>85207981</v>
      </c>
      <c r="D87" s="125">
        <v>34195796.329999998</v>
      </c>
    </row>
    <row r="88" spans="2:4">
      <c r="B88" s="69" t="s">
        <v>843</v>
      </c>
      <c r="C88" s="125">
        <v>85207981</v>
      </c>
      <c r="D88" s="125">
        <v>34195796.329999998</v>
      </c>
    </row>
    <row r="89" spans="2:4">
      <c r="B89" s="68" t="s">
        <v>315</v>
      </c>
      <c r="C89" s="125">
        <v>67968024</v>
      </c>
      <c r="D89" s="125">
        <v>14605507.119999999</v>
      </c>
    </row>
    <row r="90" spans="2:4">
      <c r="B90" s="69" t="s">
        <v>844</v>
      </c>
      <c r="C90" s="125">
        <v>67968024</v>
      </c>
      <c r="D90" s="125">
        <v>14605507.119999999</v>
      </c>
    </row>
    <row r="91" spans="2:4">
      <c r="B91" s="68" t="s">
        <v>1372</v>
      </c>
      <c r="C91" s="125">
        <v>0</v>
      </c>
      <c r="D91" s="125">
        <v>0</v>
      </c>
    </row>
    <row r="92" spans="2:4">
      <c r="B92" s="69" t="s">
        <v>1373</v>
      </c>
      <c r="C92" s="125">
        <v>0</v>
      </c>
      <c r="D92" s="125">
        <v>0</v>
      </c>
    </row>
    <row r="93" spans="2:4">
      <c r="B93" s="68" t="s">
        <v>1374</v>
      </c>
      <c r="C93" s="125">
        <v>0</v>
      </c>
      <c r="D93" s="125">
        <v>0</v>
      </c>
    </row>
    <row r="94" spans="2:4">
      <c r="B94" s="69" t="s">
        <v>1375</v>
      </c>
      <c r="C94" s="125">
        <v>0</v>
      </c>
      <c r="D94" s="125">
        <v>0</v>
      </c>
    </row>
    <row r="95" spans="2:4">
      <c r="B95" s="68" t="s">
        <v>316</v>
      </c>
      <c r="C95" s="125">
        <v>17176033</v>
      </c>
      <c r="D95" s="125">
        <v>14376033</v>
      </c>
    </row>
    <row r="96" spans="2:4">
      <c r="B96" s="69" t="s">
        <v>845</v>
      </c>
      <c r="C96" s="125">
        <v>17176033</v>
      </c>
      <c r="D96" s="125">
        <v>14376033</v>
      </c>
    </row>
    <row r="97" spans="2:4">
      <c r="B97" s="68" t="s">
        <v>317</v>
      </c>
      <c r="C97" s="125">
        <v>691787</v>
      </c>
      <c r="D97" s="125">
        <v>0</v>
      </c>
    </row>
    <row r="98" spans="2:4">
      <c r="B98" s="69" t="s">
        <v>846</v>
      </c>
      <c r="C98" s="125">
        <v>691787</v>
      </c>
      <c r="D98" s="125">
        <v>0</v>
      </c>
    </row>
    <row r="99" spans="2:4">
      <c r="B99" s="68" t="s">
        <v>318</v>
      </c>
      <c r="C99" s="125">
        <v>39301732</v>
      </c>
      <c r="D99" s="125">
        <v>0</v>
      </c>
    </row>
    <row r="100" spans="2:4">
      <c r="B100" s="69" t="s">
        <v>847</v>
      </c>
      <c r="C100" s="125">
        <v>39301732</v>
      </c>
      <c r="D100" s="125">
        <v>0</v>
      </c>
    </row>
    <row r="101" spans="2:4">
      <c r="B101" s="68" t="s">
        <v>1376</v>
      </c>
      <c r="C101" s="125">
        <v>0</v>
      </c>
      <c r="D101" s="125">
        <v>1787773.76</v>
      </c>
    </row>
    <row r="102" spans="2:4">
      <c r="B102" s="69" t="s">
        <v>1377</v>
      </c>
      <c r="C102" s="125">
        <v>0</v>
      </c>
      <c r="D102" s="125">
        <v>1787773.76</v>
      </c>
    </row>
    <row r="103" spans="2:4">
      <c r="B103" s="68" t="s">
        <v>319</v>
      </c>
      <c r="C103" s="125">
        <v>16155542</v>
      </c>
      <c r="D103" s="125">
        <v>5925004.2599999998</v>
      </c>
    </row>
    <row r="104" spans="2:4">
      <c r="B104" s="69" t="s">
        <v>848</v>
      </c>
      <c r="C104" s="125">
        <v>16155542</v>
      </c>
      <c r="D104" s="125">
        <v>5925004.2599999998</v>
      </c>
    </row>
    <row r="105" spans="2:4">
      <c r="B105" s="68" t="s">
        <v>320</v>
      </c>
      <c r="C105" s="125">
        <v>21866735</v>
      </c>
      <c r="D105" s="125">
        <v>16531881.82</v>
      </c>
    </row>
    <row r="106" spans="2:4">
      <c r="B106" s="69" t="s">
        <v>849</v>
      </c>
      <c r="C106" s="125">
        <v>21866735</v>
      </c>
      <c r="D106" s="125">
        <v>16531881.82</v>
      </c>
    </row>
    <row r="107" spans="2:4">
      <c r="B107" s="68" t="s">
        <v>321</v>
      </c>
      <c r="C107" s="125">
        <v>706851252</v>
      </c>
      <c r="D107" s="125">
        <v>218934069.77999997</v>
      </c>
    </row>
    <row r="108" spans="2:4">
      <c r="B108" s="69" t="s">
        <v>850</v>
      </c>
      <c r="C108" s="125">
        <v>706851252</v>
      </c>
      <c r="D108" s="125">
        <v>218934069.77999997</v>
      </c>
    </row>
    <row r="109" spans="2:4">
      <c r="B109" s="68" t="s">
        <v>322</v>
      </c>
      <c r="C109" s="125">
        <v>26753420</v>
      </c>
      <c r="D109" s="125">
        <v>0</v>
      </c>
    </row>
    <row r="110" spans="2:4">
      <c r="B110" s="69" t="s">
        <v>851</v>
      </c>
      <c r="C110" s="125">
        <v>26753420</v>
      </c>
      <c r="D110" s="125">
        <v>0</v>
      </c>
    </row>
    <row r="111" spans="2:4">
      <c r="B111" s="68" t="s">
        <v>323</v>
      </c>
      <c r="C111" s="125">
        <v>11113631</v>
      </c>
      <c r="D111" s="125">
        <v>0</v>
      </c>
    </row>
    <row r="112" spans="2:4">
      <c r="B112" s="69" t="s">
        <v>852</v>
      </c>
      <c r="C112" s="125">
        <v>11113631</v>
      </c>
      <c r="D112" s="125">
        <v>0</v>
      </c>
    </row>
    <row r="113" spans="2:4">
      <c r="B113" s="68" t="s">
        <v>324</v>
      </c>
      <c r="C113" s="125">
        <v>8851628</v>
      </c>
      <c r="D113" s="125">
        <v>3961849.77</v>
      </c>
    </row>
    <row r="114" spans="2:4">
      <c r="B114" s="69" t="s">
        <v>853</v>
      </c>
      <c r="C114" s="125">
        <v>8851628</v>
      </c>
      <c r="D114" s="125">
        <v>3961849.77</v>
      </c>
    </row>
    <row r="115" spans="2:4">
      <c r="B115" s="68" t="s">
        <v>325</v>
      </c>
      <c r="C115" s="125">
        <v>496713226</v>
      </c>
      <c r="D115" s="125">
        <v>34322683.090000004</v>
      </c>
    </row>
    <row r="116" spans="2:4">
      <c r="B116" s="69" t="s">
        <v>854</v>
      </c>
      <c r="C116" s="125">
        <v>496713226</v>
      </c>
      <c r="D116" s="125">
        <v>34322683.090000004</v>
      </c>
    </row>
    <row r="117" spans="2:4">
      <c r="B117" s="68" t="s">
        <v>326</v>
      </c>
      <c r="C117" s="125">
        <v>12333354</v>
      </c>
      <c r="D117" s="125">
        <v>14271213.4</v>
      </c>
    </row>
    <row r="118" spans="2:4">
      <c r="B118" s="69" t="s">
        <v>855</v>
      </c>
      <c r="C118" s="125">
        <v>12333354</v>
      </c>
      <c r="D118" s="125">
        <v>14271213.4</v>
      </c>
    </row>
    <row r="119" spans="2:4">
      <c r="B119" s="68" t="s">
        <v>327</v>
      </c>
      <c r="C119" s="125">
        <v>27590835</v>
      </c>
      <c r="D119" s="125">
        <v>31658340</v>
      </c>
    </row>
    <row r="120" spans="2:4">
      <c r="B120" s="69" t="s">
        <v>856</v>
      </c>
      <c r="C120" s="125">
        <v>27590835</v>
      </c>
      <c r="D120" s="125">
        <v>31658340</v>
      </c>
    </row>
    <row r="121" spans="2:4">
      <c r="B121" s="68" t="s">
        <v>328</v>
      </c>
      <c r="C121" s="125">
        <v>150000000</v>
      </c>
      <c r="D121" s="125">
        <v>0</v>
      </c>
    </row>
    <row r="122" spans="2:4">
      <c r="B122" s="69" t="s">
        <v>857</v>
      </c>
      <c r="C122" s="125">
        <v>150000000</v>
      </c>
      <c r="D122" s="125">
        <v>0</v>
      </c>
    </row>
    <row r="123" spans="2:4">
      <c r="B123" s="68" t="s">
        <v>329</v>
      </c>
      <c r="C123" s="125">
        <v>1241916</v>
      </c>
      <c r="D123" s="125">
        <v>0</v>
      </c>
    </row>
    <row r="124" spans="2:4">
      <c r="B124" s="69" t="s">
        <v>858</v>
      </c>
      <c r="C124" s="125">
        <v>1241916</v>
      </c>
      <c r="D124" s="125">
        <v>0</v>
      </c>
    </row>
    <row r="125" spans="2:4">
      <c r="B125" s="68" t="s">
        <v>330</v>
      </c>
      <c r="C125" s="125">
        <v>12419163</v>
      </c>
      <c r="D125" s="125">
        <v>24884842.700000003</v>
      </c>
    </row>
    <row r="126" spans="2:4">
      <c r="B126" s="69" t="s">
        <v>859</v>
      </c>
      <c r="C126" s="125">
        <v>12419163</v>
      </c>
      <c r="D126" s="125">
        <v>24884842.700000003</v>
      </c>
    </row>
    <row r="127" spans="2:4">
      <c r="B127" s="68" t="s">
        <v>331</v>
      </c>
      <c r="C127" s="125">
        <v>9399011</v>
      </c>
      <c r="D127" s="125">
        <v>19345521.549999997</v>
      </c>
    </row>
    <row r="128" spans="2:4">
      <c r="B128" s="69" t="s">
        <v>860</v>
      </c>
      <c r="C128" s="125">
        <v>9399011</v>
      </c>
      <c r="D128" s="125">
        <v>19345521.549999997</v>
      </c>
    </row>
    <row r="129" spans="2:4">
      <c r="B129" s="68" t="s">
        <v>332</v>
      </c>
      <c r="C129" s="125">
        <v>8776603</v>
      </c>
      <c r="D129" s="125">
        <v>0</v>
      </c>
    </row>
    <row r="130" spans="2:4">
      <c r="B130" s="69" t="s">
        <v>861</v>
      </c>
      <c r="C130" s="125">
        <v>8776603</v>
      </c>
      <c r="D130" s="125">
        <v>0</v>
      </c>
    </row>
    <row r="131" spans="2:4">
      <c r="B131" s="68" t="s">
        <v>333</v>
      </c>
      <c r="C131" s="125">
        <v>27490398</v>
      </c>
      <c r="D131" s="125">
        <v>0</v>
      </c>
    </row>
    <row r="132" spans="2:4">
      <c r="B132" s="69" t="s">
        <v>862</v>
      </c>
      <c r="C132" s="125">
        <v>27490398</v>
      </c>
      <c r="D132" s="125">
        <v>0</v>
      </c>
    </row>
    <row r="133" spans="2:4">
      <c r="B133" s="68" t="s">
        <v>334</v>
      </c>
      <c r="C133" s="125">
        <v>319084021</v>
      </c>
      <c r="D133" s="125">
        <v>118128211.72999996</v>
      </c>
    </row>
    <row r="134" spans="2:4">
      <c r="B134" s="69" t="s">
        <v>863</v>
      </c>
      <c r="C134" s="125">
        <v>319084021</v>
      </c>
      <c r="D134" s="125">
        <v>118128211.72999996</v>
      </c>
    </row>
    <row r="135" spans="2:4">
      <c r="B135" s="68" t="s">
        <v>335</v>
      </c>
      <c r="C135" s="125">
        <v>28114372</v>
      </c>
      <c r="D135" s="125">
        <v>3601912.68</v>
      </c>
    </row>
    <row r="136" spans="2:4">
      <c r="B136" s="69" t="s">
        <v>864</v>
      </c>
      <c r="C136" s="125">
        <v>28114372</v>
      </c>
      <c r="D136" s="125">
        <v>3601912.68</v>
      </c>
    </row>
    <row r="137" spans="2:4">
      <c r="B137" s="68" t="s">
        <v>1496</v>
      </c>
      <c r="C137" s="125">
        <v>0</v>
      </c>
      <c r="D137" s="125">
        <v>0</v>
      </c>
    </row>
    <row r="138" spans="2:4">
      <c r="B138" s="69" t="s">
        <v>1497</v>
      </c>
      <c r="C138" s="125">
        <v>0</v>
      </c>
      <c r="D138" s="125">
        <v>0</v>
      </c>
    </row>
    <row r="139" spans="2:4">
      <c r="B139" s="68" t="s">
        <v>336</v>
      </c>
      <c r="C139" s="125">
        <v>29904005</v>
      </c>
      <c r="D139" s="125">
        <v>0</v>
      </c>
    </row>
    <row r="140" spans="2:4">
      <c r="B140" s="69" t="s">
        <v>865</v>
      </c>
      <c r="C140" s="125">
        <v>29904005</v>
      </c>
      <c r="D140" s="125">
        <v>0</v>
      </c>
    </row>
    <row r="141" spans="2:4">
      <c r="B141" s="67" t="s">
        <v>292</v>
      </c>
      <c r="C141" s="126">
        <v>2474612375</v>
      </c>
      <c r="D141" s="126">
        <v>0</v>
      </c>
    </row>
    <row r="142" spans="2:4">
      <c r="B142" s="68" t="s">
        <v>290</v>
      </c>
      <c r="C142" s="125">
        <v>197340880</v>
      </c>
      <c r="D142" s="125">
        <v>0</v>
      </c>
    </row>
    <row r="143" spans="2:4">
      <c r="B143" s="69" t="s">
        <v>837</v>
      </c>
      <c r="C143" s="125">
        <v>197340880</v>
      </c>
      <c r="D143" s="125">
        <v>0</v>
      </c>
    </row>
    <row r="144" spans="2:4">
      <c r="B144" s="68" t="s">
        <v>337</v>
      </c>
      <c r="C144" s="125">
        <v>2277271495</v>
      </c>
      <c r="D144" s="125">
        <v>0</v>
      </c>
    </row>
    <row r="145" spans="2:4">
      <c r="B145" s="69" t="s">
        <v>866</v>
      </c>
      <c r="C145" s="125">
        <v>2277271495</v>
      </c>
      <c r="D145" s="125">
        <v>0</v>
      </c>
    </row>
    <row r="146" spans="2:4">
      <c r="B146" s="65" t="s">
        <v>338</v>
      </c>
      <c r="C146" s="125">
        <v>2005247299</v>
      </c>
      <c r="D146" s="125">
        <v>499831167.92000002</v>
      </c>
    </row>
    <row r="147" spans="2:4">
      <c r="B147" s="67" t="s">
        <v>289</v>
      </c>
      <c r="C147" s="126">
        <v>774959982</v>
      </c>
      <c r="D147" s="126">
        <v>417461366.30000001</v>
      </c>
    </row>
    <row r="148" spans="2:4">
      <c r="B148" s="68" t="s">
        <v>339</v>
      </c>
      <c r="C148" s="125">
        <v>72459838</v>
      </c>
      <c r="D148" s="125">
        <v>0</v>
      </c>
    </row>
    <row r="149" spans="2:4">
      <c r="B149" s="69" t="s">
        <v>867</v>
      </c>
      <c r="C149" s="125">
        <v>72459838</v>
      </c>
      <c r="D149" s="125">
        <v>0</v>
      </c>
    </row>
    <row r="150" spans="2:4">
      <c r="B150" s="68" t="s">
        <v>340</v>
      </c>
      <c r="C150" s="125">
        <v>24990554</v>
      </c>
      <c r="D150" s="125">
        <v>13149608.77</v>
      </c>
    </row>
    <row r="151" spans="2:4">
      <c r="B151" s="69" t="s">
        <v>868</v>
      </c>
      <c r="C151" s="125">
        <v>24990554</v>
      </c>
      <c r="D151" s="125">
        <v>13149608.77</v>
      </c>
    </row>
    <row r="152" spans="2:4">
      <c r="B152" s="68" t="s">
        <v>341</v>
      </c>
      <c r="C152" s="125">
        <v>29700000</v>
      </c>
      <c r="D152" s="125">
        <v>0</v>
      </c>
    </row>
    <row r="153" spans="2:4">
      <c r="B153" s="69" t="s">
        <v>869</v>
      </c>
      <c r="C153" s="125">
        <v>29700000</v>
      </c>
      <c r="D153" s="125">
        <v>0</v>
      </c>
    </row>
    <row r="154" spans="2:4">
      <c r="B154" s="68" t="s">
        <v>1378</v>
      </c>
      <c r="C154" s="125">
        <v>0</v>
      </c>
      <c r="D154" s="125">
        <v>0</v>
      </c>
    </row>
    <row r="155" spans="2:4">
      <c r="B155" s="69" t="s">
        <v>1379</v>
      </c>
      <c r="C155" s="125">
        <v>0</v>
      </c>
      <c r="D155" s="125">
        <v>0</v>
      </c>
    </row>
    <row r="156" spans="2:4">
      <c r="B156" s="68" t="s">
        <v>342</v>
      </c>
      <c r="C156" s="125">
        <v>12419163</v>
      </c>
      <c r="D156" s="125">
        <v>0</v>
      </c>
    </row>
    <row r="157" spans="2:4">
      <c r="B157" s="69" t="s">
        <v>870</v>
      </c>
      <c r="C157" s="125">
        <v>12419163</v>
      </c>
      <c r="D157" s="125">
        <v>0</v>
      </c>
    </row>
    <row r="158" spans="2:4">
      <c r="B158" s="68" t="s">
        <v>343</v>
      </c>
      <c r="C158" s="125">
        <v>1167998</v>
      </c>
      <c r="D158" s="125">
        <v>0</v>
      </c>
    </row>
    <row r="159" spans="2:4">
      <c r="B159" s="69" t="s">
        <v>871</v>
      </c>
      <c r="C159" s="125">
        <v>1167998</v>
      </c>
      <c r="D159" s="125">
        <v>0</v>
      </c>
    </row>
    <row r="160" spans="2:4">
      <c r="B160" s="68" t="s">
        <v>1349</v>
      </c>
      <c r="C160" s="125">
        <v>0</v>
      </c>
      <c r="D160" s="125">
        <v>3602749.39</v>
      </c>
    </row>
    <row r="161" spans="2:4">
      <c r="B161" s="69" t="s">
        <v>1350</v>
      </c>
      <c r="C161" s="125">
        <v>0</v>
      </c>
      <c r="D161" s="125">
        <v>3602749.39</v>
      </c>
    </row>
    <row r="162" spans="2:4">
      <c r="B162" s="68" t="s">
        <v>344</v>
      </c>
      <c r="C162" s="125">
        <v>2466671</v>
      </c>
      <c r="D162" s="125">
        <v>0</v>
      </c>
    </row>
    <row r="163" spans="2:4">
      <c r="B163" s="69" t="s">
        <v>872</v>
      </c>
      <c r="C163" s="125">
        <v>2466671</v>
      </c>
      <c r="D163" s="125">
        <v>0</v>
      </c>
    </row>
    <row r="164" spans="2:4">
      <c r="B164" s="68" t="s">
        <v>345</v>
      </c>
      <c r="C164" s="125">
        <v>4231239</v>
      </c>
      <c r="D164" s="125">
        <v>0</v>
      </c>
    </row>
    <row r="165" spans="2:4">
      <c r="B165" s="69" t="s">
        <v>873</v>
      </c>
      <c r="C165" s="125">
        <v>4231239</v>
      </c>
      <c r="D165" s="125">
        <v>0</v>
      </c>
    </row>
    <row r="166" spans="2:4">
      <c r="B166" s="68" t="s">
        <v>1380</v>
      </c>
      <c r="C166" s="125">
        <v>0</v>
      </c>
      <c r="D166" s="125">
        <v>0</v>
      </c>
    </row>
    <row r="167" spans="2:4">
      <c r="B167" s="69" t="s">
        <v>1381</v>
      </c>
      <c r="C167" s="125">
        <v>0</v>
      </c>
      <c r="D167" s="125">
        <v>0</v>
      </c>
    </row>
    <row r="168" spans="2:4">
      <c r="B168" s="68" t="s">
        <v>346</v>
      </c>
      <c r="C168" s="125">
        <v>14800024</v>
      </c>
      <c r="D168" s="125">
        <v>0</v>
      </c>
    </row>
    <row r="169" spans="2:4">
      <c r="B169" s="69" t="s">
        <v>874</v>
      </c>
      <c r="C169" s="125">
        <v>14800024</v>
      </c>
      <c r="D169" s="125">
        <v>0</v>
      </c>
    </row>
    <row r="170" spans="2:4">
      <c r="B170" s="68" t="s">
        <v>347</v>
      </c>
      <c r="C170" s="125">
        <v>2502534</v>
      </c>
      <c r="D170" s="125">
        <v>1681011.95</v>
      </c>
    </row>
    <row r="171" spans="2:4">
      <c r="B171" s="69" t="s">
        <v>875</v>
      </c>
      <c r="C171" s="125">
        <v>2502534</v>
      </c>
      <c r="D171" s="125">
        <v>1681011.95</v>
      </c>
    </row>
    <row r="172" spans="2:4">
      <c r="B172" s="68" t="s">
        <v>1351</v>
      </c>
      <c r="C172" s="125">
        <v>0</v>
      </c>
      <c r="D172" s="125">
        <v>125000000</v>
      </c>
    </row>
    <row r="173" spans="2:4">
      <c r="B173" s="69" t="s">
        <v>1352</v>
      </c>
      <c r="C173" s="125">
        <v>0</v>
      </c>
      <c r="D173" s="125">
        <v>125000000</v>
      </c>
    </row>
    <row r="174" spans="2:4">
      <c r="B174" s="68" t="s">
        <v>348</v>
      </c>
      <c r="C174" s="125">
        <v>7451498</v>
      </c>
      <c r="D174" s="125">
        <v>5893273.2599999998</v>
      </c>
    </row>
    <row r="175" spans="2:4">
      <c r="B175" s="69" t="s">
        <v>876</v>
      </c>
      <c r="C175" s="125">
        <v>7451498</v>
      </c>
      <c r="D175" s="125">
        <v>5893273.2599999998</v>
      </c>
    </row>
    <row r="176" spans="2:4">
      <c r="B176" s="68" t="s">
        <v>349</v>
      </c>
      <c r="C176" s="125">
        <v>252598277</v>
      </c>
      <c r="D176" s="125">
        <v>152700598.47</v>
      </c>
    </row>
    <row r="177" spans="2:4">
      <c r="B177" s="69" t="s">
        <v>877</v>
      </c>
      <c r="C177" s="125">
        <v>252598277</v>
      </c>
      <c r="D177" s="125">
        <v>152700598.47</v>
      </c>
    </row>
    <row r="178" spans="2:4">
      <c r="B178" s="68" t="s">
        <v>350</v>
      </c>
      <c r="C178" s="125">
        <v>2115619</v>
      </c>
      <c r="D178" s="125">
        <v>0</v>
      </c>
    </row>
    <row r="179" spans="2:4">
      <c r="B179" s="69" t="s">
        <v>878</v>
      </c>
      <c r="C179" s="125">
        <v>2115619</v>
      </c>
      <c r="D179" s="125">
        <v>0</v>
      </c>
    </row>
    <row r="180" spans="2:4">
      <c r="B180" s="68" t="s">
        <v>351</v>
      </c>
      <c r="C180" s="125">
        <v>10000000</v>
      </c>
      <c r="D180" s="125">
        <v>0</v>
      </c>
    </row>
    <row r="181" spans="2:4">
      <c r="B181" s="69" t="s">
        <v>879</v>
      </c>
      <c r="C181" s="125">
        <v>10000000</v>
      </c>
      <c r="D181" s="125">
        <v>0</v>
      </c>
    </row>
    <row r="182" spans="2:4">
      <c r="B182" s="68" t="s">
        <v>352</v>
      </c>
      <c r="C182" s="125">
        <v>143298681</v>
      </c>
      <c r="D182" s="125">
        <v>18700632.129999999</v>
      </c>
    </row>
    <row r="183" spans="2:4">
      <c r="B183" s="69" t="s">
        <v>880</v>
      </c>
      <c r="C183" s="125">
        <v>143298681</v>
      </c>
      <c r="D183" s="125">
        <v>18700632.129999999</v>
      </c>
    </row>
    <row r="184" spans="2:4">
      <c r="B184" s="68" t="s">
        <v>353</v>
      </c>
      <c r="C184" s="125">
        <v>192869700</v>
      </c>
      <c r="D184" s="125">
        <v>95632643.490000039</v>
      </c>
    </row>
    <row r="185" spans="2:4">
      <c r="B185" s="69" t="s">
        <v>881</v>
      </c>
      <c r="C185" s="125">
        <v>192869700</v>
      </c>
      <c r="D185" s="125">
        <v>95632643.490000039</v>
      </c>
    </row>
    <row r="186" spans="2:4">
      <c r="B186" s="68" t="s">
        <v>354</v>
      </c>
      <c r="C186" s="125">
        <v>1888186</v>
      </c>
      <c r="D186" s="125">
        <v>1100848.8400000001</v>
      </c>
    </row>
    <row r="187" spans="2:4">
      <c r="B187" s="69" t="s">
        <v>882</v>
      </c>
      <c r="C187" s="125">
        <v>1888186</v>
      </c>
      <c r="D187" s="125">
        <v>1100848.8400000001</v>
      </c>
    </row>
    <row r="188" spans="2:4">
      <c r="B188" s="67" t="s">
        <v>307</v>
      </c>
      <c r="C188" s="126">
        <v>0</v>
      </c>
      <c r="D188" s="126">
        <v>4539909</v>
      </c>
    </row>
    <row r="189" spans="2:4">
      <c r="B189" s="68" t="s">
        <v>1378</v>
      </c>
      <c r="C189" s="125">
        <v>0</v>
      </c>
      <c r="D189" s="125">
        <v>4539909</v>
      </c>
    </row>
    <row r="190" spans="2:4">
      <c r="B190" s="69" t="s">
        <v>1379</v>
      </c>
      <c r="C190" s="125">
        <v>0</v>
      </c>
      <c r="D190" s="125">
        <v>4539909</v>
      </c>
    </row>
    <row r="191" spans="2:4">
      <c r="B191" s="67" t="s">
        <v>292</v>
      </c>
      <c r="C191" s="126">
        <v>1230287317</v>
      </c>
      <c r="D191" s="126">
        <v>77829892.620000005</v>
      </c>
    </row>
    <row r="192" spans="2:4">
      <c r="B192" s="68" t="s">
        <v>341</v>
      </c>
      <c r="C192" s="125">
        <v>853818779</v>
      </c>
      <c r="D192" s="125">
        <v>31615122.82</v>
      </c>
    </row>
    <row r="193" spans="2:4">
      <c r="B193" s="69" t="s">
        <v>869</v>
      </c>
      <c r="C193" s="125">
        <v>853818779</v>
      </c>
      <c r="D193" s="125">
        <v>31615122.82</v>
      </c>
    </row>
    <row r="194" spans="2:4">
      <c r="B194" s="68" t="s">
        <v>355</v>
      </c>
      <c r="C194" s="125">
        <v>376468538</v>
      </c>
      <c r="D194" s="125">
        <v>46214769.799999997</v>
      </c>
    </row>
    <row r="195" spans="2:4">
      <c r="B195" s="69" t="s">
        <v>869</v>
      </c>
      <c r="C195" s="125">
        <v>376468538</v>
      </c>
      <c r="D195" s="125">
        <v>46214769.799999997</v>
      </c>
    </row>
    <row r="196" spans="2:4">
      <c r="B196" s="65" t="s">
        <v>356</v>
      </c>
      <c r="C196" s="125">
        <v>512665249</v>
      </c>
      <c r="D196" s="125">
        <v>97768205.879999995</v>
      </c>
    </row>
    <row r="197" spans="2:4">
      <c r="B197" s="67" t="s">
        <v>289</v>
      </c>
      <c r="C197" s="126">
        <v>255522400</v>
      </c>
      <c r="D197" s="126">
        <v>31402158.780000001</v>
      </c>
    </row>
    <row r="198" spans="2:4">
      <c r="B198" s="68" t="s">
        <v>357</v>
      </c>
      <c r="C198" s="125">
        <v>2466670</v>
      </c>
      <c r="D198" s="125">
        <v>0</v>
      </c>
    </row>
    <row r="199" spans="2:4">
      <c r="B199" s="69" t="s">
        <v>883</v>
      </c>
      <c r="C199" s="125">
        <v>2466670</v>
      </c>
      <c r="D199" s="125">
        <v>0</v>
      </c>
    </row>
    <row r="200" spans="2:4">
      <c r="B200" s="68" t="s">
        <v>358</v>
      </c>
      <c r="C200" s="125">
        <v>12495276</v>
      </c>
      <c r="D200" s="125">
        <v>2018938.5</v>
      </c>
    </row>
    <row r="201" spans="2:4">
      <c r="B201" s="69" t="s">
        <v>884</v>
      </c>
      <c r="C201" s="125">
        <v>12495276</v>
      </c>
      <c r="D201" s="125">
        <v>2018938.5</v>
      </c>
    </row>
    <row r="202" spans="2:4">
      <c r="B202" s="68" t="s">
        <v>359</v>
      </c>
      <c r="C202" s="125">
        <v>16001865</v>
      </c>
      <c r="D202" s="125">
        <v>0</v>
      </c>
    </row>
    <row r="203" spans="2:4">
      <c r="B203" s="69" t="s">
        <v>885</v>
      </c>
      <c r="C203" s="125">
        <v>16001865</v>
      </c>
      <c r="D203" s="125">
        <v>0</v>
      </c>
    </row>
    <row r="204" spans="2:4">
      <c r="B204" s="68" t="s">
        <v>1382</v>
      </c>
      <c r="C204" s="125">
        <v>0</v>
      </c>
      <c r="D204" s="125">
        <v>29383220.280000001</v>
      </c>
    </row>
    <row r="205" spans="2:4">
      <c r="B205" s="69" t="s">
        <v>1383</v>
      </c>
      <c r="C205" s="125">
        <v>0</v>
      </c>
      <c r="D205" s="125">
        <v>29383220.280000001</v>
      </c>
    </row>
    <row r="206" spans="2:4">
      <c r="B206" s="68" t="s">
        <v>360</v>
      </c>
      <c r="C206" s="125">
        <v>1241916</v>
      </c>
      <c r="D206" s="125">
        <v>0</v>
      </c>
    </row>
    <row r="207" spans="2:4">
      <c r="B207" s="69" t="s">
        <v>886</v>
      </c>
      <c r="C207" s="125">
        <v>1241916</v>
      </c>
      <c r="D207" s="125">
        <v>0</v>
      </c>
    </row>
    <row r="208" spans="2:4">
      <c r="B208" s="68" t="s">
        <v>361</v>
      </c>
      <c r="C208" s="125">
        <v>1057624</v>
      </c>
      <c r="D208" s="125">
        <v>0</v>
      </c>
    </row>
    <row r="209" spans="2:4">
      <c r="B209" s="69" t="s">
        <v>887</v>
      </c>
      <c r="C209" s="125">
        <v>1057624</v>
      </c>
      <c r="D209" s="125">
        <v>0</v>
      </c>
    </row>
    <row r="210" spans="2:4">
      <c r="B210" s="68" t="s">
        <v>362</v>
      </c>
      <c r="C210" s="125">
        <v>9866683</v>
      </c>
      <c r="D210" s="125">
        <v>0</v>
      </c>
    </row>
    <row r="211" spans="2:4">
      <c r="B211" s="69" t="s">
        <v>888</v>
      </c>
      <c r="C211" s="125">
        <v>9866683</v>
      </c>
      <c r="D211" s="125">
        <v>0</v>
      </c>
    </row>
    <row r="212" spans="2:4">
      <c r="B212" s="68" t="s">
        <v>363</v>
      </c>
      <c r="C212" s="125">
        <v>198764637</v>
      </c>
      <c r="D212" s="125">
        <v>0</v>
      </c>
    </row>
    <row r="213" spans="2:4">
      <c r="B213" s="69" t="s">
        <v>889</v>
      </c>
      <c r="C213" s="125">
        <v>198764637</v>
      </c>
      <c r="D213" s="125">
        <v>0</v>
      </c>
    </row>
    <row r="214" spans="2:4">
      <c r="B214" s="68" t="s">
        <v>364</v>
      </c>
      <c r="C214" s="125">
        <v>3725749</v>
      </c>
      <c r="D214" s="125">
        <v>0</v>
      </c>
    </row>
    <row r="215" spans="2:4">
      <c r="B215" s="69" t="s">
        <v>890</v>
      </c>
      <c r="C215" s="125">
        <v>3725749</v>
      </c>
      <c r="D215" s="125">
        <v>0</v>
      </c>
    </row>
    <row r="216" spans="2:4">
      <c r="B216" s="68" t="s">
        <v>365</v>
      </c>
      <c r="C216" s="125">
        <v>2999337</v>
      </c>
      <c r="D216" s="125">
        <v>0</v>
      </c>
    </row>
    <row r="217" spans="2:4">
      <c r="B217" s="69" t="s">
        <v>891</v>
      </c>
      <c r="C217" s="125">
        <v>2999337</v>
      </c>
      <c r="D217" s="125">
        <v>0</v>
      </c>
    </row>
    <row r="218" spans="2:4">
      <c r="B218" s="68" t="s">
        <v>366</v>
      </c>
      <c r="C218" s="125">
        <v>3123819</v>
      </c>
      <c r="D218" s="125">
        <v>0</v>
      </c>
    </row>
    <row r="219" spans="2:4">
      <c r="B219" s="69" t="s">
        <v>892</v>
      </c>
      <c r="C219" s="125">
        <v>3123819</v>
      </c>
      <c r="D219" s="125">
        <v>0</v>
      </c>
    </row>
    <row r="220" spans="2:4">
      <c r="B220" s="68" t="s">
        <v>367</v>
      </c>
      <c r="C220" s="125">
        <v>3157638</v>
      </c>
      <c r="D220" s="125">
        <v>0</v>
      </c>
    </row>
    <row r="221" spans="2:4">
      <c r="B221" s="69" t="s">
        <v>893</v>
      </c>
      <c r="C221" s="125">
        <v>3157638</v>
      </c>
      <c r="D221" s="125">
        <v>0</v>
      </c>
    </row>
    <row r="222" spans="2:4">
      <c r="B222" s="68" t="s">
        <v>368</v>
      </c>
      <c r="C222" s="125">
        <v>621186</v>
      </c>
      <c r="D222" s="125">
        <v>0</v>
      </c>
    </row>
    <row r="223" spans="2:4">
      <c r="B223" s="69" t="s">
        <v>894</v>
      </c>
      <c r="C223" s="125">
        <v>621186</v>
      </c>
      <c r="D223" s="125">
        <v>0</v>
      </c>
    </row>
    <row r="224" spans="2:4">
      <c r="B224" s="67" t="s">
        <v>292</v>
      </c>
      <c r="C224" s="126">
        <v>257142849</v>
      </c>
      <c r="D224" s="126">
        <v>66366047.100000001</v>
      </c>
    </row>
    <row r="225" spans="2:4">
      <c r="B225" s="68" t="s">
        <v>355</v>
      </c>
      <c r="C225" s="125">
        <v>257142849</v>
      </c>
      <c r="D225" s="125">
        <v>66366047.100000001</v>
      </c>
    </row>
    <row r="226" spans="2:4">
      <c r="B226" s="69" t="s">
        <v>869</v>
      </c>
      <c r="C226" s="125">
        <v>257142849</v>
      </c>
      <c r="D226" s="125">
        <v>66366047.100000001</v>
      </c>
    </row>
    <row r="227" spans="2:4">
      <c r="B227" s="65" t="s">
        <v>294</v>
      </c>
      <c r="C227" s="125">
        <v>1208114791</v>
      </c>
      <c r="D227" s="125">
        <v>205744656.71000001</v>
      </c>
    </row>
    <row r="228" spans="2:4">
      <c r="B228" s="67" t="s">
        <v>289</v>
      </c>
      <c r="C228" s="126">
        <v>921661155</v>
      </c>
      <c r="D228" s="126">
        <v>159221529.45000002</v>
      </c>
    </row>
    <row r="229" spans="2:4">
      <c r="B229" s="68" t="s">
        <v>1384</v>
      </c>
      <c r="C229" s="125">
        <v>0</v>
      </c>
      <c r="D229" s="125">
        <v>0</v>
      </c>
    </row>
    <row r="230" spans="2:4">
      <c r="B230" s="69" t="s">
        <v>1385</v>
      </c>
      <c r="C230" s="125">
        <v>0</v>
      </c>
      <c r="D230" s="125">
        <v>0</v>
      </c>
    </row>
    <row r="231" spans="2:4">
      <c r="B231" s="68" t="s">
        <v>369</v>
      </c>
      <c r="C231" s="125">
        <v>18742915</v>
      </c>
      <c r="D231" s="125">
        <v>13650191.559999999</v>
      </c>
    </row>
    <row r="232" spans="2:4">
      <c r="B232" s="69" t="s">
        <v>895</v>
      </c>
      <c r="C232" s="125">
        <v>18742915</v>
      </c>
      <c r="D232" s="125">
        <v>13650191.559999999</v>
      </c>
    </row>
    <row r="233" spans="2:4">
      <c r="B233" s="68" t="s">
        <v>1386</v>
      </c>
      <c r="C233" s="125">
        <v>0</v>
      </c>
      <c r="D233" s="125">
        <v>0</v>
      </c>
    </row>
    <row r="234" spans="2:4">
      <c r="B234" s="69" t="s">
        <v>1387</v>
      </c>
      <c r="C234" s="125">
        <v>0</v>
      </c>
      <c r="D234" s="125">
        <v>0</v>
      </c>
    </row>
    <row r="235" spans="2:4">
      <c r="B235" s="68" t="s">
        <v>370</v>
      </c>
      <c r="C235" s="125">
        <v>4703981</v>
      </c>
      <c r="D235" s="125">
        <v>2904153.9</v>
      </c>
    </row>
    <row r="236" spans="2:4">
      <c r="B236" s="69" t="s">
        <v>896</v>
      </c>
      <c r="C236" s="125">
        <v>4703981</v>
      </c>
      <c r="D236" s="125">
        <v>2904153.9</v>
      </c>
    </row>
    <row r="237" spans="2:4">
      <c r="B237" s="68" t="s">
        <v>1388</v>
      </c>
      <c r="C237" s="125">
        <v>0</v>
      </c>
      <c r="D237" s="125">
        <v>0</v>
      </c>
    </row>
    <row r="238" spans="2:4">
      <c r="B238" s="69" t="s">
        <v>1389</v>
      </c>
      <c r="C238" s="125">
        <v>0</v>
      </c>
      <c r="D238" s="125">
        <v>0</v>
      </c>
    </row>
    <row r="239" spans="2:4">
      <c r="B239" s="68" t="s">
        <v>371</v>
      </c>
      <c r="C239" s="125">
        <v>10667846</v>
      </c>
      <c r="D239" s="125">
        <v>0</v>
      </c>
    </row>
    <row r="240" spans="2:4">
      <c r="B240" s="69" t="s">
        <v>897</v>
      </c>
      <c r="C240" s="125">
        <v>10667846</v>
      </c>
      <c r="D240" s="125">
        <v>0</v>
      </c>
    </row>
    <row r="241" spans="2:4">
      <c r="B241" s="68" t="s">
        <v>372</v>
      </c>
      <c r="C241" s="125">
        <v>24800000</v>
      </c>
      <c r="D241" s="125">
        <v>0</v>
      </c>
    </row>
    <row r="242" spans="2:4">
      <c r="B242" s="69" t="s">
        <v>898</v>
      </c>
      <c r="C242" s="125">
        <v>24800000</v>
      </c>
      <c r="D242" s="125">
        <v>0</v>
      </c>
    </row>
    <row r="243" spans="2:4">
      <c r="B243" s="68" t="s">
        <v>1390</v>
      </c>
      <c r="C243" s="125">
        <v>0</v>
      </c>
      <c r="D243" s="125">
        <v>16784488.120000001</v>
      </c>
    </row>
    <row r="244" spans="2:4">
      <c r="B244" s="69" t="s">
        <v>1391</v>
      </c>
      <c r="C244" s="125">
        <v>0</v>
      </c>
      <c r="D244" s="125">
        <v>16784488.120000001</v>
      </c>
    </row>
    <row r="245" spans="2:4">
      <c r="B245" s="68" t="s">
        <v>373</v>
      </c>
      <c r="C245" s="125">
        <v>19248559</v>
      </c>
      <c r="D245" s="125">
        <v>1365143.04</v>
      </c>
    </row>
    <row r="246" spans="2:4">
      <c r="B246" s="69" t="s">
        <v>899</v>
      </c>
      <c r="C246" s="125">
        <v>19248559</v>
      </c>
      <c r="D246" s="125">
        <v>1365143.04</v>
      </c>
    </row>
    <row r="247" spans="2:4">
      <c r="B247" s="68" t="s">
        <v>1353</v>
      </c>
      <c r="C247" s="125">
        <v>0</v>
      </c>
      <c r="D247" s="125">
        <v>20717432.170000002</v>
      </c>
    </row>
    <row r="248" spans="2:4">
      <c r="B248" s="69" t="s">
        <v>1354</v>
      </c>
      <c r="C248" s="125">
        <v>0</v>
      </c>
      <c r="D248" s="125">
        <v>20717432.170000002</v>
      </c>
    </row>
    <row r="249" spans="2:4">
      <c r="B249" s="68" t="s">
        <v>374</v>
      </c>
      <c r="C249" s="125">
        <v>29729478</v>
      </c>
      <c r="D249" s="125">
        <v>1904766.33</v>
      </c>
    </row>
    <row r="250" spans="2:4">
      <c r="B250" s="69" t="s">
        <v>900</v>
      </c>
      <c r="C250" s="125">
        <v>29729478</v>
      </c>
      <c r="D250" s="125">
        <v>1904766.33</v>
      </c>
    </row>
    <row r="251" spans="2:4">
      <c r="B251" s="68" t="s">
        <v>375</v>
      </c>
      <c r="C251" s="125">
        <v>14472207</v>
      </c>
      <c r="D251" s="125">
        <v>6960350.8400000008</v>
      </c>
    </row>
    <row r="252" spans="2:4">
      <c r="B252" s="69" t="s">
        <v>901</v>
      </c>
      <c r="C252" s="125">
        <v>14472207</v>
      </c>
      <c r="D252" s="125">
        <v>6960350.8400000008</v>
      </c>
    </row>
    <row r="253" spans="2:4">
      <c r="B253" s="68" t="s">
        <v>376</v>
      </c>
      <c r="C253" s="125">
        <v>4933341</v>
      </c>
      <c r="D253" s="125">
        <v>0</v>
      </c>
    </row>
    <row r="254" spans="2:4">
      <c r="B254" s="69" t="s">
        <v>902</v>
      </c>
      <c r="C254" s="125">
        <v>4933341</v>
      </c>
      <c r="D254" s="125">
        <v>0</v>
      </c>
    </row>
    <row r="255" spans="2:4">
      <c r="B255" s="68" t="s">
        <v>377</v>
      </c>
      <c r="C255" s="125">
        <v>204130100</v>
      </c>
      <c r="D255" s="125">
        <v>58627301.860000007</v>
      </c>
    </row>
    <row r="256" spans="2:4">
      <c r="B256" s="69" t="s">
        <v>903</v>
      </c>
      <c r="C256" s="125">
        <v>204130100</v>
      </c>
      <c r="D256" s="125">
        <v>58627301.860000007</v>
      </c>
    </row>
    <row r="257" spans="2:4">
      <c r="B257" s="68" t="s">
        <v>378</v>
      </c>
      <c r="C257" s="125">
        <v>450000000</v>
      </c>
      <c r="D257" s="125">
        <v>0</v>
      </c>
    </row>
    <row r="258" spans="2:4">
      <c r="B258" s="69" t="s">
        <v>904</v>
      </c>
      <c r="C258" s="125">
        <v>450000000</v>
      </c>
      <c r="D258" s="125">
        <v>0</v>
      </c>
    </row>
    <row r="259" spans="2:4">
      <c r="B259" s="68" t="s">
        <v>379</v>
      </c>
      <c r="C259" s="125">
        <v>21848100</v>
      </c>
      <c r="D259" s="125">
        <v>11834804.689999999</v>
      </c>
    </row>
    <row r="260" spans="2:4">
      <c r="B260" s="69" t="s">
        <v>905</v>
      </c>
      <c r="C260" s="125">
        <v>21848100</v>
      </c>
      <c r="D260" s="125">
        <v>11834804.689999999</v>
      </c>
    </row>
    <row r="261" spans="2:4">
      <c r="B261" s="68" t="s">
        <v>380</v>
      </c>
      <c r="C261" s="125">
        <v>3615288</v>
      </c>
      <c r="D261" s="125">
        <v>0</v>
      </c>
    </row>
    <row r="262" spans="2:4">
      <c r="B262" s="69" t="s">
        <v>906</v>
      </c>
      <c r="C262" s="125">
        <v>3615288</v>
      </c>
      <c r="D262" s="125">
        <v>0</v>
      </c>
    </row>
    <row r="263" spans="2:4">
      <c r="B263" s="68" t="s">
        <v>381</v>
      </c>
      <c r="C263" s="125">
        <v>13026561</v>
      </c>
      <c r="D263" s="125">
        <v>0</v>
      </c>
    </row>
    <row r="264" spans="2:4">
      <c r="B264" s="69" t="s">
        <v>907</v>
      </c>
      <c r="C264" s="125">
        <v>13026561</v>
      </c>
      <c r="D264" s="125">
        <v>0</v>
      </c>
    </row>
    <row r="265" spans="2:4">
      <c r="B265" s="68" t="s">
        <v>382</v>
      </c>
      <c r="C265" s="125">
        <v>25625926</v>
      </c>
      <c r="D265" s="125">
        <v>7522383.0600000005</v>
      </c>
    </row>
    <row r="266" spans="2:4">
      <c r="B266" s="69" t="s">
        <v>908</v>
      </c>
      <c r="C266" s="125">
        <v>25625926</v>
      </c>
      <c r="D266" s="125">
        <v>7522383.0600000005</v>
      </c>
    </row>
    <row r="267" spans="2:4">
      <c r="B267" s="68" t="s">
        <v>383</v>
      </c>
      <c r="C267" s="125">
        <v>44664191</v>
      </c>
      <c r="D267" s="125">
        <v>13204101.68</v>
      </c>
    </row>
    <row r="268" spans="2:4">
      <c r="B268" s="69" t="s">
        <v>909</v>
      </c>
      <c r="C268" s="125">
        <v>44664191</v>
      </c>
      <c r="D268" s="125">
        <v>13204101.68</v>
      </c>
    </row>
    <row r="269" spans="2:4">
      <c r="B269" s="68" t="s">
        <v>384</v>
      </c>
      <c r="C269" s="125">
        <v>26484997</v>
      </c>
      <c r="D269" s="125">
        <v>1608151.4400000002</v>
      </c>
    </row>
    <row r="270" spans="2:4">
      <c r="B270" s="69" t="s">
        <v>910</v>
      </c>
      <c r="C270" s="125">
        <v>26484997</v>
      </c>
      <c r="D270" s="125">
        <v>1608151.4400000002</v>
      </c>
    </row>
    <row r="271" spans="2:4">
      <c r="B271" s="68" t="s">
        <v>385</v>
      </c>
      <c r="C271" s="125">
        <v>4967665</v>
      </c>
      <c r="D271" s="125">
        <v>2138260.7599999998</v>
      </c>
    </row>
    <row r="272" spans="2:4">
      <c r="B272" s="69" t="s">
        <v>911</v>
      </c>
      <c r="C272" s="125">
        <v>4967665</v>
      </c>
      <c r="D272" s="125">
        <v>2138260.7599999998</v>
      </c>
    </row>
    <row r="273" spans="2:4">
      <c r="B273" s="67" t="s">
        <v>292</v>
      </c>
      <c r="C273" s="126">
        <v>286453636</v>
      </c>
      <c r="D273" s="126">
        <v>46523127.259999998</v>
      </c>
    </row>
    <row r="274" spans="2:4">
      <c r="B274" s="68" t="s">
        <v>355</v>
      </c>
      <c r="C274" s="125">
        <v>286453636</v>
      </c>
      <c r="D274" s="125">
        <v>46523127.259999998</v>
      </c>
    </row>
    <row r="275" spans="2:4">
      <c r="B275" s="69" t="s">
        <v>869</v>
      </c>
      <c r="C275" s="125">
        <v>286453636</v>
      </c>
      <c r="D275" s="125">
        <v>46523127.259999998</v>
      </c>
    </row>
    <row r="276" spans="2:4">
      <c r="B276" s="65" t="s">
        <v>386</v>
      </c>
      <c r="C276" s="125">
        <v>2687131713</v>
      </c>
      <c r="D276" s="125">
        <v>79601301.870000005</v>
      </c>
    </row>
    <row r="277" spans="2:4">
      <c r="B277" s="67" t="s">
        <v>289</v>
      </c>
      <c r="C277" s="126">
        <v>2687131713</v>
      </c>
      <c r="D277" s="126">
        <v>79601301.870000005</v>
      </c>
    </row>
    <row r="278" spans="2:4">
      <c r="B278" s="68" t="s">
        <v>387</v>
      </c>
      <c r="C278" s="125">
        <v>2115619</v>
      </c>
      <c r="D278" s="125">
        <v>0</v>
      </c>
    </row>
    <row r="279" spans="2:4">
      <c r="B279" s="69" t="s">
        <v>912</v>
      </c>
      <c r="C279" s="125">
        <v>2115619</v>
      </c>
      <c r="D279" s="125">
        <v>0</v>
      </c>
    </row>
    <row r="280" spans="2:4">
      <c r="B280" s="68" t="s">
        <v>388</v>
      </c>
      <c r="C280" s="125">
        <v>2550000000</v>
      </c>
      <c r="D280" s="125">
        <v>23855709.169999998</v>
      </c>
    </row>
    <row r="281" spans="2:4">
      <c r="B281" s="69" t="s">
        <v>913</v>
      </c>
      <c r="C281" s="125">
        <v>2550000000</v>
      </c>
      <c r="D281" s="125">
        <v>23855709.169999998</v>
      </c>
    </row>
    <row r="282" spans="2:4">
      <c r="B282" s="68" t="s">
        <v>389</v>
      </c>
      <c r="C282" s="125">
        <v>6247638</v>
      </c>
      <c r="D282" s="125">
        <v>0</v>
      </c>
    </row>
    <row r="283" spans="2:4">
      <c r="B283" s="69" t="s">
        <v>914</v>
      </c>
      <c r="C283" s="125">
        <v>6247638</v>
      </c>
      <c r="D283" s="125">
        <v>0</v>
      </c>
    </row>
    <row r="284" spans="2:4">
      <c r="B284" s="68" t="s">
        <v>390</v>
      </c>
      <c r="C284" s="125">
        <v>4967665</v>
      </c>
      <c r="D284" s="125">
        <v>4876466.0999999996</v>
      </c>
    </row>
    <row r="285" spans="2:4">
      <c r="B285" s="69" t="s">
        <v>915</v>
      </c>
      <c r="C285" s="125">
        <v>4967665</v>
      </c>
      <c r="D285" s="125">
        <v>4876466.0999999996</v>
      </c>
    </row>
    <row r="286" spans="2:4">
      <c r="B286" s="68" t="s">
        <v>391</v>
      </c>
      <c r="C286" s="125">
        <v>7400012</v>
      </c>
      <c r="D286" s="125">
        <v>3107750.92</v>
      </c>
    </row>
    <row r="287" spans="2:4">
      <c r="B287" s="69" t="s">
        <v>916</v>
      </c>
      <c r="C287" s="125">
        <v>7400012</v>
      </c>
      <c r="D287" s="125">
        <v>3107750.92</v>
      </c>
    </row>
    <row r="288" spans="2:4">
      <c r="B288" s="68" t="s">
        <v>392</v>
      </c>
      <c r="C288" s="125">
        <v>2483832</v>
      </c>
      <c r="D288" s="125">
        <v>0</v>
      </c>
    </row>
    <row r="289" spans="2:4">
      <c r="B289" s="69" t="s">
        <v>917</v>
      </c>
      <c r="C289" s="125">
        <v>2483832</v>
      </c>
      <c r="D289" s="125">
        <v>0</v>
      </c>
    </row>
    <row r="290" spans="2:4">
      <c r="B290" s="68" t="s">
        <v>393</v>
      </c>
      <c r="C290" s="125">
        <v>1499668</v>
      </c>
      <c r="D290" s="125">
        <v>0</v>
      </c>
    </row>
    <row r="291" spans="2:4">
      <c r="B291" s="69" t="s">
        <v>918</v>
      </c>
      <c r="C291" s="125">
        <v>1499668</v>
      </c>
      <c r="D291" s="125">
        <v>0</v>
      </c>
    </row>
    <row r="292" spans="2:4">
      <c r="B292" s="68" t="s">
        <v>394</v>
      </c>
      <c r="C292" s="125">
        <v>2221823</v>
      </c>
      <c r="D292" s="125">
        <v>1431588.3</v>
      </c>
    </row>
    <row r="293" spans="2:4">
      <c r="B293" s="69" t="s">
        <v>919</v>
      </c>
      <c r="C293" s="125">
        <v>2221823</v>
      </c>
      <c r="D293" s="125">
        <v>1431588.3</v>
      </c>
    </row>
    <row r="294" spans="2:4">
      <c r="B294" s="68" t="s">
        <v>395</v>
      </c>
      <c r="C294" s="125">
        <v>110195456</v>
      </c>
      <c r="D294" s="125">
        <v>46329787.380000003</v>
      </c>
    </row>
    <row r="295" spans="2:4">
      <c r="B295" s="69" t="s">
        <v>920</v>
      </c>
      <c r="C295" s="125">
        <v>110195456</v>
      </c>
      <c r="D295" s="125">
        <v>46329787.380000003</v>
      </c>
    </row>
    <row r="296" spans="2:4">
      <c r="B296" s="67" t="s">
        <v>307</v>
      </c>
      <c r="C296" s="126">
        <v>0</v>
      </c>
      <c r="D296" s="126">
        <v>0</v>
      </c>
    </row>
    <row r="297" spans="2:4">
      <c r="B297" s="68" t="s">
        <v>1392</v>
      </c>
      <c r="C297" s="125">
        <v>0</v>
      </c>
      <c r="D297" s="125">
        <v>0</v>
      </c>
    </row>
    <row r="298" spans="2:4">
      <c r="B298" s="69" t="s">
        <v>1393</v>
      </c>
      <c r="C298" s="125">
        <v>0</v>
      </c>
      <c r="D298" s="125">
        <v>0</v>
      </c>
    </row>
    <row r="299" spans="2:4">
      <c r="B299" s="65" t="s">
        <v>295</v>
      </c>
      <c r="C299" s="125">
        <v>1414803954</v>
      </c>
      <c r="D299" s="125">
        <v>908809542.43000007</v>
      </c>
    </row>
    <row r="300" spans="2:4">
      <c r="B300" s="67" t="s">
        <v>289</v>
      </c>
      <c r="C300" s="126">
        <v>1226179939</v>
      </c>
      <c r="D300" s="126">
        <v>895400844.11000001</v>
      </c>
    </row>
    <row r="301" spans="2:4">
      <c r="B301" s="68" t="s">
        <v>396</v>
      </c>
      <c r="C301" s="125">
        <v>4847189</v>
      </c>
      <c r="D301" s="125">
        <v>0</v>
      </c>
    </row>
    <row r="302" spans="2:4">
      <c r="B302" s="69" t="s">
        <v>921</v>
      </c>
      <c r="C302" s="125">
        <v>4847189</v>
      </c>
      <c r="D302" s="125">
        <v>0</v>
      </c>
    </row>
    <row r="303" spans="2:4">
      <c r="B303" s="68" t="s">
        <v>397</v>
      </c>
      <c r="C303" s="125">
        <v>15619096</v>
      </c>
      <c r="D303" s="125">
        <v>0</v>
      </c>
    </row>
    <row r="304" spans="2:4">
      <c r="B304" s="69" t="s">
        <v>922</v>
      </c>
      <c r="C304" s="125">
        <v>15619096</v>
      </c>
      <c r="D304" s="125">
        <v>0</v>
      </c>
    </row>
    <row r="305" spans="2:4">
      <c r="B305" s="68" t="s">
        <v>398</v>
      </c>
      <c r="C305" s="125">
        <v>10266898</v>
      </c>
      <c r="D305" s="125">
        <v>0</v>
      </c>
    </row>
    <row r="306" spans="2:4">
      <c r="B306" s="69" t="s">
        <v>923</v>
      </c>
      <c r="C306" s="125">
        <v>10266898</v>
      </c>
      <c r="D306" s="125">
        <v>0</v>
      </c>
    </row>
    <row r="307" spans="2:4">
      <c r="B307" s="68" t="s">
        <v>399</v>
      </c>
      <c r="C307" s="125">
        <v>5771250</v>
      </c>
      <c r="D307" s="125">
        <v>0</v>
      </c>
    </row>
    <row r="308" spans="2:4">
      <c r="B308" s="69" t="s">
        <v>924</v>
      </c>
      <c r="C308" s="125">
        <v>5771250</v>
      </c>
      <c r="D308" s="125">
        <v>0</v>
      </c>
    </row>
    <row r="309" spans="2:4">
      <c r="B309" s="68" t="s">
        <v>1394</v>
      </c>
      <c r="C309" s="125">
        <v>0</v>
      </c>
      <c r="D309" s="125">
        <v>0</v>
      </c>
    </row>
    <row r="310" spans="2:4">
      <c r="B310" s="69" t="s">
        <v>1395</v>
      </c>
      <c r="C310" s="125">
        <v>0</v>
      </c>
      <c r="D310" s="125">
        <v>0</v>
      </c>
    </row>
    <row r="311" spans="2:4">
      <c r="B311" s="68" t="s">
        <v>400</v>
      </c>
      <c r="C311" s="125">
        <v>13350406</v>
      </c>
      <c r="D311" s="125">
        <v>0</v>
      </c>
    </row>
    <row r="312" spans="2:4">
      <c r="B312" s="69" t="s">
        <v>925</v>
      </c>
      <c r="C312" s="125">
        <v>13350406</v>
      </c>
      <c r="D312" s="125">
        <v>0</v>
      </c>
    </row>
    <row r="313" spans="2:4">
      <c r="B313" s="68" t="s">
        <v>401</v>
      </c>
      <c r="C313" s="125">
        <v>29645701</v>
      </c>
      <c r="D313" s="125">
        <v>3172508.51</v>
      </c>
    </row>
    <row r="314" spans="2:4">
      <c r="B314" s="69" t="s">
        <v>926</v>
      </c>
      <c r="C314" s="125">
        <v>29645701</v>
      </c>
      <c r="D314" s="125">
        <v>3172508.51</v>
      </c>
    </row>
    <row r="315" spans="2:4">
      <c r="B315" s="68" t="s">
        <v>1396</v>
      </c>
      <c r="C315" s="125">
        <v>0</v>
      </c>
      <c r="D315" s="125">
        <v>78546914.150000006</v>
      </c>
    </row>
    <row r="316" spans="2:4">
      <c r="B316" s="69" t="s">
        <v>1397</v>
      </c>
      <c r="C316" s="125">
        <v>0</v>
      </c>
      <c r="D316" s="125">
        <v>78546914.150000006</v>
      </c>
    </row>
    <row r="317" spans="2:4">
      <c r="B317" s="68" t="s">
        <v>402</v>
      </c>
      <c r="C317" s="125">
        <v>26491464</v>
      </c>
      <c r="D317" s="125">
        <v>44559090.810000002</v>
      </c>
    </row>
    <row r="318" spans="2:4">
      <c r="B318" s="69" t="s">
        <v>927</v>
      </c>
      <c r="C318" s="125">
        <v>26491464</v>
      </c>
      <c r="D318" s="125">
        <v>44559090.810000002</v>
      </c>
    </row>
    <row r="319" spans="2:4">
      <c r="B319" s="68" t="s">
        <v>403</v>
      </c>
      <c r="C319" s="125">
        <v>9738250</v>
      </c>
      <c r="D319" s="125">
        <v>0</v>
      </c>
    </row>
    <row r="320" spans="2:4">
      <c r="B320" s="69" t="s">
        <v>928</v>
      </c>
      <c r="C320" s="125">
        <v>9738250</v>
      </c>
      <c r="D320" s="125">
        <v>0</v>
      </c>
    </row>
    <row r="321" spans="2:4">
      <c r="B321" s="68" t="s">
        <v>404</v>
      </c>
      <c r="C321" s="125">
        <v>3123819</v>
      </c>
      <c r="D321" s="125">
        <v>0</v>
      </c>
    </row>
    <row r="322" spans="2:4">
      <c r="B322" s="69" t="s">
        <v>929</v>
      </c>
      <c r="C322" s="125">
        <v>3123819</v>
      </c>
      <c r="D322" s="125">
        <v>0</v>
      </c>
    </row>
    <row r="323" spans="2:4">
      <c r="B323" s="68" t="s">
        <v>405</v>
      </c>
      <c r="C323" s="125">
        <v>22200036</v>
      </c>
      <c r="D323" s="125">
        <v>4703065.2300000004</v>
      </c>
    </row>
    <row r="324" spans="2:4">
      <c r="B324" s="69" t="s">
        <v>930</v>
      </c>
      <c r="C324" s="125">
        <v>22200036</v>
      </c>
      <c r="D324" s="125">
        <v>4703065.2300000004</v>
      </c>
    </row>
    <row r="325" spans="2:4">
      <c r="B325" s="68" t="s">
        <v>1398</v>
      </c>
      <c r="C325" s="125">
        <v>0</v>
      </c>
      <c r="D325" s="125">
        <v>0</v>
      </c>
    </row>
    <row r="326" spans="2:4">
      <c r="B326" s="69" t="s">
        <v>1399</v>
      </c>
      <c r="C326" s="125">
        <v>0</v>
      </c>
      <c r="D326" s="125">
        <v>0</v>
      </c>
    </row>
    <row r="327" spans="2:4">
      <c r="B327" s="68" t="s">
        <v>406</v>
      </c>
      <c r="C327" s="125">
        <v>2115619</v>
      </c>
      <c r="D327" s="125">
        <v>0</v>
      </c>
    </row>
    <row r="328" spans="2:4">
      <c r="B328" s="69" t="s">
        <v>931</v>
      </c>
      <c r="C328" s="125">
        <v>2115619</v>
      </c>
      <c r="D328" s="125">
        <v>0</v>
      </c>
    </row>
    <row r="329" spans="2:4">
      <c r="B329" s="68" t="s">
        <v>1400</v>
      </c>
      <c r="C329" s="125">
        <v>0</v>
      </c>
      <c r="D329" s="125">
        <v>63143173.020000003</v>
      </c>
    </row>
    <row r="330" spans="2:4">
      <c r="B330" s="69" t="s">
        <v>1401</v>
      </c>
      <c r="C330" s="125">
        <v>0</v>
      </c>
      <c r="D330" s="125">
        <v>63143173.020000003</v>
      </c>
    </row>
    <row r="331" spans="2:4">
      <c r="B331" s="68" t="s">
        <v>1402</v>
      </c>
      <c r="C331" s="125">
        <v>0</v>
      </c>
      <c r="D331" s="125">
        <v>0</v>
      </c>
    </row>
    <row r="332" spans="2:4">
      <c r="B332" s="69" t="s">
        <v>1403</v>
      </c>
      <c r="C332" s="125">
        <v>0</v>
      </c>
      <c r="D332" s="125">
        <v>0</v>
      </c>
    </row>
    <row r="333" spans="2:4">
      <c r="B333" s="68" t="s">
        <v>407</v>
      </c>
      <c r="C333" s="125">
        <v>13661079</v>
      </c>
      <c r="D333" s="125">
        <v>0</v>
      </c>
    </row>
    <row r="334" spans="2:4">
      <c r="B334" s="69" t="s">
        <v>932</v>
      </c>
      <c r="C334" s="125">
        <v>13661079</v>
      </c>
      <c r="D334" s="125">
        <v>0</v>
      </c>
    </row>
    <row r="335" spans="2:4">
      <c r="B335" s="68" t="s">
        <v>408</v>
      </c>
      <c r="C335" s="125">
        <v>6906676</v>
      </c>
      <c r="D335" s="125">
        <v>2340773.16</v>
      </c>
    </row>
    <row r="336" spans="2:4">
      <c r="B336" s="69" t="s">
        <v>933</v>
      </c>
      <c r="C336" s="125">
        <v>6906676</v>
      </c>
      <c r="D336" s="125">
        <v>2340773.16</v>
      </c>
    </row>
    <row r="337" spans="2:4">
      <c r="B337" s="68" t="s">
        <v>409</v>
      </c>
      <c r="C337" s="125">
        <v>181008283</v>
      </c>
      <c r="D337" s="125">
        <v>43692308.039999992</v>
      </c>
    </row>
    <row r="338" spans="2:4">
      <c r="B338" s="69" t="s">
        <v>934</v>
      </c>
      <c r="C338" s="125">
        <v>181008283</v>
      </c>
      <c r="D338" s="125">
        <v>43692308.039999992</v>
      </c>
    </row>
    <row r="339" spans="2:4">
      <c r="B339" s="68" t="s">
        <v>410</v>
      </c>
      <c r="C339" s="125">
        <v>817826522</v>
      </c>
      <c r="D339" s="125">
        <v>603202964.79999995</v>
      </c>
    </row>
    <row r="340" spans="2:4">
      <c r="B340" s="69" t="s">
        <v>935</v>
      </c>
      <c r="C340" s="125">
        <v>817826522</v>
      </c>
      <c r="D340" s="125">
        <v>603202964.79999995</v>
      </c>
    </row>
    <row r="341" spans="2:4">
      <c r="B341" s="68" t="s">
        <v>411</v>
      </c>
      <c r="C341" s="125">
        <v>2483832</v>
      </c>
      <c r="D341" s="125">
        <v>0</v>
      </c>
    </row>
    <row r="342" spans="2:4">
      <c r="B342" s="69" t="s">
        <v>936</v>
      </c>
      <c r="C342" s="125">
        <v>2483832</v>
      </c>
      <c r="D342" s="125">
        <v>0</v>
      </c>
    </row>
    <row r="343" spans="2:4">
      <c r="B343" s="68" t="s">
        <v>412</v>
      </c>
      <c r="C343" s="125">
        <v>1123819</v>
      </c>
      <c r="D343" s="125">
        <v>2040046.39</v>
      </c>
    </row>
    <row r="344" spans="2:4">
      <c r="B344" s="69" t="s">
        <v>937</v>
      </c>
      <c r="C344" s="125">
        <v>1123819</v>
      </c>
      <c r="D344" s="125">
        <v>2040046.39</v>
      </c>
    </row>
    <row r="345" spans="2:4">
      <c r="B345" s="68" t="s">
        <v>413</v>
      </c>
      <c r="C345" s="125">
        <v>60000000</v>
      </c>
      <c r="D345" s="125">
        <v>50000000</v>
      </c>
    </row>
    <row r="346" spans="2:4">
      <c r="B346" s="69" t="s">
        <v>938</v>
      </c>
      <c r="C346" s="125">
        <v>60000000</v>
      </c>
      <c r="D346" s="125">
        <v>50000000</v>
      </c>
    </row>
    <row r="347" spans="2:4">
      <c r="B347" s="67" t="s">
        <v>307</v>
      </c>
      <c r="C347" s="126">
        <v>0</v>
      </c>
      <c r="D347" s="126">
        <v>13408698.32</v>
      </c>
    </row>
    <row r="348" spans="2:4">
      <c r="B348" s="68" t="s">
        <v>1402</v>
      </c>
      <c r="C348" s="125">
        <v>0</v>
      </c>
      <c r="D348" s="125">
        <v>13408698.32</v>
      </c>
    </row>
    <row r="349" spans="2:4">
      <c r="B349" s="69" t="s">
        <v>1403</v>
      </c>
      <c r="C349" s="125">
        <v>0</v>
      </c>
      <c r="D349" s="125">
        <v>13408698.32</v>
      </c>
    </row>
    <row r="350" spans="2:4">
      <c r="B350" s="67" t="s">
        <v>292</v>
      </c>
      <c r="C350" s="126">
        <v>79094839</v>
      </c>
      <c r="D350" s="126">
        <v>0</v>
      </c>
    </row>
    <row r="351" spans="2:4">
      <c r="B351" s="68" t="s">
        <v>399</v>
      </c>
      <c r="C351" s="125">
        <v>79094839</v>
      </c>
      <c r="D351" s="125">
        <v>0</v>
      </c>
    </row>
    <row r="352" spans="2:4">
      <c r="B352" s="69" t="s">
        <v>924</v>
      </c>
      <c r="C352" s="125">
        <v>79094839</v>
      </c>
      <c r="D352" s="125">
        <v>0</v>
      </c>
    </row>
    <row r="353" spans="2:4">
      <c r="B353" s="67" t="s">
        <v>293</v>
      </c>
      <c r="C353" s="126">
        <v>109529176</v>
      </c>
      <c r="D353" s="126">
        <v>0</v>
      </c>
    </row>
    <row r="354" spans="2:4">
      <c r="B354" s="68" t="s">
        <v>398</v>
      </c>
      <c r="C354" s="125">
        <v>43093200</v>
      </c>
      <c r="D354" s="125">
        <v>0</v>
      </c>
    </row>
    <row r="355" spans="2:4">
      <c r="B355" s="69" t="s">
        <v>923</v>
      </c>
      <c r="C355" s="125">
        <v>43093200</v>
      </c>
      <c r="D355" s="125">
        <v>0</v>
      </c>
    </row>
    <row r="356" spans="2:4">
      <c r="B356" s="68" t="s">
        <v>399</v>
      </c>
      <c r="C356" s="125">
        <v>66435976</v>
      </c>
      <c r="D356" s="125">
        <v>0</v>
      </c>
    </row>
    <row r="357" spans="2:4">
      <c r="B357" s="69" t="s">
        <v>924</v>
      </c>
      <c r="C357" s="125">
        <v>66435976</v>
      </c>
      <c r="D357" s="125">
        <v>0</v>
      </c>
    </row>
    <row r="358" spans="2:4">
      <c r="B358" s="65" t="s">
        <v>414</v>
      </c>
      <c r="C358" s="125">
        <v>894463111</v>
      </c>
      <c r="D358" s="125">
        <v>36289555.049999997</v>
      </c>
    </row>
    <row r="359" spans="2:4">
      <c r="B359" s="67" t="s">
        <v>289</v>
      </c>
      <c r="C359" s="126">
        <v>303932913</v>
      </c>
      <c r="D359" s="126">
        <v>9959787.0199999996</v>
      </c>
    </row>
    <row r="360" spans="2:4">
      <c r="B360" s="68" t="s">
        <v>415</v>
      </c>
      <c r="C360" s="125">
        <v>2115619</v>
      </c>
      <c r="D360" s="125">
        <v>0</v>
      </c>
    </row>
    <row r="361" spans="2:4">
      <c r="B361" s="69" t="s">
        <v>939</v>
      </c>
      <c r="C361" s="125">
        <v>2115619</v>
      </c>
      <c r="D361" s="125">
        <v>0</v>
      </c>
    </row>
    <row r="362" spans="2:4">
      <c r="B362" s="68" t="s">
        <v>416</v>
      </c>
      <c r="C362" s="125">
        <v>9371457</v>
      </c>
      <c r="D362" s="125">
        <v>2215090.0099999998</v>
      </c>
    </row>
    <row r="363" spans="2:4">
      <c r="B363" s="69" t="s">
        <v>940</v>
      </c>
      <c r="C363" s="125">
        <v>9371457</v>
      </c>
      <c r="D363" s="125">
        <v>2215090.0099999998</v>
      </c>
    </row>
    <row r="364" spans="2:4">
      <c r="B364" s="68" t="s">
        <v>417</v>
      </c>
      <c r="C364" s="125">
        <v>7451497</v>
      </c>
      <c r="D364" s="125">
        <v>7744697.0099999998</v>
      </c>
    </row>
    <row r="365" spans="2:4">
      <c r="B365" s="69" t="s">
        <v>941</v>
      </c>
      <c r="C365" s="125">
        <v>7451497</v>
      </c>
      <c r="D365" s="125">
        <v>7744697.0099999998</v>
      </c>
    </row>
    <row r="366" spans="2:4">
      <c r="B366" s="68" t="s">
        <v>418</v>
      </c>
      <c r="C366" s="125">
        <v>4933341</v>
      </c>
      <c r="D366" s="125">
        <v>0</v>
      </c>
    </row>
    <row r="367" spans="2:4">
      <c r="B367" s="69" t="s">
        <v>942</v>
      </c>
      <c r="C367" s="125">
        <v>4933341</v>
      </c>
      <c r="D367" s="125">
        <v>0</v>
      </c>
    </row>
    <row r="368" spans="2:4">
      <c r="B368" s="68" t="s">
        <v>419</v>
      </c>
      <c r="C368" s="125">
        <v>216427931</v>
      </c>
      <c r="D368" s="125">
        <v>0</v>
      </c>
    </row>
    <row r="369" spans="2:4">
      <c r="B369" s="69" t="s">
        <v>943</v>
      </c>
      <c r="C369" s="125">
        <v>216427931</v>
      </c>
      <c r="D369" s="125">
        <v>0</v>
      </c>
    </row>
    <row r="370" spans="2:4">
      <c r="B370" s="68" t="s">
        <v>420</v>
      </c>
      <c r="C370" s="125">
        <v>52800000</v>
      </c>
      <c r="D370" s="125">
        <v>0</v>
      </c>
    </row>
    <row r="371" spans="2:4">
      <c r="B371" s="69" t="s">
        <v>944</v>
      </c>
      <c r="C371" s="125">
        <v>52800000</v>
      </c>
      <c r="D371" s="125">
        <v>0</v>
      </c>
    </row>
    <row r="372" spans="2:4">
      <c r="B372" s="68" t="s">
        <v>421</v>
      </c>
      <c r="C372" s="125">
        <v>1499668</v>
      </c>
      <c r="D372" s="125">
        <v>0</v>
      </c>
    </row>
    <row r="373" spans="2:4">
      <c r="B373" s="69" t="s">
        <v>945</v>
      </c>
      <c r="C373" s="125">
        <v>1499668</v>
      </c>
      <c r="D373" s="125">
        <v>0</v>
      </c>
    </row>
    <row r="374" spans="2:4">
      <c r="B374" s="68" t="s">
        <v>422</v>
      </c>
      <c r="C374" s="125">
        <v>6209581</v>
      </c>
      <c r="D374" s="125">
        <v>0</v>
      </c>
    </row>
    <row r="375" spans="2:4">
      <c r="B375" s="69" t="s">
        <v>946</v>
      </c>
      <c r="C375" s="125">
        <v>6209581</v>
      </c>
      <c r="D375" s="125">
        <v>0</v>
      </c>
    </row>
    <row r="376" spans="2:4">
      <c r="B376" s="68" t="s">
        <v>423</v>
      </c>
      <c r="C376" s="125">
        <v>3123819</v>
      </c>
      <c r="D376" s="125">
        <v>0</v>
      </c>
    </row>
    <row r="377" spans="2:4">
      <c r="B377" s="69" t="s">
        <v>947</v>
      </c>
      <c r="C377" s="125">
        <v>3123819</v>
      </c>
      <c r="D377" s="125">
        <v>0</v>
      </c>
    </row>
    <row r="378" spans="2:4">
      <c r="B378" s="67" t="s">
        <v>307</v>
      </c>
      <c r="C378" s="126">
        <v>379491115</v>
      </c>
      <c r="D378" s="126">
        <v>0</v>
      </c>
    </row>
    <row r="379" spans="2:4">
      <c r="B379" s="68" t="s">
        <v>424</v>
      </c>
      <c r="C379" s="125">
        <v>379491115</v>
      </c>
      <c r="D379" s="125">
        <v>0</v>
      </c>
    </row>
    <row r="380" spans="2:4">
      <c r="B380" s="69" t="s">
        <v>948</v>
      </c>
      <c r="C380" s="125">
        <v>379491115</v>
      </c>
      <c r="D380" s="125">
        <v>0</v>
      </c>
    </row>
    <row r="381" spans="2:4">
      <c r="B381" s="67" t="s">
        <v>292</v>
      </c>
      <c r="C381" s="126">
        <v>211039083</v>
      </c>
      <c r="D381" s="126">
        <v>26329768.030000001</v>
      </c>
    </row>
    <row r="382" spans="2:4">
      <c r="B382" s="68" t="s">
        <v>355</v>
      </c>
      <c r="C382" s="125">
        <v>211039083</v>
      </c>
      <c r="D382" s="125">
        <v>26329768.030000001</v>
      </c>
    </row>
    <row r="383" spans="2:4">
      <c r="B383" s="69" t="s">
        <v>869</v>
      </c>
      <c r="C383" s="125">
        <v>211039083</v>
      </c>
      <c r="D383" s="125">
        <v>26329768.030000001</v>
      </c>
    </row>
    <row r="384" spans="2:4">
      <c r="B384" s="65" t="s">
        <v>296</v>
      </c>
      <c r="C384" s="125">
        <v>81734530</v>
      </c>
      <c r="D384" s="125">
        <v>0</v>
      </c>
    </row>
    <row r="385" spans="2:4">
      <c r="B385" s="67" t="s">
        <v>289</v>
      </c>
      <c r="C385" s="126">
        <v>81734530</v>
      </c>
      <c r="D385" s="126">
        <v>0</v>
      </c>
    </row>
    <row r="386" spans="2:4">
      <c r="B386" s="68" t="s">
        <v>425</v>
      </c>
      <c r="C386" s="125">
        <v>2466670</v>
      </c>
      <c r="D386" s="125">
        <v>0</v>
      </c>
    </row>
    <row r="387" spans="2:4">
      <c r="B387" s="69" t="s">
        <v>949</v>
      </c>
      <c r="C387" s="125">
        <v>2466670</v>
      </c>
      <c r="D387" s="125">
        <v>0</v>
      </c>
    </row>
    <row r="388" spans="2:4">
      <c r="B388" s="68" t="s">
        <v>426</v>
      </c>
      <c r="C388" s="125">
        <v>6247638</v>
      </c>
      <c r="D388" s="125">
        <v>0</v>
      </c>
    </row>
    <row r="389" spans="2:4">
      <c r="B389" s="69" t="s">
        <v>950</v>
      </c>
      <c r="C389" s="125">
        <v>6247638</v>
      </c>
      <c r="D389" s="125">
        <v>0</v>
      </c>
    </row>
    <row r="390" spans="2:4">
      <c r="B390" s="68" t="s">
        <v>427</v>
      </c>
      <c r="C390" s="125">
        <v>1241916</v>
      </c>
      <c r="D390" s="125">
        <v>0</v>
      </c>
    </row>
    <row r="391" spans="2:4">
      <c r="B391" s="69" t="s">
        <v>951</v>
      </c>
      <c r="C391" s="125">
        <v>1241916</v>
      </c>
      <c r="D391" s="125">
        <v>0</v>
      </c>
    </row>
    <row r="392" spans="2:4">
      <c r="B392" s="68" t="s">
        <v>428</v>
      </c>
      <c r="C392" s="125">
        <v>1499668</v>
      </c>
      <c r="D392" s="125">
        <v>0</v>
      </c>
    </row>
    <row r="393" spans="2:4">
      <c r="B393" s="69" t="s">
        <v>952</v>
      </c>
      <c r="C393" s="125">
        <v>1499668</v>
      </c>
      <c r="D393" s="125">
        <v>0</v>
      </c>
    </row>
    <row r="394" spans="2:4">
      <c r="B394" s="68" t="s">
        <v>429</v>
      </c>
      <c r="C394" s="125">
        <v>14800024</v>
      </c>
      <c r="D394" s="125">
        <v>0</v>
      </c>
    </row>
    <row r="395" spans="2:4">
      <c r="B395" s="69" t="s">
        <v>953</v>
      </c>
      <c r="C395" s="125">
        <v>14800024</v>
      </c>
      <c r="D395" s="125">
        <v>0</v>
      </c>
    </row>
    <row r="396" spans="2:4">
      <c r="B396" s="68" t="s">
        <v>1404</v>
      </c>
      <c r="C396" s="125">
        <v>0</v>
      </c>
      <c r="D396" s="125">
        <v>0</v>
      </c>
    </row>
    <row r="397" spans="2:4">
      <c r="B397" s="69" t="s">
        <v>1405</v>
      </c>
      <c r="C397" s="125">
        <v>0</v>
      </c>
      <c r="D397" s="125">
        <v>0</v>
      </c>
    </row>
    <row r="398" spans="2:4">
      <c r="B398" s="68" t="s">
        <v>430</v>
      </c>
      <c r="C398" s="125">
        <v>55478614</v>
      </c>
      <c r="D398" s="125">
        <v>0</v>
      </c>
    </row>
    <row r="399" spans="2:4">
      <c r="B399" s="69" t="s">
        <v>954</v>
      </c>
      <c r="C399" s="125">
        <v>55478614</v>
      </c>
      <c r="D399" s="125">
        <v>0</v>
      </c>
    </row>
    <row r="400" spans="2:4">
      <c r="B400" s="65" t="s">
        <v>431</v>
      </c>
      <c r="C400" s="125">
        <v>600392164</v>
      </c>
      <c r="D400" s="125">
        <v>322280826.81999999</v>
      </c>
    </row>
    <row r="401" spans="2:4">
      <c r="B401" s="67" t="s">
        <v>289</v>
      </c>
      <c r="C401" s="126">
        <v>465331120</v>
      </c>
      <c r="D401" s="126">
        <v>322280826.81999999</v>
      </c>
    </row>
    <row r="402" spans="2:4">
      <c r="B402" s="68" t="s">
        <v>432</v>
      </c>
      <c r="C402" s="125">
        <v>53000000</v>
      </c>
      <c r="D402" s="125">
        <v>4332927.5900000008</v>
      </c>
    </row>
    <row r="403" spans="2:4">
      <c r="B403" s="69" t="s">
        <v>955</v>
      </c>
      <c r="C403" s="125">
        <v>53000000</v>
      </c>
      <c r="D403" s="125">
        <v>4332927.5900000008</v>
      </c>
    </row>
    <row r="404" spans="2:4">
      <c r="B404" s="68" t="s">
        <v>433</v>
      </c>
      <c r="C404" s="125">
        <v>7400012</v>
      </c>
      <c r="D404" s="125">
        <v>0</v>
      </c>
    </row>
    <row r="405" spans="2:4">
      <c r="B405" s="69" t="s">
        <v>956</v>
      </c>
      <c r="C405" s="125">
        <v>7400012</v>
      </c>
      <c r="D405" s="125">
        <v>0</v>
      </c>
    </row>
    <row r="406" spans="2:4">
      <c r="B406" s="68" t="s">
        <v>434</v>
      </c>
      <c r="C406" s="125">
        <v>31238192</v>
      </c>
      <c r="D406" s="125">
        <v>0</v>
      </c>
    </row>
    <row r="407" spans="2:4">
      <c r="B407" s="69" t="s">
        <v>957</v>
      </c>
      <c r="C407" s="125">
        <v>31238192</v>
      </c>
      <c r="D407" s="125">
        <v>0</v>
      </c>
    </row>
    <row r="408" spans="2:4">
      <c r="B408" s="68" t="s">
        <v>435</v>
      </c>
      <c r="C408" s="125">
        <v>208572288</v>
      </c>
      <c r="D408" s="125">
        <v>0</v>
      </c>
    </row>
    <row r="409" spans="2:4">
      <c r="B409" s="69" t="s">
        <v>958</v>
      </c>
      <c r="C409" s="125">
        <v>208572288</v>
      </c>
      <c r="D409" s="125">
        <v>0</v>
      </c>
    </row>
    <row r="410" spans="2:4">
      <c r="B410" s="68" t="s">
        <v>1406</v>
      </c>
      <c r="C410" s="125">
        <v>0</v>
      </c>
      <c r="D410" s="125">
        <v>0</v>
      </c>
    </row>
    <row r="411" spans="2:4">
      <c r="B411" s="69" t="s">
        <v>1407</v>
      </c>
      <c r="C411" s="125">
        <v>0</v>
      </c>
      <c r="D411" s="125">
        <v>0</v>
      </c>
    </row>
    <row r="412" spans="2:4">
      <c r="B412" s="68" t="s">
        <v>436</v>
      </c>
      <c r="C412" s="125">
        <v>2483832</v>
      </c>
      <c r="D412" s="125">
        <v>0</v>
      </c>
    </row>
    <row r="413" spans="2:4">
      <c r="B413" s="69" t="s">
        <v>959</v>
      </c>
      <c r="C413" s="125">
        <v>2483832</v>
      </c>
      <c r="D413" s="125">
        <v>0</v>
      </c>
    </row>
    <row r="414" spans="2:4">
      <c r="B414" s="68" t="s">
        <v>437</v>
      </c>
      <c r="C414" s="125">
        <v>2196497</v>
      </c>
      <c r="D414" s="125">
        <v>2193048.62</v>
      </c>
    </row>
    <row r="415" spans="2:4">
      <c r="B415" s="69" t="s">
        <v>960</v>
      </c>
      <c r="C415" s="125">
        <v>2196497</v>
      </c>
      <c r="D415" s="125">
        <v>2193048.62</v>
      </c>
    </row>
    <row r="416" spans="2:4">
      <c r="B416" s="68" t="s">
        <v>438</v>
      </c>
      <c r="C416" s="125">
        <v>3123819</v>
      </c>
      <c r="D416" s="125">
        <v>0</v>
      </c>
    </row>
    <row r="417" spans="2:4">
      <c r="B417" s="69" t="s">
        <v>961</v>
      </c>
      <c r="C417" s="125">
        <v>3123819</v>
      </c>
      <c r="D417" s="125">
        <v>0</v>
      </c>
    </row>
    <row r="418" spans="2:4">
      <c r="B418" s="68" t="s">
        <v>439</v>
      </c>
      <c r="C418" s="125">
        <v>14800024</v>
      </c>
      <c r="D418" s="125">
        <v>9109449.9600000009</v>
      </c>
    </row>
    <row r="419" spans="2:4">
      <c r="B419" s="69" t="s">
        <v>962</v>
      </c>
      <c r="C419" s="125">
        <v>14800024</v>
      </c>
      <c r="D419" s="125">
        <v>9109449.9600000009</v>
      </c>
    </row>
    <row r="420" spans="2:4">
      <c r="B420" s="68" t="s">
        <v>440</v>
      </c>
      <c r="C420" s="125">
        <v>2115619</v>
      </c>
      <c r="D420" s="125">
        <v>0</v>
      </c>
    </row>
    <row r="421" spans="2:4">
      <c r="B421" s="69" t="s">
        <v>963</v>
      </c>
      <c r="C421" s="125">
        <v>2115619</v>
      </c>
      <c r="D421" s="125">
        <v>0</v>
      </c>
    </row>
    <row r="422" spans="2:4">
      <c r="B422" s="68" t="s">
        <v>441</v>
      </c>
      <c r="C422" s="125">
        <v>2483832</v>
      </c>
      <c r="D422" s="125">
        <v>0</v>
      </c>
    </row>
    <row r="423" spans="2:4">
      <c r="B423" s="69" t="s">
        <v>964</v>
      </c>
      <c r="C423" s="125">
        <v>2483832</v>
      </c>
      <c r="D423" s="125">
        <v>0</v>
      </c>
    </row>
    <row r="424" spans="2:4">
      <c r="B424" s="68" t="s">
        <v>442</v>
      </c>
      <c r="C424" s="125">
        <v>129185535</v>
      </c>
      <c r="D424" s="125">
        <v>125997516.27999999</v>
      </c>
    </row>
    <row r="425" spans="2:4">
      <c r="B425" s="69" t="s">
        <v>965</v>
      </c>
      <c r="C425" s="125">
        <v>129185535</v>
      </c>
      <c r="D425" s="125">
        <v>125997516.27999999</v>
      </c>
    </row>
    <row r="426" spans="2:4">
      <c r="B426" s="68" t="s">
        <v>1408</v>
      </c>
      <c r="C426" s="125">
        <v>0</v>
      </c>
      <c r="D426" s="125">
        <v>177413321</v>
      </c>
    </row>
    <row r="427" spans="2:4">
      <c r="B427" s="69" t="s">
        <v>1409</v>
      </c>
      <c r="C427" s="125">
        <v>0</v>
      </c>
      <c r="D427" s="125">
        <v>177413321</v>
      </c>
    </row>
    <row r="428" spans="2:4">
      <c r="B428" s="68" t="s">
        <v>443</v>
      </c>
      <c r="C428" s="125">
        <v>6247638</v>
      </c>
      <c r="D428" s="125">
        <v>0</v>
      </c>
    </row>
    <row r="429" spans="2:4">
      <c r="B429" s="69" t="s">
        <v>966</v>
      </c>
      <c r="C429" s="125">
        <v>6247638</v>
      </c>
      <c r="D429" s="125">
        <v>0</v>
      </c>
    </row>
    <row r="430" spans="2:4">
      <c r="B430" s="68" t="s">
        <v>444</v>
      </c>
      <c r="C430" s="125">
        <v>1241916</v>
      </c>
      <c r="D430" s="125">
        <v>3234563.37</v>
      </c>
    </row>
    <row r="431" spans="2:4">
      <c r="B431" s="69" t="s">
        <v>967</v>
      </c>
      <c r="C431" s="125">
        <v>1241916</v>
      </c>
      <c r="D431" s="125">
        <v>3234563.37</v>
      </c>
    </row>
    <row r="432" spans="2:4">
      <c r="B432" s="68" t="s">
        <v>445</v>
      </c>
      <c r="C432" s="125">
        <v>1241916</v>
      </c>
      <c r="D432" s="125">
        <v>0</v>
      </c>
    </row>
    <row r="433" spans="2:4">
      <c r="B433" s="69" t="s">
        <v>968</v>
      </c>
      <c r="C433" s="125">
        <v>1241916</v>
      </c>
      <c r="D433" s="125">
        <v>0</v>
      </c>
    </row>
    <row r="434" spans="2:4">
      <c r="B434" s="67" t="s">
        <v>292</v>
      </c>
      <c r="C434" s="126">
        <v>135061044</v>
      </c>
      <c r="D434" s="126">
        <v>0</v>
      </c>
    </row>
    <row r="435" spans="2:4">
      <c r="B435" s="68" t="s">
        <v>446</v>
      </c>
      <c r="C435" s="125">
        <v>135061044</v>
      </c>
      <c r="D435" s="125">
        <v>0</v>
      </c>
    </row>
    <row r="436" spans="2:4">
      <c r="B436" s="69" t="s">
        <v>969</v>
      </c>
      <c r="C436" s="125">
        <v>135061044</v>
      </c>
      <c r="D436" s="125">
        <v>0</v>
      </c>
    </row>
    <row r="437" spans="2:4">
      <c r="B437" s="65" t="s">
        <v>297</v>
      </c>
      <c r="C437" s="125">
        <v>294404374</v>
      </c>
      <c r="D437" s="125">
        <v>57987049.260000005</v>
      </c>
    </row>
    <row r="438" spans="2:4">
      <c r="B438" s="67" t="s">
        <v>289</v>
      </c>
      <c r="C438" s="126">
        <v>101705079</v>
      </c>
      <c r="D438" s="126">
        <v>32145946.390000001</v>
      </c>
    </row>
    <row r="439" spans="2:4">
      <c r="B439" s="68" t="s">
        <v>447</v>
      </c>
      <c r="C439" s="125">
        <v>4915999</v>
      </c>
      <c r="D439" s="125">
        <v>0</v>
      </c>
    </row>
    <row r="440" spans="2:4">
      <c r="B440" s="69" t="s">
        <v>970</v>
      </c>
      <c r="C440" s="125">
        <v>4915999</v>
      </c>
      <c r="D440" s="125">
        <v>0</v>
      </c>
    </row>
    <row r="441" spans="2:4">
      <c r="B441" s="68" t="s">
        <v>448</v>
      </c>
      <c r="C441" s="125">
        <v>1241916</v>
      </c>
      <c r="D441" s="125">
        <v>0</v>
      </c>
    </row>
    <row r="442" spans="2:4">
      <c r="B442" s="69" t="s">
        <v>971</v>
      </c>
      <c r="C442" s="125">
        <v>1241916</v>
      </c>
      <c r="D442" s="125">
        <v>0</v>
      </c>
    </row>
    <row r="443" spans="2:4">
      <c r="B443" s="68" t="s">
        <v>449</v>
      </c>
      <c r="C443" s="125">
        <v>2466671</v>
      </c>
      <c r="D443" s="125">
        <v>0</v>
      </c>
    </row>
    <row r="444" spans="2:4">
      <c r="B444" s="69" t="s">
        <v>972</v>
      </c>
      <c r="C444" s="125">
        <v>2466671</v>
      </c>
      <c r="D444" s="125">
        <v>0</v>
      </c>
    </row>
    <row r="445" spans="2:4">
      <c r="B445" s="68" t="s">
        <v>450</v>
      </c>
      <c r="C445" s="125">
        <v>86973174</v>
      </c>
      <c r="D445" s="125">
        <v>32145946.390000001</v>
      </c>
    </row>
    <row r="446" spans="2:4">
      <c r="B446" s="69" t="s">
        <v>973</v>
      </c>
      <c r="C446" s="125">
        <v>86973174</v>
      </c>
      <c r="D446" s="125">
        <v>32145946.390000001</v>
      </c>
    </row>
    <row r="447" spans="2:4">
      <c r="B447" s="68" t="s">
        <v>451</v>
      </c>
      <c r="C447" s="125">
        <v>2483832</v>
      </c>
      <c r="D447" s="125">
        <v>0</v>
      </c>
    </row>
    <row r="448" spans="2:4">
      <c r="B448" s="69" t="s">
        <v>974</v>
      </c>
      <c r="C448" s="125">
        <v>2483832</v>
      </c>
      <c r="D448" s="125">
        <v>0</v>
      </c>
    </row>
    <row r="449" spans="2:4">
      <c r="B449" s="68" t="s">
        <v>452</v>
      </c>
      <c r="C449" s="125">
        <v>1499668</v>
      </c>
      <c r="D449" s="125">
        <v>0</v>
      </c>
    </row>
    <row r="450" spans="2:4">
      <c r="B450" s="69" t="s">
        <v>975</v>
      </c>
      <c r="C450" s="125">
        <v>1499668</v>
      </c>
      <c r="D450" s="125">
        <v>0</v>
      </c>
    </row>
    <row r="451" spans="2:4">
      <c r="B451" s="68" t="s">
        <v>453</v>
      </c>
      <c r="C451" s="125">
        <v>2123819</v>
      </c>
      <c r="D451" s="125">
        <v>0</v>
      </c>
    </row>
    <row r="452" spans="2:4">
      <c r="B452" s="69" t="s">
        <v>976</v>
      </c>
      <c r="C452" s="125">
        <v>2123819</v>
      </c>
      <c r="D452" s="125">
        <v>0</v>
      </c>
    </row>
    <row r="453" spans="2:4">
      <c r="B453" s="67" t="s">
        <v>292</v>
      </c>
      <c r="C453" s="126">
        <v>192699295</v>
      </c>
      <c r="D453" s="126">
        <v>25841102.870000005</v>
      </c>
    </row>
    <row r="454" spans="2:4">
      <c r="B454" s="68" t="s">
        <v>355</v>
      </c>
      <c r="C454" s="125">
        <v>192699295</v>
      </c>
      <c r="D454" s="125">
        <v>25841102.870000005</v>
      </c>
    </row>
    <row r="455" spans="2:4">
      <c r="B455" s="69" t="s">
        <v>869</v>
      </c>
      <c r="C455" s="125">
        <v>192699295</v>
      </c>
      <c r="D455" s="125">
        <v>25841102.870000005</v>
      </c>
    </row>
    <row r="456" spans="2:4">
      <c r="B456" s="65" t="s">
        <v>298</v>
      </c>
      <c r="C456" s="125">
        <v>770279969</v>
      </c>
      <c r="D456" s="125">
        <v>154905986.44</v>
      </c>
    </row>
    <row r="457" spans="2:4">
      <c r="B457" s="67" t="s">
        <v>289</v>
      </c>
      <c r="C457" s="126">
        <v>770279969</v>
      </c>
      <c r="D457" s="126">
        <v>154905986.44</v>
      </c>
    </row>
    <row r="458" spans="2:4">
      <c r="B458" s="68" t="s">
        <v>454</v>
      </c>
      <c r="C458" s="125">
        <v>188088968</v>
      </c>
      <c r="D458" s="125">
        <v>0</v>
      </c>
    </row>
    <row r="459" spans="2:4">
      <c r="B459" s="69" t="s">
        <v>977</v>
      </c>
      <c r="C459" s="125">
        <v>188088968</v>
      </c>
      <c r="D459" s="125">
        <v>0</v>
      </c>
    </row>
    <row r="460" spans="2:4">
      <c r="B460" s="68" t="s">
        <v>455</v>
      </c>
      <c r="C460" s="125">
        <v>89329584</v>
      </c>
      <c r="D460" s="125">
        <v>0</v>
      </c>
    </row>
    <row r="461" spans="2:4">
      <c r="B461" s="69" t="s">
        <v>978</v>
      </c>
      <c r="C461" s="125">
        <v>89329584</v>
      </c>
      <c r="D461" s="125">
        <v>0</v>
      </c>
    </row>
    <row r="462" spans="2:4">
      <c r="B462" s="68" t="s">
        <v>456</v>
      </c>
      <c r="C462" s="125">
        <v>4231238</v>
      </c>
      <c r="D462" s="125">
        <v>850231.89</v>
      </c>
    </row>
    <row r="463" spans="2:4">
      <c r="B463" s="69" t="s">
        <v>979</v>
      </c>
      <c r="C463" s="125">
        <v>4231238</v>
      </c>
      <c r="D463" s="125">
        <v>850231.89</v>
      </c>
    </row>
    <row r="464" spans="2:4">
      <c r="B464" s="68" t="s">
        <v>457</v>
      </c>
      <c r="C464" s="125">
        <v>28114372</v>
      </c>
      <c r="D464" s="125">
        <v>9599315.2599999998</v>
      </c>
    </row>
    <row r="465" spans="2:4">
      <c r="B465" s="69" t="s">
        <v>980</v>
      </c>
      <c r="C465" s="125">
        <v>28114372</v>
      </c>
      <c r="D465" s="125">
        <v>9599315.2599999998</v>
      </c>
    </row>
    <row r="466" spans="2:4">
      <c r="B466" s="68" t="s">
        <v>458</v>
      </c>
      <c r="C466" s="125">
        <v>8693414</v>
      </c>
      <c r="D466" s="125">
        <v>0</v>
      </c>
    </row>
    <row r="467" spans="2:4">
      <c r="B467" s="69" t="s">
        <v>981</v>
      </c>
      <c r="C467" s="125">
        <v>8693414</v>
      </c>
      <c r="D467" s="125">
        <v>0</v>
      </c>
    </row>
    <row r="468" spans="2:4">
      <c r="B468" s="68" t="s">
        <v>459</v>
      </c>
      <c r="C468" s="125">
        <v>7451497</v>
      </c>
      <c r="D468" s="125">
        <v>0</v>
      </c>
    </row>
    <row r="469" spans="2:4">
      <c r="B469" s="69" t="s">
        <v>982</v>
      </c>
      <c r="C469" s="125">
        <v>7451497</v>
      </c>
      <c r="D469" s="125">
        <v>0</v>
      </c>
    </row>
    <row r="470" spans="2:4">
      <c r="B470" s="68" t="s">
        <v>460</v>
      </c>
      <c r="C470" s="125">
        <v>12813281</v>
      </c>
      <c r="D470" s="125">
        <v>0</v>
      </c>
    </row>
    <row r="471" spans="2:4">
      <c r="B471" s="69" t="s">
        <v>983</v>
      </c>
      <c r="C471" s="125">
        <v>12813281</v>
      </c>
      <c r="D471" s="125">
        <v>0</v>
      </c>
    </row>
    <row r="472" spans="2:4">
      <c r="B472" s="68" t="s">
        <v>461</v>
      </c>
      <c r="C472" s="125">
        <v>61830410</v>
      </c>
      <c r="D472" s="125">
        <v>57257515.529999994</v>
      </c>
    </row>
    <row r="473" spans="2:4">
      <c r="B473" s="69" t="s">
        <v>984</v>
      </c>
      <c r="C473" s="125">
        <v>61830410</v>
      </c>
      <c r="D473" s="125">
        <v>57257515.529999994</v>
      </c>
    </row>
    <row r="474" spans="2:4">
      <c r="B474" s="68" t="s">
        <v>1498</v>
      </c>
      <c r="C474" s="125">
        <v>0</v>
      </c>
      <c r="D474" s="125">
        <v>0</v>
      </c>
    </row>
    <row r="475" spans="2:4">
      <c r="B475" s="69" t="s">
        <v>1499</v>
      </c>
      <c r="C475" s="125">
        <v>0</v>
      </c>
      <c r="D475" s="125">
        <v>0</v>
      </c>
    </row>
    <row r="476" spans="2:4">
      <c r="B476" s="68" t="s">
        <v>1410</v>
      </c>
      <c r="C476" s="125">
        <v>0</v>
      </c>
      <c r="D476" s="125">
        <v>0</v>
      </c>
    </row>
    <row r="477" spans="2:4">
      <c r="B477" s="69" t="s">
        <v>1411</v>
      </c>
      <c r="C477" s="125">
        <v>0</v>
      </c>
      <c r="D477" s="125">
        <v>0</v>
      </c>
    </row>
    <row r="478" spans="2:4">
      <c r="B478" s="68" t="s">
        <v>462</v>
      </c>
      <c r="C478" s="125">
        <v>3123819</v>
      </c>
      <c r="D478" s="125">
        <v>0</v>
      </c>
    </row>
    <row r="479" spans="2:4">
      <c r="B479" s="69" t="s">
        <v>985</v>
      </c>
      <c r="C479" s="125">
        <v>3123819</v>
      </c>
      <c r="D479" s="125">
        <v>0</v>
      </c>
    </row>
    <row r="480" spans="2:4">
      <c r="B480" s="68" t="s">
        <v>463</v>
      </c>
      <c r="C480" s="125">
        <v>5114956</v>
      </c>
      <c r="D480" s="125">
        <v>0</v>
      </c>
    </row>
    <row r="481" spans="2:4">
      <c r="B481" s="69" t="s">
        <v>986</v>
      </c>
      <c r="C481" s="125">
        <v>5114956</v>
      </c>
      <c r="D481" s="125">
        <v>0</v>
      </c>
    </row>
    <row r="482" spans="2:4">
      <c r="B482" s="68" t="s">
        <v>464</v>
      </c>
      <c r="C482" s="125">
        <v>17266695</v>
      </c>
      <c r="D482" s="125">
        <v>0</v>
      </c>
    </row>
    <row r="483" spans="2:4">
      <c r="B483" s="69" t="s">
        <v>987</v>
      </c>
      <c r="C483" s="125">
        <v>17266695</v>
      </c>
      <c r="D483" s="125">
        <v>0</v>
      </c>
    </row>
    <row r="484" spans="2:4">
      <c r="B484" s="68" t="s">
        <v>465</v>
      </c>
      <c r="C484" s="125">
        <v>61127295</v>
      </c>
      <c r="D484" s="125">
        <v>0</v>
      </c>
    </row>
    <row r="485" spans="2:4">
      <c r="B485" s="69" t="s">
        <v>988</v>
      </c>
      <c r="C485" s="125">
        <v>61127295</v>
      </c>
      <c r="D485" s="125">
        <v>0</v>
      </c>
    </row>
    <row r="486" spans="2:4">
      <c r="B486" s="68" t="s">
        <v>466</v>
      </c>
      <c r="C486" s="125">
        <v>207478011</v>
      </c>
      <c r="D486" s="125">
        <v>87198923.760000005</v>
      </c>
    </row>
    <row r="487" spans="2:4">
      <c r="B487" s="69" t="s">
        <v>989</v>
      </c>
      <c r="C487" s="125">
        <v>207478011</v>
      </c>
      <c r="D487" s="125">
        <v>87198923.760000005</v>
      </c>
    </row>
    <row r="488" spans="2:4">
      <c r="B488" s="68" t="s">
        <v>1500</v>
      </c>
      <c r="C488" s="125">
        <v>0</v>
      </c>
      <c r="D488" s="125">
        <v>0</v>
      </c>
    </row>
    <row r="489" spans="2:4">
      <c r="B489" s="69" t="s">
        <v>1501</v>
      </c>
      <c r="C489" s="125">
        <v>0</v>
      </c>
      <c r="D489" s="125">
        <v>0</v>
      </c>
    </row>
    <row r="490" spans="2:4">
      <c r="B490" s="68" t="s">
        <v>467</v>
      </c>
      <c r="C490" s="125">
        <v>75616429</v>
      </c>
      <c r="D490" s="125">
        <v>0</v>
      </c>
    </row>
    <row r="491" spans="2:4">
      <c r="B491" s="69" t="s">
        <v>990</v>
      </c>
      <c r="C491" s="125">
        <v>75616429</v>
      </c>
      <c r="D491" s="125">
        <v>0</v>
      </c>
    </row>
    <row r="492" spans="2:4">
      <c r="B492" s="67" t="s">
        <v>307</v>
      </c>
      <c r="C492" s="126">
        <v>0</v>
      </c>
      <c r="D492" s="126">
        <v>0</v>
      </c>
    </row>
    <row r="493" spans="2:4">
      <c r="B493" s="68" t="s">
        <v>465</v>
      </c>
      <c r="C493" s="125">
        <v>0</v>
      </c>
      <c r="D493" s="125">
        <v>0</v>
      </c>
    </row>
    <row r="494" spans="2:4">
      <c r="B494" s="69" t="s">
        <v>988</v>
      </c>
      <c r="C494" s="125">
        <v>0</v>
      </c>
      <c r="D494" s="125">
        <v>0</v>
      </c>
    </row>
    <row r="495" spans="2:4">
      <c r="B495" s="65" t="s">
        <v>468</v>
      </c>
      <c r="C495" s="125">
        <v>337350589</v>
      </c>
      <c r="D495" s="125">
        <v>235507367.72</v>
      </c>
    </row>
    <row r="496" spans="2:4">
      <c r="B496" s="67" t="s">
        <v>289</v>
      </c>
      <c r="C496" s="126">
        <v>337350589</v>
      </c>
      <c r="D496" s="126">
        <v>235507367.72</v>
      </c>
    </row>
    <row r="497" spans="2:4">
      <c r="B497" s="68" t="s">
        <v>469</v>
      </c>
      <c r="C497" s="125">
        <v>3843340</v>
      </c>
      <c r="D497" s="125">
        <v>0</v>
      </c>
    </row>
    <row r="498" spans="2:4">
      <c r="B498" s="69" t="s">
        <v>991</v>
      </c>
      <c r="C498" s="125">
        <v>3843340</v>
      </c>
      <c r="D498" s="125">
        <v>0</v>
      </c>
    </row>
    <row r="499" spans="2:4">
      <c r="B499" s="68" t="s">
        <v>470</v>
      </c>
      <c r="C499" s="125">
        <v>8462477</v>
      </c>
      <c r="D499" s="125">
        <v>0</v>
      </c>
    </row>
    <row r="500" spans="2:4">
      <c r="B500" s="69" t="s">
        <v>992</v>
      </c>
      <c r="C500" s="125">
        <v>8462477</v>
      </c>
      <c r="D500" s="125">
        <v>0</v>
      </c>
    </row>
    <row r="501" spans="2:4">
      <c r="B501" s="68" t="s">
        <v>471</v>
      </c>
      <c r="C501" s="125">
        <v>15619096</v>
      </c>
      <c r="D501" s="125">
        <v>0</v>
      </c>
    </row>
    <row r="502" spans="2:4">
      <c r="B502" s="69" t="s">
        <v>993</v>
      </c>
      <c r="C502" s="125">
        <v>15619096</v>
      </c>
      <c r="D502" s="125">
        <v>0</v>
      </c>
    </row>
    <row r="503" spans="2:4">
      <c r="B503" s="68" t="s">
        <v>472</v>
      </c>
      <c r="C503" s="125">
        <v>2466670</v>
      </c>
      <c r="D503" s="125">
        <v>0</v>
      </c>
    </row>
    <row r="504" spans="2:4">
      <c r="B504" s="69" t="s">
        <v>994</v>
      </c>
      <c r="C504" s="125">
        <v>2466670</v>
      </c>
      <c r="D504" s="125">
        <v>0</v>
      </c>
    </row>
    <row r="505" spans="2:4">
      <c r="B505" s="68" t="s">
        <v>473</v>
      </c>
      <c r="C505" s="125">
        <v>264468046</v>
      </c>
      <c r="D505" s="125">
        <v>235507367.72</v>
      </c>
    </row>
    <row r="506" spans="2:4">
      <c r="B506" s="69" t="s">
        <v>995</v>
      </c>
      <c r="C506" s="125">
        <v>264468046</v>
      </c>
      <c r="D506" s="125">
        <v>235507367.72</v>
      </c>
    </row>
    <row r="507" spans="2:4">
      <c r="B507" s="68" t="s">
        <v>474</v>
      </c>
      <c r="C507" s="125">
        <v>2115619</v>
      </c>
      <c r="D507" s="125">
        <v>0</v>
      </c>
    </row>
    <row r="508" spans="2:4">
      <c r="B508" s="69" t="s">
        <v>996</v>
      </c>
      <c r="C508" s="125">
        <v>2115619</v>
      </c>
      <c r="D508" s="125">
        <v>0</v>
      </c>
    </row>
    <row r="509" spans="2:4">
      <c r="B509" s="68" t="s">
        <v>475</v>
      </c>
      <c r="C509" s="125">
        <v>15000000</v>
      </c>
      <c r="D509" s="125">
        <v>0</v>
      </c>
    </row>
    <row r="510" spans="2:4">
      <c r="B510" s="69" t="s">
        <v>997</v>
      </c>
      <c r="C510" s="125">
        <v>15000000</v>
      </c>
      <c r="D510" s="125">
        <v>0</v>
      </c>
    </row>
    <row r="511" spans="2:4">
      <c r="B511" s="68" t="s">
        <v>476</v>
      </c>
      <c r="C511" s="125">
        <v>14800024</v>
      </c>
      <c r="D511" s="125">
        <v>0</v>
      </c>
    </row>
    <row r="512" spans="2:4">
      <c r="B512" s="69" t="s">
        <v>998</v>
      </c>
      <c r="C512" s="125">
        <v>14800024</v>
      </c>
      <c r="D512" s="125">
        <v>0</v>
      </c>
    </row>
    <row r="513" spans="2:4">
      <c r="B513" s="68" t="s">
        <v>477</v>
      </c>
      <c r="C513" s="125">
        <v>7451498</v>
      </c>
      <c r="D513" s="125">
        <v>0</v>
      </c>
    </row>
    <row r="514" spans="2:4">
      <c r="B514" s="69" t="s">
        <v>999</v>
      </c>
      <c r="C514" s="125">
        <v>7451498</v>
      </c>
      <c r="D514" s="125">
        <v>0</v>
      </c>
    </row>
    <row r="515" spans="2:4">
      <c r="B515" s="68" t="s">
        <v>478</v>
      </c>
      <c r="C515" s="125">
        <v>3123819</v>
      </c>
      <c r="D515" s="125">
        <v>0</v>
      </c>
    </row>
    <row r="516" spans="2:4">
      <c r="B516" s="69" t="s">
        <v>1000</v>
      </c>
      <c r="C516" s="125">
        <v>3123819</v>
      </c>
      <c r="D516" s="125">
        <v>0</v>
      </c>
    </row>
    <row r="517" spans="2:4">
      <c r="B517" s="68" t="s">
        <v>1355</v>
      </c>
      <c r="C517" s="125">
        <v>0</v>
      </c>
      <c r="D517" s="125">
        <v>0</v>
      </c>
    </row>
    <row r="518" spans="2:4">
      <c r="B518" s="69" t="s">
        <v>1356</v>
      </c>
      <c r="C518" s="125">
        <v>0</v>
      </c>
      <c r="D518" s="125">
        <v>0</v>
      </c>
    </row>
    <row r="519" spans="2:4">
      <c r="B519" s="65" t="s">
        <v>299</v>
      </c>
      <c r="C519" s="125">
        <v>976293202</v>
      </c>
      <c r="D519" s="125">
        <v>147812016.84000006</v>
      </c>
    </row>
    <row r="520" spans="2:4">
      <c r="B520" s="67" t="s">
        <v>289</v>
      </c>
      <c r="C520" s="126">
        <v>976293202</v>
      </c>
      <c r="D520" s="126">
        <v>147812016.84000006</v>
      </c>
    </row>
    <row r="521" spans="2:4">
      <c r="B521" s="68" t="s">
        <v>479</v>
      </c>
      <c r="C521" s="125">
        <v>43183012</v>
      </c>
      <c r="D521" s="125">
        <v>0</v>
      </c>
    </row>
    <row r="522" spans="2:4">
      <c r="B522" s="69" t="s">
        <v>1001</v>
      </c>
      <c r="C522" s="125">
        <v>43183012</v>
      </c>
      <c r="D522" s="125">
        <v>0</v>
      </c>
    </row>
    <row r="523" spans="2:4">
      <c r="B523" s="68" t="s">
        <v>480</v>
      </c>
      <c r="C523" s="125">
        <v>40000000</v>
      </c>
      <c r="D523" s="125">
        <v>0</v>
      </c>
    </row>
    <row r="524" spans="2:4">
      <c r="B524" s="69" t="s">
        <v>1002</v>
      </c>
      <c r="C524" s="125">
        <v>40000000</v>
      </c>
      <c r="D524" s="125">
        <v>0</v>
      </c>
    </row>
    <row r="525" spans="2:4">
      <c r="B525" s="68" t="s">
        <v>481</v>
      </c>
      <c r="C525" s="125">
        <v>4231239</v>
      </c>
      <c r="D525" s="125">
        <v>0</v>
      </c>
    </row>
    <row r="526" spans="2:4">
      <c r="B526" s="69" t="s">
        <v>1003</v>
      </c>
      <c r="C526" s="125">
        <v>4231239</v>
      </c>
      <c r="D526" s="125">
        <v>0</v>
      </c>
    </row>
    <row r="527" spans="2:4">
      <c r="B527" s="68" t="s">
        <v>482</v>
      </c>
      <c r="C527" s="125">
        <v>43733469</v>
      </c>
      <c r="D527" s="125">
        <v>3204636.27</v>
      </c>
    </row>
    <row r="528" spans="2:4">
      <c r="B528" s="69" t="s">
        <v>1004</v>
      </c>
      <c r="C528" s="125">
        <v>43733469</v>
      </c>
      <c r="D528" s="125">
        <v>3204636.27</v>
      </c>
    </row>
    <row r="529" spans="2:4">
      <c r="B529" s="68" t="s">
        <v>483</v>
      </c>
      <c r="C529" s="125">
        <v>29805991</v>
      </c>
      <c r="D529" s="125">
        <v>5757634.3899999997</v>
      </c>
    </row>
    <row r="530" spans="2:4">
      <c r="B530" s="69" t="s">
        <v>1005</v>
      </c>
      <c r="C530" s="125">
        <v>29805991</v>
      </c>
      <c r="D530" s="125">
        <v>5757634.3899999997</v>
      </c>
    </row>
    <row r="531" spans="2:4">
      <c r="B531" s="68" t="s">
        <v>484</v>
      </c>
      <c r="C531" s="125">
        <v>6453123</v>
      </c>
      <c r="D531" s="125">
        <v>2857492.23</v>
      </c>
    </row>
    <row r="532" spans="2:4">
      <c r="B532" s="69" t="s">
        <v>1006</v>
      </c>
      <c r="C532" s="125">
        <v>6453123</v>
      </c>
      <c r="D532" s="125">
        <v>2857492.23</v>
      </c>
    </row>
    <row r="533" spans="2:4">
      <c r="B533" s="68" t="s">
        <v>485</v>
      </c>
      <c r="C533" s="125">
        <v>6247638</v>
      </c>
      <c r="D533" s="125">
        <v>0</v>
      </c>
    </row>
    <row r="534" spans="2:4">
      <c r="B534" s="69" t="s">
        <v>1007</v>
      </c>
      <c r="C534" s="125">
        <v>6247638</v>
      </c>
      <c r="D534" s="125">
        <v>0</v>
      </c>
    </row>
    <row r="535" spans="2:4">
      <c r="B535" s="68" t="s">
        <v>486</v>
      </c>
      <c r="C535" s="125">
        <v>5114956</v>
      </c>
      <c r="D535" s="125">
        <v>2665820</v>
      </c>
    </row>
    <row r="536" spans="2:4">
      <c r="B536" s="69" t="s">
        <v>1008</v>
      </c>
      <c r="C536" s="125">
        <v>5114956</v>
      </c>
      <c r="D536" s="125">
        <v>2665820</v>
      </c>
    </row>
    <row r="537" spans="2:4">
      <c r="B537" s="68" t="s">
        <v>487</v>
      </c>
      <c r="C537" s="125">
        <v>37000061</v>
      </c>
      <c r="D537" s="125">
        <v>0</v>
      </c>
    </row>
    <row r="538" spans="2:4">
      <c r="B538" s="69" t="s">
        <v>1009</v>
      </c>
      <c r="C538" s="125">
        <v>37000061</v>
      </c>
      <c r="D538" s="125">
        <v>0</v>
      </c>
    </row>
    <row r="539" spans="2:4">
      <c r="B539" s="68" t="s">
        <v>488</v>
      </c>
      <c r="C539" s="125">
        <v>405227030</v>
      </c>
      <c r="D539" s="125">
        <v>0</v>
      </c>
    </row>
    <row r="540" spans="2:4">
      <c r="B540" s="69" t="s">
        <v>1010</v>
      </c>
      <c r="C540" s="125">
        <v>405227030</v>
      </c>
      <c r="D540" s="125">
        <v>0</v>
      </c>
    </row>
    <row r="541" spans="2:4">
      <c r="B541" s="68" t="s">
        <v>489</v>
      </c>
      <c r="C541" s="125">
        <v>19870660</v>
      </c>
      <c r="D541" s="125">
        <v>595121.69999999995</v>
      </c>
    </row>
    <row r="542" spans="2:4">
      <c r="B542" s="69" t="s">
        <v>1011</v>
      </c>
      <c r="C542" s="125">
        <v>19870660</v>
      </c>
      <c r="D542" s="125">
        <v>595121.69999999995</v>
      </c>
    </row>
    <row r="543" spans="2:4">
      <c r="B543" s="68" t="s">
        <v>490</v>
      </c>
      <c r="C543" s="125">
        <v>255937916</v>
      </c>
      <c r="D543" s="125">
        <v>132731312.25000007</v>
      </c>
    </row>
    <row r="544" spans="2:4">
      <c r="B544" s="69" t="s">
        <v>1012</v>
      </c>
      <c r="C544" s="125">
        <v>255937916</v>
      </c>
      <c r="D544" s="125">
        <v>132731312.25000007</v>
      </c>
    </row>
    <row r="545" spans="2:4">
      <c r="B545" s="68" t="s">
        <v>491</v>
      </c>
      <c r="C545" s="125">
        <v>749089</v>
      </c>
      <c r="D545" s="125">
        <v>0</v>
      </c>
    </row>
    <row r="546" spans="2:4">
      <c r="B546" s="69" t="s">
        <v>1013</v>
      </c>
      <c r="C546" s="125">
        <v>749089</v>
      </c>
      <c r="D546" s="125">
        <v>0</v>
      </c>
    </row>
    <row r="547" spans="2:4">
      <c r="B547" s="68" t="s">
        <v>492</v>
      </c>
      <c r="C547" s="125">
        <v>1739769</v>
      </c>
      <c r="D547" s="125">
        <v>0</v>
      </c>
    </row>
    <row r="548" spans="2:4">
      <c r="B548" s="69" t="s">
        <v>1014</v>
      </c>
      <c r="C548" s="125">
        <v>1739769</v>
      </c>
      <c r="D548" s="125">
        <v>0</v>
      </c>
    </row>
    <row r="549" spans="2:4">
      <c r="B549" s="68" t="s">
        <v>493</v>
      </c>
      <c r="C549" s="125">
        <v>76999249</v>
      </c>
      <c r="D549" s="125">
        <v>0</v>
      </c>
    </row>
    <row r="550" spans="2:4">
      <c r="B550" s="69" t="s">
        <v>1015</v>
      </c>
      <c r="C550" s="125">
        <v>76999249</v>
      </c>
      <c r="D550" s="125">
        <v>0</v>
      </c>
    </row>
    <row r="551" spans="2:4">
      <c r="B551" s="65" t="s">
        <v>494</v>
      </c>
      <c r="C551" s="125">
        <v>989650540</v>
      </c>
      <c r="D551" s="125">
        <v>170947839.47999999</v>
      </c>
    </row>
    <row r="552" spans="2:4">
      <c r="B552" s="67" t="s">
        <v>289</v>
      </c>
      <c r="C552" s="126">
        <v>989650540</v>
      </c>
      <c r="D552" s="126">
        <v>170947839.47999999</v>
      </c>
    </row>
    <row r="553" spans="2:4">
      <c r="B553" s="68" t="s">
        <v>495</v>
      </c>
      <c r="C553" s="125">
        <v>221707859</v>
      </c>
      <c r="D553" s="125">
        <v>0</v>
      </c>
    </row>
    <row r="554" spans="2:4">
      <c r="B554" s="69" t="s">
        <v>1016</v>
      </c>
      <c r="C554" s="125">
        <v>221707859</v>
      </c>
      <c r="D554" s="125">
        <v>0</v>
      </c>
    </row>
    <row r="555" spans="2:4">
      <c r="B555" s="68" t="s">
        <v>496</v>
      </c>
      <c r="C555" s="125">
        <v>6867669</v>
      </c>
      <c r="D555" s="125">
        <v>0</v>
      </c>
    </row>
    <row r="556" spans="2:4">
      <c r="B556" s="69" t="s">
        <v>1017</v>
      </c>
      <c r="C556" s="125">
        <v>6867669</v>
      </c>
      <c r="D556" s="125">
        <v>0</v>
      </c>
    </row>
    <row r="557" spans="2:4">
      <c r="B557" s="68" t="s">
        <v>497</v>
      </c>
      <c r="C557" s="125">
        <v>715000000</v>
      </c>
      <c r="D557" s="125">
        <v>0</v>
      </c>
    </row>
    <row r="558" spans="2:4">
      <c r="B558" s="69" t="s">
        <v>1018</v>
      </c>
      <c r="C558" s="125">
        <v>715000000</v>
      </c>
      <c r="D558" s="125">
        <v>0</v>
      </c>
    </row>
    <row r="559" spans="2:4">
      <c r="B559" s="68" t="s">
        <v>498</v>
      </c>
      <c r="C559" s="125">
        <v>2115619</v>
      </c>
      <c r="D559" s="125">
        <v>0</v>
      </c>
    </row>
    <row r="560" spans="2:4">
      <c r="B560" s="69" t="s">
        <v>1019</v>
      </c>
      <c r="C560" s="125">
        <v>2115619</v>
      </c>
      <c r="D560" s="125">
        <v>0</v>
      </c>
    </row>
    <row r="561" spans="2:4">
      <c r="B561" s="68" t="s">
        <v>499</v>
      </c>
      <c r="C561" s="125">
        <v>9371457</v>
      </c>
      <c r="D561" s="125">
        <v>0</v>
      </c>
    </row>
    <row r="562" spans="2:4">
      <c r="B562" s="69" t="s">
        <v>1020</v>
      </c>
      <c r="C562" s="125">
        <v>9371457</v>
      </c>
      <c r="D562" s="125">
        <v>0</v>
      </c>
    </row>
    <row r="563" spans="2:4">
      <c r="B563" s="68" t="s">
        <v>500</v>
      </c>
      <c r="C563" s="125">
        <v>2466670</v>
      </c>
      <c r="D563" s="125">
        <v>0</v>
      </c>
    </row>
    <row r="564" spans="2:4">
      <c r="B564" s="69" t="s">
        <v>1021</v>
      </c>
      <c r="C564" s="125">
        <v>2466670</v>
      </c>
      <c r="D564" s="125">
        <v>0</v>
      </c>
    </row>
    <row r="565" spans="2:4">
      <c r="B565" s="68" t="s">
        <v>501</v>
      </c>
      <c r="C565" s="125">
        <v>4967665</v>
      </c>
      <c r="D565" s="125">
        <v>0</v>
      </c>
    </row>
    <row r="566" spans="2:4">
      <c r="B566" s="69" t="s">
        <v>1022</v>
      </c>
      <c r="C566" s="125">
        <v>4967665</v>
      </c>
      <c r="D566" s="125">
        <v>0</v>
      </c>
    </row>
    <row r="567" spans="2:4">
      <c r="B567" s="68" t="s">
        <v>1412</v>
      </c>
      <c r="C567" s="125">
        <v>0</v>
      </c>
      <c r="D567" s="125">
        <v>0</v>
      </c>
    </row>
    <row r="568" spans="2:4">
      <c r="B568" s="69" t="s">
        <v>1413</v>
      </c>
      <c r="C568" s="125">
        <v>0</v>
      </c>
      <c r="D568" s="125">
        <v>0</v>
      </c>
    </row>
    <row r="569" spans="2:4">
      <c r="B569" s="68" t="s">
        <v>1414</v>
      </c>
      <c r="C569" s="125">
        <v>0</v>
      </c>
      <c r="D569" s="125">
        <v>22135276</v>
      </c>
    </row>
    <row r="570" spans="2:4">
      <c r="B570" s="69" t="s">
        <v>1415</v>
      </c>
      <c r="C570" s="125">
        <v>0</v>
      </c>
      <c r="D570" s="125">
        <v>22135276</v>
      </c>
    </row>
    <row r="571" spans="2:4">
      <c r="B571" s="68" t="s">
        <v>1416</v>
      </c>
      <c r="C571" s="125">
        <v>0</v>
      </c>
      <c r="D571" s="125">
        <v>0</v>
      </c>
    </row>
    <row r="572" spans="2:4">
      <c r="B572" s="69" t="s">
        <v>1417</v>
      </c>
      <c r="C572" s="125">
        <v>0</v>
      </c>
      <c r="D572" s="125">
        <v>0</v>
      </c>
    </row>
    <row r="573" spans="2:4">
      <c r="B573" s="68" t="s">
        <v>1418</v>
      </c>
      <c r="C573" s="125">
        <v>0</v>
      </c>
      <c r="D573" s="125">
        <v>0</v>
      </c>
    </row>
    <row r="574" spans="2:4">
      <c r="B574" s="69" t="s">
        <v>1419</v>
      </c>
      <c r="C574" s="125">
        <v>0</v>
      </c>
      <c r="D574" s="125">
        <v>0</v>
      </c>
    </row>
    <row r="575" spans="2:4">
      <c r="B575" s="68" t="s">
        <v>1420</v>
      </c>
      <c r="C575" s="125">
        <v>0</v>
      </c>
      <c r="D575" s="125">
        <v>4645286</v>
      </c>
    </row>
    <row r="576" spans="2:4">
      <c r="B576" s="69" t="s">
        <v>1421</v>
      </c>
      <c r="C576" s="125">
        <v>0</v>
      </c>
      <c r="D576" s="125">
        <v>4645286</v>
      </c>
    </row>
    <row r="577" spans="2:4">
      <c r="B577" s="68" t="s">
        <v>1422</v>
      </c>
      <c r="C577" s="125">
        <v>0</v>
      </c>
      <c r="D577" s="125">
        <v>0</v>
      </c>
    </row>
    <row r="578" spans="2:4">
      <c r="B578" s="69" t="s">
        <v>1423</v>
      </c>
      <c r="C578" s="125">
        <v>0</v>
      </c>
      <c r="D578" s="125">
        <v>0</v>
      </c>
    </row>
    <row r="579" spans="2:4">
      <c r="B579" s="68" t="s">
        <v>1424</v>
      </c>
      <c r="C579" s="125">
        <v>0</v>
      </c>
      <c r="D579" s="125">
        <v>0</v>
      </c>
    </row>
    <row r="580" spans="2:4">
      <c r="B580" s="69" t="s">
        <v>1425</v>
      </c>
      <c r="C580" s="125">
        <v>0</v>
      </c>
      <c r="D580" s="125">
        <v>0</v>
      </c>
    </row>
    <row r="581" spans="2:4">
      <c r="B581" s="68" t="s">
        <v>502</v>
      </c>
      <c r="C581" s="125">
        <v>12597926</v>
      </c>
      <c r="D581" s="125">
        <v>0</v>
      </c>
    </row>
    <row r="582" spans="2:4">
      <c r="B582" s="69" t="s">
        <v>1023</v>
      </c>
      <c r="C582" s="125">
        <v>12597926</v>
      </c>
      <c r="D582" s="125">
        <v>0</v>
      </c>
    </row>
    <row r="583" spans="2:4">
      <c r="B583" s="68" t="s">
        <v>1426</v>
      </c>
      <c r="C583" s="125">
        <v>0</v>
      </c>
      <c r="D583" s="125">
        <v>0</v>
      </c>
    </row>
    <row r="584" spans="2:4">
      <c r="B584" s="69" t="s">
        <v>1427</v>
      </c>
      <c r="C584" s="125">
        <v>0</v>
      </c>
      <c r="D584" s="125">
        <v>0</v>
      </c>
    </row>
    <row r="585" spans="2:4">
      <c r="B585" s="68" t="s">
        <v>1428</v>
      </c>
      <c r="C585" s="125">
        <v>0</v>
      </c>
      <c r="D585" s="125">
        <v>0</v>
      </c>
    </row>
    <row r="586" spans="2:4">
      <c r="B586" s="69" t="s">
        <v>1429</v>
      </c>
      <c r="C586" s="125">
        <v>0</v>
      </c>
      <c r="D586" s="125">
        <v>0</v>
      </c>
    </row>
    <row r="587" spans="2:4">
      <c r="B587" s="68" t="s">
        <v>503</v>
      </c>
      <c r="C587" s="125">
        <v>3123819</v>
      </c>
      <c r="D587" s="125">
        <v>0</v>
      </c>
    </row>
    <row r="588" spans="2:4">
      <c r="B588" s="69" t="s">
        <v>1024</v>
      </c>
      <c r="C588" s="125">
        <v>3123819</v>
      </c>
      <c r="D588" s="125">
        <v>0</v>
      </c>
    </row>
    <row r="589" spans="2:4">
      <c r="B589" s="68" t="s">
        <v>504</v>
      </c>
      <c r="C589" s="125">
        <v>3725749</v>
      </c>
      <c r="D589" s="125">
        <v>0</v>
      </c>
    </row>
    <row r="590" spans="2:4">
      <c r="B590" s="69" t="s">
        <v>1025</v>
      </c>
      <c r="C590" s="125">
        <v>3725749</v>
      </c>
      <c r="D590" s="125">
        <v>0</v>
      </c>
    </row>
    <row r="591" spans="2:4">
      <c r="B591" s="68" t="s">
        <v>505</v>
      </c>
      <c r="C591" s="125">
        <v>2466670</v>
      </c>
      <c r="D591" s="125">
        <v>0</v>
      </c>
    </row>
    <row r="592" spans="2:4">
      <c r="B592" s="69" t="s">
        <v>1026</v>
      </c>
      <c r="C592" s="125">
        <v>2466670</v>
      </c>
      <c r="D592" s="125">
        <v>0</v>
      </c>
    </row>
    <row r="593" spans="2:4">
      <c r="B593" s="68" t="s">
        <v>506</v>
      </c>
      <c r="C593" s="125">
        <v>1499668</v>
      </c>
      <c r="D593" s="125">
        <v>0</v>
      </c>
    </row>
    <row r="594" spans="2:4">
      <c r="B594" s="69" t="s">
        <v>1027</v>
      </c>
      <c r="C594" s="125">
        <v>1499668</v>
      </c>
      <c r="D594" s="125">
        <v>0</v>
      </c>
    </row>
    <row r="595" spans="2:4">
      <c r="B595" s="68" t="s">
        <v>1430</v>
      </c>
      <c r="C595" s="125">
        <v>0</v>
      </c>
      <c r="D595" s="125">
        <v>0</v>
      </c>
    </row>
    <row r="596" spans="2:4">
      <c r="B596" s="69" t="s">
        <v>1431</v>
      </c>
      <c r="C596" s="125">
        <v>0</v>
      </c>
      <c r="D596" s="125">
        <v>0</v>
      </c>
    </row>
    <row r="597" spans="2:4">
      <c r="B597" s="68" t="s">
        <v>1432</v>
      </c>
      <c r="C597" s="125">
        <v>0</v>
      </c>
      <c r="D597" s="125">
        <v>42721107</v>
      </c>
    </row>
    <row r="598" spans="2:4">
      <c r="B598" s="69" t="s">
        <v>1433</v>
      </c>
      <c r="C598" s="125">
        <v>0</v>
      </c>
      <c r="D598" s="125">
        <v>42721107</v>
      </c>
    </row>
    <row r="599" spans="2:4">
      <c r="B599" s="68" t="s">
        <v>507</v>
      </c>
      <c r="C599" s="125">
        <v>3739769</v>
      </c>
      <c r="D599" s="125">
        <v>3450560.82</v>
      </c>
    </row>
    <row r="600" spans="2:4">
      <c r="B600" s="69" t="s">
        <v>1028</v>
      </c>
      <c r="C600" s="125">
        <v>3739769</v>
      </c>
      <c r="D600" s="125">
        <v>3450560.82</v>
      </c>
    </row>
    <row r="601" spans="2:4">
      <c r="B601" s="68" t="s">
        <v>1434</v>
      </c>
      <c r="C601" s="125">
        <v>0</v>
      </c>
      <c r="D601" s="125">
        <v>97995609.659999996</v>
      </c>
    </row>
    <row r="602" spans="2:4">
      <c r="B602" s="69" t="s">
        <v>1435</v>
      </c>
      <c r="C602" s="125">
        <v>0</v>
      </c>
      <c r="D602" s="125">
        <v>97995609.659999996</v>
      </c>
    </row>
    <row r="603" spans="2:4">
      <c r="B603" s="65" t="s">
        <v>508</v>
      </c>
      <c r="C603" s="125">
        <v>3902570017</v>
      </c>
      <c r="D603" s="125">
        <v>254241871.52000001</v>
      </c>
    </row>
    <row r="604" spans="2:4">
      <c r="B604" s="67" t="s">
        <v>289</v>
      </c>
      <c r="C604" s="126">
        <v>1282870018</v>
      </c>
      <c r="D604" s="126">
        <v>250238638.23000002</v>
      </c>
    </row>
    <row r="605" spans="2:4">
      <c r="B605" s="68" t="s">
        <v>509</v>
      </c>
      <c r="C605" s="125">
        <v>184339491</v>
      </c>
      <c r="D605" s="125">
        <v>0</v>
      </c>
    </row>
    <row r="606" spans="2:4">
      <c r="B606" s="69" t="s">
        <v>1029</v>
      </c>
      <c r="C606" s="125">
        <v>184339491</v>
      </c>
      <c r="D606" s="125">
        <v>0</v>
      </c>
    </row>
    <row r="607" spans="2:4">
      <c r="B607" s="68" t="s">
        <v>510</v>
      </c>
      <c r="C607" s="125">
        <v>900000000</v>
      </c>
      <c r="D607" s="125">
        <v>162921224</v>
      </c>
    </row>
    <row r="608" spans="2:4">
      <c r="B608" s="69" t="s">
        <v>1030</v>
      </c>
      <c r="C608" s="125">
        <v>900000000</v>
      </c>
      <c r="D608" s="125">
        <v>162921224</v>
      </c>
    </row>
    <row r="609" spans="2:4">
      <c r="B609" s="68" t="s">
        <v>1436</v>
      </c>
      <c r="C609" s="125">
        <v>0</v>
      </c>
      <c r="D609" s="125">
        <v>0</v>
      </c>
    </row>
    <row r="610" spans="2:4">
      <c r="B610" s="69" t="s">
        <v>1437</v>
      </c>
      <c r="C610" s="125">
        <v>0</v>
      </c>
      <c r="D610" s="125">
        <v>0</v>
      </c>
    </row>
    <row r="611" spans="2:4">
      <c r="B611" s="68" t="s">
        <v>511</v>
      </c>
      <c r="C611" s="125">
        <v>21255924</v>
      </c>
      <c r="D611" s="125">
        <v>0</v>
      </c>
    </row>
    <row r="612" spans="2:4">
      <c r="B612" s="69" t="s">
        <v>1031</v>
      </c>
      <c r="C612" s="125">
        <v>21255924</v>
      </c>
      <c r="D612" s="125">
        <v>0</v>
      </c>
    </row>
    <row r="613" spans="2:4">
      <c r="B613" s="68" t="s">
        <v>1502</v>
      </c>
      <c r="C613" s="125">
        <v>0</v>
      </c>
      <c r="D613" s="125">
        <v>0</v>
      </c>
    </row>
    <row r="614" spans="2:4">
      <c r="B614" s="69" t="s">
        <v>1503</v>
      </c>
      <c r="C614" s="125">
        <v>0</v>
      </c>
      <c r="D614" s="125">
        <v>0</v>
      </c>
    </row>
    <row r="615" spans="2:4">
      <c r="B615" s="68" t="s">
        <v>512</v>
      </c>
      <c r="C615" s="125">
        <v>9371457</v>
      </c>
      <c r="D615" s="125">
        <v>0</v>
      </c>
    </row>
    <row r="616" spans="2:4">
      <c r="B616" s="69" t="s">
        <v>1032</v>
      </c>
      <c r="C616" s="125">
        <v>9371457</v>
      </c>
      <c r="D616" s="125">
        <v>0</v>
      </c>
    </row>
    <row r="617" spans="2:4">
      <c r="B617" s="68" t="s">
        <v>513</v>
      </c>
      <c r="C617" s="125">
        <v>2115619</v>
      </c>
      <c r="D617" s="125">
        <v>0</v>
      </c>
    </row>
    <row r="618" spans="2:4">
      <c r="B618" s="69" t="s">
        <v>1033</v>
      </c>
      <c r="C618" s="125">
        <v>2115619</v>
      </c>
      <c r="D618" s="125">
        <v>0</v>
      </c>
    </row>
    <row r="619" spans="2:4">
      <c r="B619" s="68" t="s">
        <v>514</v>
      </c>
      <c r="C619" s="125">
        <v>2466670</v>
      </c>
      <c r="D619" s="125">
        <v>0</v>
      </c>
    </row>
    <row r="620" spans="2:4">
      <c r="B620" s="69" t="s">
        <v>1034</v>
      </c>
      <c r="C620" s="125">
        <v>2466670</v>
      </c>
      <c r="D620" s="125">
        <v>0</v>
      </c>
    </row>
    <row r="621" spans="2:4">
      <c r="B621" s="68" t="s">
        <v>515</v>
      </c>
      <c r="C621" s="125">
        <v>1241916</v>
      </c>
      <c r="D621" s="125">
        <v>0</v>
      </c>
    </row>
    <row r="622" spans="2:4">
      <c r="B622" s="69" t="s">
        <v>1035</v>
      </c>
      <c r="C622" s="125">
        <v>1241916</v>
      </c>
      <c r="D622" s="125">
        <v>0</v>
      </c>
    </row>
    <row r="623" spans="2:4">
      <c r="B623" s="68" t="s">
        <v>516</v>
      </c>
      <c r="C623" s="125">
        <v>13967116</v>
      </c>
      <c r="D623" s="125">
        <v>0</v>
      </c>
    </row>
    <row r="624" spans="2:4">
      <c r="B624" s="69" t="s">
        <v>1036</v>
      </c>
      <c r="C624" s="125">
        <v>13967116</v>
      </c>
      <c r="D624" s="125">
        <v>0</v>
      </c>
    </row>
    <row r="625" spans="2:4">
      <c r="B625" s="68" t="s">
        <v>517</v>
      </c>
      <c r="C625" s="125">
        <v>124911080</v>
      </c>
      <c r="D625" s="125">
        <v>87317414.230000004</v>
      </c>
    </row>
    <row r="626" spans="2:4">
      <c r="B626" s="69" t="s">
        <v>1037</v>
      </c>
      <c r="C626" s="125">
        <v>124911080</v>
      </c>
      <c r="D626" s="125">
        <v>87317414.230000004</v>
      </c>
    </row>
    <row r="627" spans="2:4">
      <c r="B627" s="68" t="s">
        <v>518</v>
      </c>
      <c r="C627" s="125">
        <v>7400012</v>
      </c>
      <c r="D627" s="125">
        <v>0</v>
      </c>
    </row>
    <row r="628" spans="2:4">
      <c r="B628" s="69" t="s">
        <v>1038</v>
      </c>
      <c r="C628" s="125">
        <v>7400012</v>
      </c>
      <c r="D628" s="125">
        <v>0</v>
      </c>
    </row>
    <row r="629" spans="2:4">
      <c r="B629" s="68" t="s">
        <v>519</v>
      </c>
      <c r="C629" s="125">
        <v>1499668</v>
      </c>
      <c r="D629" s="125">
        <v>0</v>
      </c>
    </row>
    <row r="630" spans="2:4">
      <c r="B630" s="69" t="s">
        <v>1039</v>
      </c>
      <c r="C630" s="125">
        <v>1499668</v>
      </c>
      <c r="D630" s="125">
        <v>0</v>
      </c>
    </row>
    <row r="631" spans="2:4">
      <c r="B631" s="68" t="s">
        <v>520</v>
      </c>
      <c r="C631" s="125">
        <v>11177246</v>
      </c>
      <c r="D631" s="125">
        <v>0</v>
      </c>
    </row>
    <row r="632" spans="2:4">
      <c r="B632" s="69" t="s">
        <v>1040</v>
      </c>
      <c r="C632" s="125">
        <v>11177246</v>
      </c>
      <c r="D632" s="125">
        <v>0</v>
      </c>
    </row>
    <row r="633" spans="2:4">
      <c r="B633" s="68" t="s">
        <v>521</v>
      </c>
      <c r="C633" s="125">
        <v>3123819</v>
      </c>
      <c r="D633" s="125">
        <v>0</v>
      </c>
    </row>
    <row r="634" spans="2:4">
      <c r="B634" s="69" t="s">
        <v>1041</v>
      </c>
      <c r="C634" s="125">
        <v>3123819</v>
      </c>
      <c r="D634" s="125">
        <v>0</v>
      </c>
    </row>
    <row r="635" spans="2:4">
      <c r="B635" s="67" t="s">
        <v>292</v>
      </c>
      <c r="C635" s="126">
        <v>2619699999</v>
      </c>
      <c r="D635" s="126">
        <v>4003233.29</v>
      </c>
    </row>
    <row r="636" spans="2:4">
      <c r="B636" s="68" t="s">
        <v>509</v>
      </c>
      <c r="C636" s="125">
        <v>2619699999</v>
      </c>
      <c r="D636" s="125">
        <v>4003233.29</v>
      </c>
    </row>
    <row r="637" spans="2:4">
      <c r="B637" s="69" t="s">
        <v>1029</v>
      </c>
      <c r="C637" s="125">
        <v>2619699999</v>
      </c>
      <c r="D637" s="125">
        <v>4003233.29</v>
      </c>
    </row>
    <row r="638" spans="2:4">
      <c r="B638" s="65" t="s">
        <v>522</v>
      </c>
      <c r="C638" s="125">
        <v>383266082</v>
      </c>
      <c r="D638" s="125">
        <v>0</v>
      </c>
    </row>
    <row r="639" spans="2:4">
      <c r="B639" s="67" t="s">
        <v>289</v>
      </c>
      <c r="C639" s="126">
        <v>367884646</v>
      </c>
      <c r="D639" s="126">
        <v>0</v>
      </c>
    </row>
    <row r="640" spans="2:4">
      <c r="B640" s="68" t="s">
        <v>523</v>
      </c>
      <c r="C640" s="125">
        <v>2855017</v>
      </c>
      <c r="D640" s="125">
        <v>0</v>
      </c>
    </row>
    <row r="641" spans="2:4">
      <c r="B641" s="69" t="s">
        <v>1042</v>
      </c>
      <c r="C641" s="125">
        <v>2855017</v>
      </c>
      <c r="D641" s="125">
        <v>0</v>
      </c>
    </row>
    <row r="642" spans="2:4">
      <c r="B642" s="68" t="s">
        <v>524</v>
      </c>
      <c r="C642" s="125">
        <v>3931943</v>
      </c>
      <c r="D642" s="125">
        <v>0</v>
      </c>
    </row>
    <row r="643" spans="2:4">
      <c r="B643" s="69" t="s">
        <v>1043</v>
      </c>
      <c r="C643" s="125">
        <v>3931943</v>
      </c>
      <c r="D643" s="125">
        <v>0</v>
      </c>
    </row>
    <row r="644" spans="2:4">
      <c r="B644" s="68" t="s">
        <v>525</v>
      </c>
      <c r="C644" s="125">
        <v>4624657</v>
      </c>
      <c r="D644" s="125">
        <v>0</v>
      </c>
    </row>
    <row r="645" spans="2:4">
      <c r="B645" s="69" t="s">
        <v>1044</v>
      </c>
      <c r="C645" s="125">
        <v>4624657</v>
      </c>
      <c r="D645" s="125">
        <v>0</v>
      </c>
    </row>
    <row r="646" spans="2:4">
      <c r="B646" s="68" t="s">
        <v>526</v>
      </c>
      <c r="C646" s="125">
        <v>2489528</v>
      </c>
      <c r="D646" s="125">
        <v>0</v>
      </c>
    </row>
    <row r="647" spans="2:4">
      <c r="B647" s="69" t="s">
        <v>1045</v>
      </c>
      <c r="C647" s="125">
        <v>2489528</v>
      </c>
      <c r="D647" s="125">
        <v>0</v>
      </c>
    </row>
    <row r="648" spans="2:4">
      <c r="B648" s="68" t="s">
        <v>527</v>
      </c>
      <c r="C648" s="125">
        <v>350000000</v>
      </c>
      <c r="D648" s="125">
        <v>0</v>
      </c>
    </row>
    <row r="649" spans="2:4">
      <c r="B649" s="69" t="s">
        <v>1046</v>
      </c>
      <c r="C649" s="125">
        <v>350000000</v>
      </c>
      <c r="D649" s="125">
        <v>0</v>
      </c>
    </row>
    <row r="650" spans="2:4">
      <c r="B650" s="68" t="s">
        <v>528</v>
      </c>
      <c r="C650" s="125">
        <v>2483832</v>
      </c>
      <c r="D650" s="125">
        <v>0</v>
      </c>
    </row>
    <row r="651" spans="2:4">
      <c r="B651" s="69" t="s">
        <v>1047</v>
      </c>
      <c r="C651" s="125">
        <v>2483832</v>
      </c>
      <c r="D651" s="125">
        <v>0</v>
      </c>
    </row>
    <row r="652" spans="2:4">
      <c r="B652" s="68" t="s">
        <v>1438</v>
      </c>
      <c r="C652" s="125">
        <v>0</v>
      </c>
      <c r="D652" s="125">
        <v>0</v>
      </c>
    </row>
    <row r="653" spans="2:4">
      <c r="B653" s="69" t="s">
        <v>1439</v>
      </c>
      <c r="C653" s="125">
        <v>0</v>
      </c>
      <c r="D653" s="125">
        <v>0</v>
      </c>
    </row>
    <row r="654" spans="2:4">
      <c r="B654" s="68" t="s">
        <v>529</v>
      </c>
      <c r="C654" s="125">
        <v>1499669</v>
      </c>
      <c r="D654" s="125">
        <v>0</v>
      </c>
    </row>
    <row r="655" spans="2:4">
      <c r="B655" s="69" t="s">
        <v>1048</v>
      </c>
      <c r="C655" s="125">
        <v>1499669</v>
      </c>
      <c r="D655" s="125">
        <v>0</v>
      </c>
    </row>
    <row r="656" spans="2:4">
      <c r="B656" s="67" t="s">
        <v>293</v>
      </c>
      <c r="C656" s="126">
        <v>15381436</v>
      </c>
      <c r="D656" s="126">
        <v>0</v>
      </c>
    </row>
    <row r="657" spans="2:4">
      <c r="B657" s="68" t="s">
        <v>290</v>
      </c>
      <c r="C657" s="125">
        <v>11755940</v>
      </c>
      <c r="D657" s="125">
        <v>0</v>
      </c>
    </row>
    <row r="658" spans="2:4">
      <c r="B658" s="69" t="s">
        <v>1049</v>
      </c>
      <c r="C658" s="125">
        <v>234000</v>
      </c>
      <c r="D658" s="125">
        <v>0</v>
      </c>
    </row>
    <row r="659" spans="2:4">
      <c r="B659" s="69" t="s">
        <v>1050</v>
      </c>
      <c r="C659" s="125">
        <v>11521940</v>
      </c>
      <c r="D659" s="125">
        <v>0</v>
      </c>
    </row>
    <row r="660" spans="2:4">
      <c r="B660" s="68" t="s">
        <v>530</v>
      </c>
      <c r="C660" s="125">
        <v>3625496</v>
      </c>
      <c r="D660" s="125">
        <v>0</v>
      </c>
    </row>
    <row r="661" spans="2:4">
      <c r="B661" s="69" t="s">
        <v>1051</v>
      </c>
      <c r="C661" s="125">
        <v>3625496</v>
      </c>
      <c r="D661" s="125">
        <v>0</v>
      </c>
    </row>
    <row r="662" spans="2:4">
      <c r="B662" s="65" t="s">
        <v>531</v>
      </c>
      <c r="C662" s="125">
        <v>1787798715</v>
      </c>
      <c r="D662" s="125">
        <v>260655463.22999999</v>
      </c>
    </row>
    <row r="663" spans="2:4">
      <c r="B663" s="67" t="s">
        <v>289</v>
      </c>
      <c r="C663" s="126">
        <v>1774470715</v>
      </c>
      <c r="D663" s="126">
        <v>260655463.22999999</v>
      </c>
    </row>
    <row r="664" spans="2:4">
      <c r="B664" s="68" t="s">
        <v>290</v>
      </c>
      <c r="C664" s="125">
        <v>2050000</v>
      </c>
      <c r="D664" s="125">
        <v>0</v>
      </c>
    </row>
    <row r="665" spans="2:4">
      <c r="B665" s="69" t="s">
        <v>1052</v>
      </c>
      <c r="C665" s="125">
        <v>2050000</v>
      </c>
      <c r="D665" s="125">
        <v>0</v>
      </c>
    </row>
    <row r="666" spans="2:4">
      <c r="B666" s="68" t="s">
        <v>532</v>
      </c>
      <c r="C666" s="125">
        <v>791959</v>
      </c>
      <c r="D666" s="125">
        <v>712762.92</v>
      </c>
    </row>
    <row r="667" spans="2:4">
      <c r="B667" s="69" t="s">
        <v>1053</v>
      </c>
      <c r="C667" s="125">
        <v>791959</v>
      </c>
      <c r="D667" s="125">
        <v>712762.92</v>
      </c>
    </row>
    <row r="668" spans="2:4">
      <c r="B668" s="68" t="s">
        <v>533</v>
      </c>
      <c r="C668" s="125">
        <v>1071015</v>
      </c>
      <c r="D668" s="125">
        <v>0</v>
      </c>
    </row>
    <row r="669" spans="2:4">
      <c r="B669" s="69" t="s">
        <v>1054</v>
      </c>
      <c r="C669" s="125">
        <v>1071015</v>
      </c>
      <c r="D669" s="125">
        <v>0</v>
      </c>
    </row>
    <row r="670" spans="2:4">
      <c r="B670" s="68" t="s">
        <v>534</v>
      </c>
      <c r="C670" s="125">
        <v>9371457</v>
      </c>
      <c r="D670" s="125">
        <v>7634484.1200000001</v>
      </c>
    </row>
    <row r="671" spans="2:4">
      <c r="B671" s="69" t="s">
        <v>1055</v>
      </c>
      <c r="C671" s="125">
        <v>9371457</v>
      </c>
      <c r="D671" s="125">
        <v>7634484.1200000001</v>
      </c>
    </row>
    <row r="672" spans="2:4">
      <c r="B672" s="68" t="s">
        <v>535</v>
      </c>
      <c r="C672" s="125">
        <v>583800000</v>
      </c>
      <c r="D672" s="125">
        <v>0</v>
      </c>
    </row>
    <row r="673" spans="2:4">
      <c r="B673" s="69" t="s">
        <v>1056</v>
      </c>
      <c r="C673" s="125">
        <v>583800000</v>
      </c>
      <c r="D673" s="125">
        <v>0</v>
      </c>
    </row>
    <row r="674" spans="2:4">
      <c r="B674" s="68" t="s">
        <v>536</v>
      </c>
      <c r="C674" s="125">
        <v>2115619</v>
      </c>
      <c r="D674" s="125">
        <v>0</v>
      </c>
    </row>
    <row r="675" spans="2:4">
      <c r="B675" s="69" t="s">
        <v>1057</v>
      </c>
      <c r="C675" s="125">
        <v>2115619</v>
      </c>
      <c r="D675" s="125">
        <v>0</v>
      </c>
    </row>
    <row r="676" spans="2:4">
      <c r="B676" s="68" t="s">
        <v>537</v>
      </c>
      <c r="C676" s="125">
        <v>8693414</v>
      </c>
      <c r="D676" s="125">
        <v>0</v>
      </c>
    </row>
    <row r="677" spans="2:4">
      <c r="B677" s="69" t="s">
        <v>1058</v>
      </c>
      <c r="C677" s="125">
        <v>8693414</v>
      </c>
      <c r="D677" s="125">
        <v>0</v>
      </c>
    </row>
    <row r="678" spans="2:4">
      <c r="B678" s="68" t="s">
        <v>538</v>
      </c>
      <c r="C678" s="125">
        <v>250254236</v>
      </c>
      <c r="D678" s="125">
        <v>193673354.18000001</v>
      </c>
    </row>
    <row r="679" spans="2:4">
      <c r="B679" s="69" t="s">
        <v>1059</v>
      </c>
      <c r="C679" s="125">
        <v>250254236</v>
      </c>
      <c r="D679" s="125">
        <v>193673354.18000001</v>
      </c>
    </row>
    <row r="680" spans="2:4">
      <c r="B680" s="68" t="s">
        <v>539</v>
      </c>
      <c r="C680" s="125">
        <v>12333353</v>
      </c>
      <c r="D680" s="125">
        <v>0</v>
      </c>
    </row>
    <row r="681" spans="2:4">
      <c r="B681" s="69" t="s">
        <v>1060</v>
      </c>
      <c r="C681" s="125">
        <v>12333353</v>
      </c>
      <c r="D681" s="125">
        <v>0</v>
      </c>
    </row>
    <row r="682" spans="2:4">
      <c r="B682" s="68" t="s">
        <v>540</v>
      </c>
      <c r="C682" s="125">
        <v>3615287</v>
      </c>
      <c r="D682" s="125">
        <v>0</v>
      </c>
    </row>
    <row r="683" spans="2:4">
      <c r="B683" s="69" t="s">
        <v>1061</v>
      </c>
      <c r="C683" s="125">
        <v>3615287</v>
      </c>
      <c r="D683" s="125">
        <v>0</v>
      </c>
    </row>
    <row r="684" spans="2:4">
      <c r="B684" s="68" t="s">
        <v>541</v>
      </c>
      <c r="C684" s="125">
        <v>891026954</v>
      </c>
      <c r="D684" s="125">
        <v>58634862.00999999</v>
      </c>
    </row>
    <row r="685" spans="2:4">
      <c r="B685" s="69" t="s">
        <v>1062</v>
      </c>
      <c r="C685" s="125">
        <v>891026954</v>
      </c>
      <c r="D685" s="125">
        <v>58634862.00999999</v>
      </c>
    </row>
    <row r="686" spans="2:4">
      <c r="B686" s="68" t="s">
        <v>542</v>
      </c>
      <c r="C686" s="125">
        <v>2483832</v>
      </c>
      <c r="D686" s="125">
        <v>0</v>
      </c>
    </row>
    <row r="687" spans="2:4">
      <c r="B687" s="69" t="s">
        <v>1063</v>
      </c>
      <c r="C687" s="125">
        <v>2483832</v>
      </c>
      <c r="D687" s="125">
        <v>0</v>
      </c>
    </row>
    <row r="688" spans="2:4">
      <c r="B688" s="68" t="s">
        <v>543</v>
      </c>
      <c r="C688" s="125">
        <v>6863589</v>
      </c>
      <c r="D688" s="125">
        <v>0</v>
      </c>
    </row>
    <row r="689" spans="2:4">
      <c r="B689" s="69" t="s">
        <v>1064</v>
      </c>
      <c r="C689" s="125">
        <v>6863589</v>
      </c>
      <c r="D689" s="125">
        <v>0</v>
      </c>
    </row>
    <row r="690" spans="2:4">
      <c r="B690" s="67" t="s">
        <v>293</v>
      </c>
      <c r="C690" s="126">
        <v>13328000</v>
      </c>
      <c r="D690" s="126">
        <v>0</v>
      </c>
    </row>
    <row r="691" spans="2:4">
      <c r="B691" s="68" t="s">
        <v>290</v>
      </c>
      <c r="C691" s="125">
        <v>13328000</v>
      </c>
      <c r="D691" s="125">
        <v>0</v>
      </c>
    </row>
    <row r="692" spans="2:4">
      <c r="B692" s="69" t="s">
        <v>1052</v>
      </c>
      <c r="C692" s="125">
        <v>13328000</v>
      </c>
      <c r="D692" s="125">
        <v>0</v>
      </c>
    </row>
    <row r="693" spans="2:4">
      <c r="B693" s="65" t="s">
        <v>544</v>
      </c>
      <c r="C693" s="125">
        <v>1155833545</v>
      </c>
      <c r="D693" s="125">
        <v>118775164.25999999</v>
      </c>
    </row>
    <row r="694" spans="2:4">
      <c r="B694" s="67" t="s">
        <v>289</v>
      </c>
      <c r="C694" s="126">
        <v>1155833545</v>
      </c>
      <c r="D694" s="126">
        <v>118775164.25999999</v>
      </c>
    </row>
    <row r="695" spans="2:4">
      <c r="B695" s="68" t="s">
        <v>545</v>
      </c>
      <c r="C695" s="125">
        <v>30000000</v>
      </c>
      <c r="D695" s="125">
        <v>4387128.97</v>
      </c>
    </row>
    <row r="696" spans="2:4">
      <c r="B696" s="69" t="s">
        <v>1065</v>
      </c>
      <c r="C696" s="125">
        <v>30000000</v>
      </c>
      <c r="D696" s="125">
        <v>4387128.97</v>
      </c>
    </row>
    <row r="697" spans="2:4">
      <c r="B697" s="68" t="s">
        <v>546</v>
      </c>
      <c r="C697" s="125">
        <v>28001108</v>
      </c>
      <c r="D697" s="125">
        <v>24952401.350000001</v>
      </c>
    </row>
    <row r="698" spans="2:4">
      <c r="B698" s="69" t="s">
        <v>1066</v>
      </c>
      <c r="C698" s="125">
        <v>28001108</v>
      </c>
      <c r="D698" s="125">
        <v>24952401.350000001</v>
      </c>
    </row>
    <row r="699" spans="2:4">
      <c r="B699" s="68" t="s">
        <v>547</v>
      </c>
      <c r="C699" s="125">
        <v>137862646</v>
      </c>
      <c r="D699" s="125">
        <v>0</v>
      </c>
    </row>
    <row r="700" spans="2:4">
      <c r="B700" s="69" t="s">
        <v>1067</v>
      </c>
      <c r="C700" s="125">
        <v>137862646</v>
      </c>
      <c r="D700" s="125">
        <v>0</v>
      </c>
    </row>
    <row r="701" spans="2:4">
      <c r="B701" s="68" t="s">
        <v>548</v>
      </c>
      <c r="C701" s="125">
        <v>35000000</v>
      </c>
      <c r="D701" s="125">
        <v>0</v>
      </c>
    </row>
    <row r="702" spans="2:4">
      <c r="B702" s="69" t="s">
        <v>1068</v>
      </c>
      <c r="C702" s="125">
        <v>35000000</v>
      </c>
      <c r="D702" s="125">
        <v>0</v>
      </c>
    </row>
    <row r="703" spans="2:4">
      <c r="B703" s="68" t="s">
        <v>549</v>
      </c>
      <c r="C703" s="125">
        <v>8462477</v>
      </c>
      <c r="D703" s="125">
        <v>0</v>
      </c>
    </row>
    <row r="704" spans="2:4">
      <c r="B704" s="69" t="s">
        <v>1069</v>
      </c>
      <c r="C704" s="125">
        <v>8462477</v>
      </c>
      <c r="D704" s="125">
        <v>0</v>
      </c>
    </row>
    <row r="705" spans="2:4">
      <c r="B705" s="68" t="s">
        <v>550</v>
      </c>
      <c r="C705" s="125">
        <v>43733469</v>
      </c>
      <c r="D705" s="125">
        <v>2752757.18</v>
      </c>
    </row>
    <row r="706" spans="2:4">
      <c r="B706" s="69" t="s">
        <v>1070</v>
      </c>
      <c r="C706" s="125">
        <v>43733469</v>
      </c>
      <c r="D706" s="125">
        <v>2752757.18</v>
      </c>
    </row>
    <row r="707" spans="2:4">
      <c r="B707" s="68" t="s">
        <v>1357</v>
      </c>
      <c r="C707" s="125">
        <v>0</v>
      </c>
      <c r="D707" s="125">
        <v>819294.4</v>
      </c>
    </row>
    <row r="708" spans="2:4">
      <c r="B708" s="69" t="s">
        <v>1358</v>
      </c>
      <c r="C708" s="125">
        <v>0</v>
      </c>
      <c r="D708" s="125">
        <v>819294.4</v>
      </c>
    </row>
    <row r="709" spans="2:4">
      <c r="B709" s="68" t="s">
        <v>551</v>
      </c>
      <c r="C709" s="125">
        <v>2466670</v>
      </c>
      <c r="D709" s="125">
        <v>0</v>
      </c>
    </row>
    <row r="710" spans="2:4">
      <c r="B710" s="69" t="s">
        <v>1071</v>
      </c>
      <c r="C710" s="125">
        <v>2466670</v>
      </c>
      <c r="D710" s="125">
        <v>0</v>
      </c>
    </row>
    <row r="711" spans="2:4">
      <c r="B711" s="68" t="s">
        <v>552</v>
      </c>
      <c r="C711" s="125">
        <v>17386828</v>
      </c>
      <c r="D711" s="125">
        <v>0</v>
      </c>
    </row>
    <row r="712" spans="2:4">
      <c r="B712" s="69" t="s">
        <v>1072</v>
      </c>
      <c r="C712" s="125">
        <v>17386828</v>
      </c>
      <c r="D712" s="125">
        <v>0</v>
      </c>
    </row>
    <row r="713" spans="2:4">
      <c r="B713" s="68" t="s">
        <v>553</v>
      </c>
      <c r="C713" s="125">
        <v>6247638</v>
      </c>
      <c r="D713" s="125">
        <v>3262465.02</v>
      </c>
    </row>
    <row r="714" spans="2:4">
      <c r="B714" s="69" t="s">
        <v>1073</v>
      </c>
      <c r="C714" s="125">
        <v>6247638</v>
      </c>
      <c r="D714" s="125">
        <v>3262465.02</v>
      </c>
    </row>
    <row r="715" spans="2:4">
      <c r="B715" s="68" t="s">
        <v>1359</v>
      </c>
      <c r="C715" s="125">
        <v>0</v>
      </c>
      <c r="D715" s="125">
        <v>0</v>
      </c>
    </row>
    <row r="716" spans="2:4">
      <c r="B716" s="69" t="s">
        <v>1360</v>
      </c>
      <c r="C716" s="125">
        <v>0</v>
      </c>
      <c r="D716" s="125">
        <v>0</v>
      </c>
    </row>
    <row r="717" spans="2:4">
      <c r="B717" s="68" t="s">
        <v>554</v>
      </c>
      <c r="C717" s="125">
        <v>5114956</v>
      </c>
      <c r="D717" s="125">
        <v>0</v>
      </c>
    </row>
    <row r="718" spans="2:4">
      <c r="B718" s="69" t="s">
        <v>1074</v>
      </c>
      <c r="C718" s="125">
        <v>5114956</v>
      </c>
      <c r="D718" s="125">
        <v>0</v>
      </c>
    </row>
    <row r="719" spans="2:4">
      <c r="B719" s="68" t="s">
        <v>555</v>
      </c>
      <c r="C719" s="125">
        <v>34109354</v>
      </c>
      <c r="D719" s="125">
        <v>1284734.7</v>
      </c>
    </row>
    <row r="720" spans="2:4">
      <c r="B720" s="69" t="s">
        <v>1075</v>
      </c>
      <c r="C720" s="125">
        <v>34109354</v>
      </c>
      <c r="D720" s="125">
        <v>1284734.7</v>
      </c>
    </row>
    <row r="721" spans="2:4">
      <c r="B721" s="68" t="s">
        <v>556</v>
      </c>
      <c r="C721" s="125">
        <v>54534447</v>
      </c>
      <c r="D721" s="125">
        <v>1393731.59</v>
      </c>
    </row>
    <row r="722" spans="2:4">
      <c r="B722" s="69" t="s">
        <v>1076</v>
      </c>
      <c r="C722" s="125">
        <v>54534447</v>
      </c>
      <c r="D722" s="125">
        <v>1393731.59</v>
      </c>
    </row>
    <row r="723" spans="2:4">
      <c r="B723" s="68" t="s">
        <v>557</v>
      </c>
      <c r="C723" s="125">
        <v>29147590</v>
      </c>
      <c r="D723" s="125">
        <v>1857298.75</v>
      </c>
    </row>
    <row r="724" spans="2:4">
      <c r="B724" s="69" t="s">
        <v>1077</v>
      </c>
      <c r="C724" s="125">
        <v>29147590</v>
      </c>
      <c r="D724" s="125">
        <v>1857298.75</v>
      </c>
    </row>
    <row r="725" spans="2:4">
      <c r="B725" s="68" t="s">
        <v>558</v>
      </c>
      <c r="C725" s="125">
        <v>24666707</v>
      </c>
      <c r="D725" s="125">
        <v>0</v>
      </c>
    </row>
    <row r="726" spans="2:4">
      <c r="B726" s="69" t="s">
        <v>1078</v>
      </c>
      <c r="C726" s="125">
        <v>24666707</v>
      </c>
      <c r="D726" s="125">
        <v>0</v>
      </c>
    </row>
    <row r="727" spans="2:4">
      <c r="B727" s="68" t="s">
        <v>559</v>
      </c>
      <c r="C727" s="125">
        <v>35903534</v>
      </c>
      <c r="D727" s="125">
        <v>1434827.99</v>
      </c>
    </row>
    <row r="728" spans="2:4">
      <c r="B728" s="69" t="s">
        <v>1079</v>
      </c>
      <c r="C728" s="125">
        <v>35903534</v>
      </c>
      <c r="D728" s="125">
        <v>1434827.99</v>
      </c>
    </row>
    <row r="729" spans="2:4">
      <c r="B729" s="68" t="s">
        <v>560</v>
      </c>
      <c r="C729" s="125">
        <v>11177246</v>
      </c>
      <c r="D729" s="125">
        <v>0</v>
      </c>
    </row>
    <row r="730" spans="2:4">
      <c r="B730" s="69" t="s">
        <v>1080</v>
      </c>
      <c r="C730" s="125">
        <v>11177246</v>
      </c>
      <c r="D730" s="125">
        <v>0</v>
      </c>
    </row>
    <row r="731" spans="2:4">
      <c r="B731" s="68" t="s">
        <v>561</v>
      </c>
      <c r="C731" s="125">
        <v>274181210</v>
      </c>
      <c r="D731" s="125">
        <v>76630524.309999987</v>
      </c>
    </row>
    <row r="732" spans="2:4">
      <c r="B732" s="69" t="s">
        <v>1081</v>
      </c>
      <c r="C732" s="125">
        <v>274181210</v>
      </c>
      <c r="D732" s="125">
        <v>76630524.309999987</v>
      </c>
    </row>
    <row r="733" spans="2:4">
      <c r="B733" s="68" t="s">
        <v>562</v>
      </c>
      <c r="C733" s="125">
        <v>1123819</v>
      </c>
      <c r="D733" s="125">
        <v>0</v>
      </c>
    </row>
    <row r="734" spans="2:4">
      <c r="B734" s="69" t="s">
        <v>1082</v>
      </c>
      <c r="C734" s="125">
        <v>1123819</v>
      </c>
      <c r="D734" s="125">
        <v>0</v>
      </c>
    </row>
    <row r="735" spans="2:4">
      <c r="B735" s="68" t="s">
        <v>1440</v>
      </c>
      <c r="C735" s="125">
        <v>0</v>
      </c>
      <c r="D735" s="125">
        <v>0</v>
      </c>
    </row>
    <row r="736" spans="2:4">
      <c r="B736" s="69" t="s">
        <v>1441</v>
      </c>
      <c r="C736" s="125">
        <v>0</v>
      </c>
      <c r="D736" s="125">
        <v>0</v>
      </c>
    </row>
    <row r="737" spans="2:4">
      <c r="B737" s="68" t="s">
        <v>563</v>
      </c>
      <c r="C737" s="125">
        <v>4661704</v>
      </c>
      <c r="D737" s="125">
        <v>0</v>
      </c>
    </row>
    <row r="738" spans="2:4">
      <c r="B738" s="69" t="s">
        <v>1083</v>
      </c>
      <c r="C738" s="125">
        <v>4661704</v>
      </c>
      <c r="D738" s="125">
        <v>0</v>
      </c>
    </row>
    <row r="739" spans="2:4">
      <c r="B739" s="68" t="s">
        <v>564</v>
      </c>
      <c r="C739" s="125">
        <v>8242449</v>
      </c>
      <c r="D739" s="125">
        <v>0</v>
      </c>
    </row>
    <row r="740" spans="2:4">
      <c r="B740" s="69" t="s">
        <v>1084</v>
      </c>
      <c r="C740" s="125">
        <v>8242449</v>
      </c>
      <c r="D740" s="125">
        <v>0</v>
      </c>
    </row>
    <row r="741" spans="2:4">
      <c r="B741" s="68" t="s">
        <v>565</v>
      </c>
      <c r="C741" s="125">
        <v>11886978</v>
      </c>
      <c r="D741" s="125">
        <v>0</v>
      </c>
    </row>
    <row r="742" spans="2:4">
      <c r="B742" s="69" t="s">
        <v>1085</v>
      </c>
      <c r="C742" s="125">
        <v>11886978</v>
      </c>
      <c r="D742" s="125">
        <v>0</v>
      </c>
    </row>
    <row r="743" spans="2:4">
      <c r="B743" s="68" t="s">
        <v>566</v>
      </c>
      <c r="C743" s="125">
        <v>939251</v>
      </c>
      <c r="D743" s="125">
        <v>0</v>
      </c>
    </row>
    <row r="744" spans="2:4">
      <c r="B744" s="69" t="s">
        <v>1086</v>
      </c>
      <c r="C744" s="125">
        <v>939251</v>
      </c>
      <c r="D744" s="125">
        <v>0</v>
      </c>
    </row>
    <row r="745" spans="2:4">
      <c r="B745" s="68" t="s">
        <v>567</v>
      </c>
      <c r="C745" s="125">
        <v>56622348</v>
      </c>
      <c r="D745" s="125">
        <v>0</v>
      </c>
    </row>
    <row r="746" spans="2:4">
      <c r="B746" s="69" t="s">
        <v>1087</v>
      </c>
      <c r="C746" s="125">
        <v>56622348</v>
      </c>
      <c r="D746" s="125">
        <v>0</v>
      </c>
    </row>
    <row r="747" spans="2:4">
      <c r="B747" s="68" t="s">
        <v>568</v>
      </c>
      <c r="C747" s="125">
        <v>4137182</v>
      </c>
      <c r="D747" s="125">
        <v>0</v>
      </c>
    </row>
    <row r="748" spans="2:4">
      <c r="B748" s="69" t="s">
        <v>1088</v>
      </c>
      <c r="C748" s="125">
        <v>4137182</v>
      </c>
      <c r="D748" s="125">
        <v>0</v>
      </c>
    </row>
    <row r="749" spans="2:4">
      <c r="B749" s="68" t="s">
        <v>569</v>
      </c>
      <c r="C749" s="125">
        <v>290223934</v>
      </c>
      <c r="D749" s="125">
        <v>0</v>
      </c>
    </row>
    <row r="750" spans="2:4">
      <c r="B750" s="69" t="s">
        <v>1089</v>
      </c>
      <c r="C750" s="125">
        <v>290223934</v>
      </c>
      <c r="D750" s="125">
        <v>0</v>
      </c>
    </row>
    <row r="751" spans="2:4">
      <c r="B751" s="65" t="s">
        <v>570</v>
      </c>
      <c r="C751" s="125">
        <v>266283091</v>
      </c>
      <c r="D751" s="125">
        <v>9495238.0399999991</v>
      </c>
    </row>
    <row r="752" spans="2:4">
      <c r="B752" s="67" t="s">
        <v>289</v>
      </c>
      <c r="C752" s="126">
        <v>266283091</v>
      </c>
      <c r="D752" s="126">
        <v>9495238.0399999991</v>
      </c>
    </row>
    <row r="753" spans="2:4">
      <c r="B753" s="68" t="s">
        <v>571</v>
      </c>
      <c r="C753" s="125">
        <v>2115619</v>
      </c>
      <c r="D753" s="125">
        <v>0</v>
      </c>
    </row>
    <row r="754" spans="2:4">
      <c r="B754" s="69" t="s">
        <v>1090</v>
      </c>
      <c r="C754" s="125">
        <v>2115619</v>
      </c>
      <c r="D754" s="125">
        <v>0</v>
      </c>
    </row>
    <row r="755" spans="2:4">
      <c r="B755" s="68" t="s">
        <v>572</v>
      </c>
      <c r="C755" s="125">
        <v>150000000</v>
      </c>
      <c r="D755" s="125">
        <v>0</v>
      </c>
    </row>
    <row r="756" spans="2:4">
      <c r="B756" s="69" t="s">
        <v>1091</v>
      </c>
      <c r="C756" s="125">
        <v>150000000</v>
      </c>
      <c r="D756" s="125">
        <v>0</v>
      </c>
    </row>
    <row r="757" spans="2:4">
      <c r="B757" s="68" t="s">
        <v>573</v>
      </c>
      <c r="C757" s="125">
        <v>6247638</v>
      </c>
      <c r="D757" s="125">
        <v>0</v>
      </c>
    </row>
    <row r="758" spans="2:4">
      <c r="B758" s="69" t="s">
        <v>1092</v>
      </c>
      <c r="C758" s="125">
        <v>6247638</v>
      </c>
      <c r="D758" s="125">
        <v>0</v>
      </c>
    </row>
    <row r="759" spans="2:4">
      <c r="B759" s="68" t="s">
        <v>574</v>
      </c>
      <c r="C759" s="125">
        <v>3725748</v>
      </c>
      <c r="D759" s="125">
        <v>0</v>
      </c>
    </row>
    <row r="760" spans="2:4">
      <c r="B760" s="69" t="s">
        <v>1093</v>
      </c>
      <c r="C760" s="125">
        <v>3725748</v>
      </c>
      <c r="D760" s="125">
        <v>0</v>
      </c>
    </row>
    <row r="761" spans="2:4">
      <c r="B761" s="68" t="s">
        <v>575</v>
      </c>
      <c r="C761" s="125">
        <v>621176</v>
      </c>
      <c r="D761" s="125">
        <v>0</v>
      </c>
    </row>
    <row r="762" spans="2:4">
      <c r="B762" s="69" t="s">
        <v>1094</v>
      </c>
      <c r="C762" s="125">
        <v>621176</v>
      </c>
      <c r="D762" s="125">
        <v>0</v>
      </c>
    </row>
    <row r="763" spans="2:4">
      <c r="B763" s="68" t="s">
        <v>576</v>
      </c>
      <c r="C763" s="125">
        <v>6247638</v>
      </c>
      <c r="D763" s="125">
        <v>0</v>
      </c>
    </row>
    <row r="764" spans="2:4">
      <c r="B764" s="69" t="s">
        <v>1095</v>
      </c>
      <c r="C764" s="125">
        <v>6247638</v>
      </c>
      <c r="D764" s="125">
        <v>0</v>
      </c>
    </row>
    <row r="765" spans="2:4">
      <c r="B765" s="68" t="s">
        <v>577</v>
      </c>
      <c r="C765" s="125">
        <v>4933341</v>
      </c>
      <c r="D765" s="125">
        <v>0</v>
      </c>
    </row>
    <row r="766" spans="2:4">
      <c r="B766" s="69" t="s">
        <v>1096</v>
      </c>
      <c r="C766" s="125">
        <v>4933341</v>
      </c>
      <c r="D766" s="125">
        <v>0</v>
      </c>
    </row>
    <row r="767" spans="2:4">
      <c r="B767" s="68" t="s">
        <v>578</v>
      </c>
      <c r="C767" s="125">
        <v>84066731</v>
      </c>
      <c r="D767" s="125">
        <v>9495238.0399999991</v>
      </c>
    </row>
    <row r="768" spans="2:4">
      <c r="B768" s="69" t="s">
        <v>1097</v>
      </c>
      <c r="C768" s="125">
        <v>84066731</v>
      </c>
      <c r="D768" s="125">
        <v>9495238.0399999991</v>
      </c>
    </row>
    <row r="769" spans="2:4">
      <c r="B769" s="68" t="s">
        <v>579</v>
      </c>
      <c r="C769" s="125">
        <v>2115619</v>
      </c>
      <c r="D769" s="125">
        <v>0</v>
      </c>
    </row>
    <row r="770" spans="2:4">
      <c r="B770" s="69" t="s">
        <v>1098</v>
      </c>
      <c r="C770" s="125">
        <v>2115619</v>
      </c>
      <c r="D770" s="125">
        <v>0</v>
      </c>
    </row>
    <row r="771" spans="2:4">
      <c r="B771" s="68" t="s">
        <v>580</v>
      </c>
      <c r="C771" s="125">
        <v>6209581</v>
      </c>
      <c r="D771" s="125">
        <v>0</v>
      </c>
    </row>
    <row r="772" spans="2:4">
      <c r="B772" s="69" t="s">
        <v>1099</v>
      </c>
      <c r="C772" s="125">
        <v>6209581</v>
      </c>
      <c r="D772" s="125">
        <v>0</v>
      </c>
    </row>
    <row r="773" spans="2:4">
      <c r="B773" s="65" t="s">
        <v>581</v>
      </c>
      <c r="C773" s="125">
        <v>258585387</v>
      </c>
      <c r="D773" s="125">
        <v>5093076.7300000004</v>
      </c>
    </row>
    <row r="774" spans="2:4">
      <c r="B774" s="67" t="s">
        <v>289</v>
      </c>
      <c r="C774" s="126">
        <v>258585387</v>
      </c>
      <c r="D774" s="126">
        <v>5093076.7300000004</v>
      </c>
    </row>
    <row r="775" spans="2:4">
      <c r="B775" s="68" t="s">
        <v>582</v>
      </c>
      <c r="C775" s="125">
        <v>19253539</v>
      </c>
      <c r="D775" s="125">
        <v>0</v>
      </c>
    </row>
    <row r="776" spans="2:4">
      <c r="B776" s="69" t="s">
        <v>1100</v>
      </c>
      <c r="C776" s="125">
        <v>19253539</v>
      </c>
      <c r="D776" s="125">
        <v>0</v>
      </c>
    </row>
    <row r="777" spans="2:4">
      <c r="B777" s="68" t="s">
        <v>583</v>
      </c>
      <c r="C777" s="125">
        <v>64295885</v>
      </c>
      <c r="D777" s="125">
        <v>0</v>
      </c>
    </row>
    <row r="778" spans="2:4">
      <c r="B778" s="69" t="s">
        <v>1101</v>
      </c>
      <c r="C778" s="125">
        <v>64295885</v>
      </c>
      <c r="D778" s="125">
        <v>0</v>
      </c>
    </row>
    <row r="779" spans="2:4">
      <c r="B779" s="68" t="s">
        <v>584</v>
      </c>
      <c r="C779" s="125">
        <v>2348246</v>
      </c>
      <c r="D779" s="125">
        <v>0</v>
      </c>
    </row>
    <row r="780" spans="2:4">
      <c r="B780" s="69" t="s">
        <v>1102</v>
      </c>
      <c r="C780" s="125">
        <v>2348246</v>
      </c>
      <c r="D780" s="125">
        <v>0</v>
      </c>
    </row>
    <row r="781" spans="2:4">
      <c r="B781" s="68" t="s">
        <v>585</v>
      </c>
      <c r="C781" s="125">
        <v>31270996</v>
      </c>
      <c r="D781" s="125">
        <v>0</v>
      </c>
    </row>
    <row r="782" spans="2:4">
      <c r="B782" s="69" t="s">
        <v>1103</v>
      </c>
      <c r="C782" s="125">
        <v>31270996</v>
      </c>
      <c r="D782" s="125">
        <v>0</v>
      </c>
    </row>
    <row r="783" spans="2:4">
      <c r="B783" s="68" t="s">
        <v>586</v>
      </c>
      <c r="C783" s="125">
        <v>5678125</v>
      </c>
      <c r="D783" s="125">
        <v>0</v>
      </c>
    </row>
    <row r="784" spans="2:4">
      <c r="B784" s="69" t="s">
        <v>1104</v>
      </c>
      <c r="C784" s="125">
        <v>5678125</v>
      </c>
      <c r="D784" s="125">
        <v>0</v>
      </c>
    </row>
    <row r="785" spans="2:4">
      <c r="B785" s="68" t="s">
        <v>587</v>
      </c>
      <c r="C785" s="125">
        <v>20000000</v>
      </c>
      <c r="D785" s="125">
        <v>0</v>
      </c>
    </row>
    <row r="786" spans="2:4">
      <c r="B786" s="69" t="s">
        <v>1105</v>
      </c>
      <c r="C786" s="125">
        <v>20000000</v>
      </c>
      <c r="D786" s="125">
        <v>0</v>
      </c>
    </row>
    <row r="787" spans="2:4">
      <c r="B787" s="68" t="s">
        <v>588</v>
      </c>
      <c r="C787" s="125">
        <v>75000000</v>
      </c>
      <c r="D787" s="125">
        <v>0</v>
      </c>
    </row>
    <row r="788" spans="2:4">
      <c r="B788" s="69" t="s">
        <v>1106</v>
      </c>
      <c r="C788" s="125">
        <v>75000000</v>
      </c>
      <c r="D788" s="125">
        <v>0</v>
      </c>
    </row>
    <row r="789" spans="2:4">
      <c r="B789" s="68" t="s">
        <v>589</v>
      </c>
      <c r="C789" s="125">
        <v>2115619</v>
      </c>
      <c r="D789" s="125">
        <v>0</v>
      </c>
    </row>
    <row r="790" spans="2:4">
      <c r="B790" s="69" t="s">
        <v>1107</v>
      </c>
      <c r="C790" s="125">
        <v>2115619</v>
      </c>
      <c r="D790" s="125">
        <v>0</v>
      </c>
    </row>
    <row r="791" spans="2:4">
      <c r="B791" s="68" t="s">
        <v>590</v>
      </c>
      <c r="C791" s="125">
        <v>9371457</v>
      </c>
      <c r="D791" s="125">
        <v>0</v>
      </c>
    </row>
    <row r="792" spans="2:4">
      <c r="B792" s="69" t="s">
        <v>1108</v>
      </c>
      <c r="C792" s="125">
        <v>9371457</v>
      </c>
      <c r="D792" s="125">
        <v>0</v>
      </c>
    </row>
    <row r="793" spans="2:4">
      <c r="B793" s="68" t="s">
        <v>591</v>
      </c>
      <c r="C793" s="125">
        <v>4967665</v>
      </c>
      <c r="D793" s="125">
        <v>3928280.75</v>
      </c>
    </row>
    <row r="794" spans="2:4">
      <c r="B794" s="69" t="s">
        <v>1109</v>
      </c>
      <c r="C794" s="125">
        <v>4967665</v>
      </c>
      <c r="D794" s="125">
        <v>3928280.75</v>
      </c>
    </row>
    <row r="795" spans="2:4">
      <c r="B795" s="68" t="s">
        <v>592</v>
      </c>
      <c r="C795" s="125">
        <v>12333353</v>
      </c>
      <c r="D795" s="125">
        <v>0</v>
      </c>
    </row>
    <row r="796" spans="2:4">
      <c r="B796" s="69" t="s">
        <v>1110</v>
      </c>
      <c r="C796" s="125">
        <v>12333353</v>
      </c>
      <c r="D796" s="125">
        <v>0</v>
      </c>
    </row>
    <row r="797" spans="2:4">
      <c r="B797" s="68" t="s">
        <v>593</v>
      </c>
      <c r="C797" s="125">
        <v>4499005</v>
      </c>
      <c r="D797" s="125">
        <v>0</v>
      </c>
    </row>
    <row r="798" spans="2:4">
      <c r="B798" s="69" t="s">
        <v>1111</v>
      </c>
      <c r="C798" s="125">
        <v>4499005</v>
      </c>
      <c r="D798" s="125">
        <v>0</v>
      </c>
    </row>
    <row r="799" spans="2:4">
      <c r="B799" s="68" t="s">
        <v>594</v>
      </c>
      <c r="C799" s="125">
        <v>7451497</v>
      </c>
      <c r="D799" s="125">
        <v>1164795.98</v>
      </c>
    </row>
    <row r="800" spans="2:4">
      <c r="B800" s="69" t="s">
        <v>1112</v>
      </c>
      <c r="C800" s="125">
        <v>7451497</v>
      </c>
      <c r="D800" s="125">
        <v>1164795.98</v>
      </c>
    </row>
    <row r="801" spans="2:4">
      <c r="B801" s="65" t="s">
        <v>300</v>
      </c>
      <c r="C801" s="125">
        <v>786584488</v>
      </c>
      <c r="D801" s="125">
        <v>248859794.13999999</v>
      </c>
    </row>
    <row r="802" spans="2:4">
      <c r="B802" s="67" t="s">
        <v>289</v>
      </c>
      <c r="C802" s="126">
        <v>786584488</v>
      </c>
      <c r="D802" s="126">
        <v>248859794.13999999</v>
      </c>
    </row>
    <row r="803" spans="2:4">
      <c r="B803" s="68" t="s">
        <v>595</v>
      </c>
      <c r="C803" s="125">
        <v>24388744</v>
      </c>
      <c r="D803" s="125">
        <v>0</v>
      </c>
    </row>
    <row r="804" spans="2:4">
      <c r="B804" s="69" t="s">
        <v>1113</v>
      </c>
      <c r="C804" s="125">
        <v>24388744</v>
      </c>
      <c r="D804" s="125">
        <v>0</v>
      </c>
    </row>
    <row r="805" spans="2:4">
      <c r="B805" s="68" t="s">
        <v>596</v>
      </c>
      <c r="C805" s="125">
        <v>24860157</v>
      </c>
      <c r="D805" s="125">
        <v>0</v>
      </c>
    </row>
    <row r="806" spans="2:4">
      <c r="B806" s="69" t="s">
        <v>1114</v>
      </c>
      <c r="C806" s="125">
        <v>24860157</v>
      </c>
      <c r="D806" s="125">
        <v>0</v>
      </c>
    </row>
    <row r="807" spans="2:4">
      <c r="B807" s="68" t="s">
        <v>597</v>
      </c>
      <c r="C807" s="125">
        <v>9000000</v>
      </c>
      <c r="D807" s="125">
        <v>3756190.15</v>
      </c>
    </row>
    <row r="808" spans="2:4">
      <c r="B808" s="69" t="s">
        <v>1115</v>
      </c>
      <c r="C808" s="125">
        <v>9000000</v>
      </c>
      <c r="D808" s="125">
        <v>3756190.15</v>
      </c>
    </row>
    <row r="809" spans="2:4">
      <c r="B809" s="68" t="s">
        <v>1489</v>
      </c>
      <c r="C809" s="125">
        <v>0</v>
      </c>
      <c r="D809" s="125">
        <v>0</v>
      </c>
    </row>
    <row r="810" spans="2:4">
      <c r="B810" s="69" t="s">
        <v>1490</v>
      </c>
      <c r="C810" s="125">
        <v>0</v>
      </c>
      <c r="D810" s="125">
        <v>0</v>
      </c>
    </row>
    <row r="811" spans="2:4">
      <c r="B811" s="68" t="s">
        <v>598</v>
      </c>
      <c r="C811" s="125">
        <v>21288889</v>
      </c>
      <c r="D811" s="125">
        <v>0</v>
      </c>
    </row>
    <row r="812" spans="2:4">
      <c r="B812" s="69" t="s">
        <v>1116</v>
      </c>
      <c r="C812" s="125">
        <v>21288889</v>
      </c>
      <c r="D812" s="125">
        <v>0</v>
      </c>
    </row>
    <row r="813" spans="2:4">
      <c r="B813" s="68" t="s">
        <v>599</v>
      </c>
      <c r="C813" s="125">
        <v>25000000</v>
      </c>
      <c r="D813" s="125">
        <v>0</v>
      </c>
    </row>
    <row r="814" spans="2:4">
      <c r="B814" s="69" t="s">
        <v>1117</v>
      </c>
      <c r="C814" s="125">
        <v>25000000</v>
      </c>
      <c r="D814" s="125">
        <v>0</v>
      </c>
    </row>
    <row r="815" spans="2:4">
      <c r="B815" s="68" t="s">
        <v>600</v>
      </c>
      <c r="C815" s="125">
        <v>313032930</v>
      </c>
      <c r="D815" s="125">
        <v>43418000</v>
      </c>
    </row>
    <row r="816" spans="2:4">
      <c r="B816" s="69" t="s">
        <v>1118</v>
      </c>
      <c r="C816" s="125">
        <v>313032930</v>
      </c>
      <c r="D816" s="125">
        <v>43418000</v>
      </c>
    </row>
    <row r="817" spans="2:4">
      <c r="B817" s="68" t="s">
        <v>1442</v>
      </c>
      <c r="C817" s="125">
        <v>0</v>
      </c>
      <c r="D817" s="125">
        <v>0</v>
      </c>
    </row>
    <row r="818" spans="2:4">
      <c r="B818" s="69" t="s">
        <v>1113</v>
      </c>
      <c r="C818" s="125">
        <v>0</v>
      </c>
      <c r="D818" s="125">
        <v>0</v>
      </c>
    </row>
    <row r="819" spans="2:4">
      <c r="B819" s="68" t="s">
        <v>601</v>
      </c>
      <c r="C819" s="125">
        <v>8462477</v>
      </c>
      <c r="D819" s="125">
        <v>4684544.1099999994</v>
      </c>
    </row>
    <row r="820" spans="2:4">
      <c r="B820" s="69" t="s">
        <v>1119</v>
      </c>
      <c r="C820" s="125">
        <v>8462477</v>
      </c>
      <c r="D820" s="125">
        <v>4684544.1099999994</v>
      </c>
    </row>
    <row r="821" spans="2:4">
      <c r="B821" s="68" t="s">
        <v>602</v>
      </c>
      <c r="C821" s="125">
        <v>71847842</v>
      </c>
      <c r="D821" s="125">
        <v>13444320.620000001</v>
      </c>
    </row>
    <row r="822" spans="2:4">
      <c r="B822" s="69" t="s">
        <v>1120</v>
      </c>
      <c r="C822" s="125">
        <v>71847842</v>
      </c>
      <c r="D822" s="125">
        <v>13444320.620000001</v>
      </c>
    </row>
    <row r="823" spans="2:4">
      <c r="B823" s="68" t="s">
        <v>603</v>
      </c>
      <c r="C823" s="125">
        <v>2130267</v>
      </c>
      <c r="D823" s="125">
        <v>1917240.66</v>
      </c>
    </row>
    <row r="824" spans="2:4">
      <c r="B824" s="69" t="s">
        <v>1121</v>
      </c>
      <c r="C824" s="125">
        <v>2130267</v>
      </c>
      <c r="D824" s="125">
        <v>1917240.66</v>
      </c>
    </row>
    <row r="825" spans="2:4">
      <c r="B825" s="68" t="s">
        <v>604</v>
      </c>
      <c r="C825" s="125">
        <v>2130267</v>
      </c>
      <c r="D825" s="125">
        <v>1917240.66</v>
      </c>
    </row>
    <row r="826" spans="2:4">
      <c r="B826" s="69" t="s">
        <v>1122</v>
      </c>
      <c r="C826" s="125">
        <v>2130267</v>
      </c>
      <c r="D826" s="125">
        <v>1917240.66</v>
      </c>
    </row>
    <row r="827" spans="2:4">
      <c r="B827" s="68" t="s">
        <v>605</v>
      </c>
      <c r="C827" s="125">
        <v>2466670</v>
      </c>
      <c r="D827" s="125">
        <v>13720435.869999999</v>
      </c>
    </row>
    <row r="828" spans="2:4">
      <c r="B828" s="69" t="s">
        <v>1123</v>
      </c>
      <c r="C828" s="125">
        <v>2466670</v>
      </c>
      <c r="D828" s="125">
        <v>13720435.869999999</v>
      </c>
    </row>
    <row r="829" spans="2:4">
      <c r="B829" s="68" t="s">
        <v>606</v>
      </c>
      <c r="C829" s="125">
        <v>2130267</v>
      </c>
      <c r="D829" s="125">
        <v>2051016</v>
      </c>
    </row>
    <row r="830" spans="2:4">
      <c r="B830" s="69" t="s">
        <v>1124</v>
      </c>
      <c r="C830" s="125">
        <v>2130267</v>
      </c>
      <c r="D830" s="125">
        <v>2051016</v>
      </c>
    </row>
    <row r="831" spans="2:4">
      <c r="B831" s="68" t="s">
        <v>607</v>
      </c>
      <c r="C831" s="125">
        <v>2130267</v>
      </c>
      <c r="D831" s="125">
        <v>1917240.66</v>
      </c>
    </row>
    <row r="832" spans="2:4">
      <c r="B832" s="69" t="s">
        <v>1125</v>
      </c>
      <c r="C832" s="125">
        <v>2130267</v>
      </c>
      <c r="D832" s="125">
        <v>1917240.66</v>
      </c>
    </row>
    <row r="833" spans="2:4">
      <c r="B833" s="68" t="s">
        <v>608</v>
      </c>
      <c r="C833" s="125">
        <v>802464</v>
      </c>
      <c r="D833" s="125">
        <v>722217.06</v>
      </c>
    </row>
    <row r="834" spans="2:4">
      <c r="B834" s="69" t="s">
        <v>1126</v>
      </c>
      <c r="C834" s="125">
        <v>802464</v>
      </c>
      <c r="D834" s="125">
        <v>722217.06</v>
      </c>
    </row>
    <row r="835" spans="2:4">
      <c r="B835" s="68" t="s">
        <v>609</v>
      </c>
      <c r="C835" s="125">
        <v>802463</v>
      </c>
      <c r="D835" s="125">
        <v>727377.04</v>
      </c>
    </row>
    <row r="836" spans="2:4">
      <c r="B836" s="69" t="s">
        <v>1127</v>
      </c>
      <c r="C836" s="125">
        <v>802463</v>
      </c>
      <c r="D836" s="125">
        <v>727377.04</v>
      </c>
    </row>
    <row r="837" spans="2:4">
      <c r="B837" s="68" t="s">
        <v>610</v>
      </c>
      <c r="C837" s="125">
        <v>802464</v>
      </c>
      <c r="D837" s="125">
        <v>722217.06</v>
      </c>
    </row>
    <row r="838" spans="2:4">
      <c r="B838" s="69" t="s">
        <v>1128</v>
      </c>
      <c r="C838" s="125">
        <v>802464</v>
      </c>
      <c r="D838" s="125">
        <v>722217.06</v>
      </c>
    </row>
    <row r="839" spans="2:4">
      <c r="B839" s="68" t="s">
        <v>611</v>
      </c>
      <c r="C839" s="125">
        <v>22354493</v>
      </c>
      <c r="D839" s="125">
        <v>15316792.450000001</v>
      </c>
    </row>
    <row r="840" spans="2:4">
      <c r="B840" s="69" t="s">
        <v>1129</v>
      </c>
      <c r="C840" s="125">
        <v>22354493</v>
      </c>
      <c r="D840" s="125">
        <v>15316792.450000001</v>
      </c>
    </row>
    <row r="841" spans="2:4">
      <c r="B841" s="68" t="s">
        <v>612</v>
      </c>
      <c r="C841" s="125">
        <v>802464</v>
      </c>
      <c r="D841" s="125">
        <v>727377.04</v>
      </c>
    </row>
    <row r="842" spans="2:4">
      <c r="B842" s="69" t="s">
        <v>1130</v>
      </c>
      <c r="C842" s="125">
        <v>802464</v>
      </c>
      <c r="D842" s="125">
        <v>727377.04</v>
      </c>
    </row>
    <row r="843" spans="2:4">
      <c r="B843" s="68" t="s">
        <v>613</v>
      </c>
      <c r="C843" s="125">
        <v>8114294</v>
      </c>
      <c r="D843" s="125">
        <v>0</v>
      </c>
    </row>
    <row r="844" spans="2:4">
      <c r="B844" s="69" t="s">
        <v>1131</v>
      </c>
      <c r="C844" s="125">
        <v>8114294</v>
      </c>
      <c r="D844" s="125">
        <v>0</v>
      </c>
    </row>
    <row r="845" spans="2:4">
      <c r="B845" s="68" t="s">
        <v>614</v>
      </c>
      <c r="C845" s="125">
        <v>139932800</v>
      </c>
      <c r="D845" s="125">
        <v>125219556.3</v>
      </c>
    </row>
    <row r="846" spans="2:4">
      <c r="B846" s="69" t="s">
        <v>1132</v>
      </c>
      <c r="C846" s="125">
        <v>139932800</v>
      </c>
      <c r="D846" s="125">
        <v>125219556.3</v>
      </c>
    </row>
    <row r="847" spans="2:4">
      <c r="B847" s="68" t="s">
        <v>615</v>
      </c>
      <c r="C847" s="125">
        <v>49333414</v>
      </c>
      <c r="D847" s="125">
        <v>10990260.75</v>
      </c>
    </row>
    <row r="848" spans="2:4">
      <c r="B848" s="69" t="s">
        <v>1133</v>
      </c>
      <c r="C848" s="125">
        <v>49333414</v>
      </c>
      <c r="D848" s="125">
        <v>10990260.75</v>
      </c>
    </row>
    <row r="849" spans="2:4">
      <c r="B849" s="68" t="s">
        <v>616</v>
      </c>
      <c r="C849" s="125">
        <v>14902995</v>
      </c>
      <c r="D849" s="125">
        <v>0</v>
      </c>
    </row>
    <row r="850" spans="2:4">
      <c r="B850" s="69" t="s">
        <v>1134</v>
      </c>
      <c r="C850" s="125">
        <v>14902995</v>
      </c>
      <c r="D850" s="125">
        <v>0</v>
      </c>
    </row>
    <row r="851" spans="2:4">
      <c r="B851" s="68" t="s">
        <v>617</v>
      </c>
      <c r="C851" s="125">
        <v>3123819</v>
      </c>
      <c r="D851" s="125">
        <v>0</v>
      </c>
    </row>
    <row r="852" spans="2:4">
      <c r="B852" s="69" t="s">
        <v>1135</v>
      </c>
      <c r="C852" s="125">
        <v>3123819</v>
      </c>
      <c r="D852" s="125">
        <v>0</v>
      </c>
    </row>
    <row r="853" spans="2:4">
      <c r="B853" s="68" t="s">
        <v>618</v>
      </c>
      <c r="C853" s="125">
        <v>1241916</v>
      </c>
      <c r="D853" s="125">
        <v>0</v>
      </c>
    </row>
    <row r="854" spans="2:4">
      <c r="B854" s="69" t="s">
        <v>1136</v>
      </c>
      <c r="C854" s="125">
        <v>1241916</v>
      </c>
      <c r="D854" s="125">
        <v>0</v>
      </c>
    </row>
    <row r="855" spans="2:4">
      <c r="B855" s="68" t="s">
        <v>619</v>
      </c>
      <c r="C855" s="125">
        <v>1241916</v>
      </c>
      <c r="D855" s="125">
        <v>0</v>
      </c>
    </row>
    <row r="856" spans="2:4">
      <c r="B856" s="69" t="s">
        <v>1137</v>
      </c>
      <c r="C856" s="125">
        <v>1241916</v>
      </c>
      <c r="D856" s="125">
        <v>0</v>
      </c>
    </row>
    <row r="857" spans="2:4">
      <c r="B857" s="68" t="s">
        <v>620</v>
      </c>
      <c r="C857" s="125">
        <v>5517208</v>
      </c>
      <c r="D857" s="125">
        <v>0</v>
      </c>
    </row>
    <row r="858" spans="2:4">
      <c r="B858" s="69" t="s">
        <v>1138</v>
      </c>
      <c r="C858" s="125">
        <v>5517208</v>
      </c>
      <c r="D858" s="125">
        <v>0</v>
      </c>
    </row>
    <row r="859" spans="2:4">
      <c r="B859" s="68" t="s">
        <v>621</v>
      </c>
      <c r="C859" s="125">
        <v>5517208</v>
      </c>
      <c r="D859" s="125">
        <v>1460437.38</v>
      </c>
    </row>
    <row r="860" spans="2:4">
      <c r="B860" s="69" t="s">
        <v>1139</v>
      </c>
      <c r="C860" s="125">
        <v>5517208</v>
      </c>
      <c r="D860" s="125">
        <v>1460437.38</v>
      </c>
    </row>
    <row r="861" spans="2:4">
      <c r="B861" s="68" t="s">
        <v>622</v>
      </c>
      <c r="C861" s="125">
        <v>17708585</v>
      </c>
      <c r="D861" s="125">
        <v>4686892.95</v>
      </c>
    </row>
    <row r="862" spans="2:4">
      <c r="B862" s="69" t="s">
        <v>1140</v>
      </c>
      <c r="C862" s="125">
        <v>17708585</v>
      </c>
      <c r="D862" s="125">
        <v>4686892.95</v>
      </c>
    </row>
    <row r="863" spans="2:4">
      <c r="B863" s="68" t="s">
        <v>623</v>
      </c>
      <c r="C863" s="125">
        <v>5517208</v>
      </c>
      <c r="D863" s="125">
        <v>1460437.38</v>
      </c>
    </row>
    <row r="864" spans="2:4">
      <c r="B864" s="69" t="s">
        <v>1141</v>
      </c>
      <c r="C864" s="125">
        <v>5517208</v>
      </c>
      <c r="D864" s="125">
        <v>1460437.38</v>
      </c>
    </row>
    <row r="865" spans="2:4">
      <c r="B865" s="65" t="s">
        <v>301</v>
      </c>
      <c r="C865" s="125">
        <v>527597081</v>
      </c>
      <c r="D865" s="125">
        <v>122851113.14999998</v>
      </c>
    </row>
    <row r="866" spans="2:4">
      <c r="B866" s="67" t="s">
        <v>289</v>
      </c>
      <c r="C866" s="126">
        <v>351400482</v>
      </c>
      <c r="D866" s="126">
        <v>101710185.54999997</v>
      </c>
    </row>
    <row r="867" spans="2:4">
      <c r="B867" s="68" t="s">
        <v>624</v>
      </c>
      <c r="C867" s="125">
        <v>2154043</v>
      </c>
      <c r="D867" s="125">
        <v>0</v>
      </c>
    </row>
    <row r="868" spans="2:4">
      <c r="B868" s="69" t="s">
        <v>1142</v>
      </c>
      <c r="C868" s="125">
        <v>2154043</v>
      </c>
      <c r="D868" s="125">
        <v>0</v>
      </c>
    </row>
    <row r="869" spans="2:4">
      <c r="B869" s="68" t="s">
        <v>625</v>
      </c>
      <c r="C869" s="125">
        <v>1595659</v>
      </c>
      <c r="D869" s="125">
        <v>718046.64</v>
      </c>
    </row>
    <row r="870" spans="2:4">
      <c r="B870" s="69" t="s">
        <v>1143</v>
      </c>
      <c r="C870" s="125">
        <v>1595659</v>
      </c>
      <c r="D870" s="125">
        <v>718046.64</v>
      </c>
    </row>
    <row r="871" spans="2:4">
      <c r="B871" s="68" t="s">
        <v>626</v>
      </c>
      <c r="C871" s="125">
        <v>2154043</v>
      </c>
      <c r="D871" s="125">
        <v>1938638.52</v>
      </c>
    </row>
    <row r="872" spans="2:4">
      <c r="B872" s="69" t="s">
        <v>1144</v>
      </c>
      <c r="C872" s="125">
        <v>2154043</v>
      </c>
      <c r="D872" s="125">
        <v>1938638.52</v>
      </c>
    </row>
    <row r="873" spans="2:4">
      <c r="B873" s="68" t="s">
        <v>627</v>
      </c>
      <c r="C873" s="125">
        <v>2154043</v>
      </c>
      <c r="D873" s="125">
        <v>1938638.52</v>
      </c>
    </row>
    <row r="874" spans="2:4">
      <c r="B874" s="69" t="s">
        <v>1145</v>
      </c>
      <c r="C874" s="125">
        <v>2154043</v>
      </c>
      <c r="D874" s="125">
        <v>1938638.52</v>
      </c>
    </row>
    <row r="875" spans="2:4">
      <c r="B875" s="68" t="s">
        <v>1504</v>
      </c>
      <c r="C875" s="125">
        <v>0</v>
      </c>
      <c r="D875" s="125">
        <v>0</v>
      </c>
    </row>
    <row r="876" spans="2:4">
      <c r="B876" s="69" t="s">
        <v>1505</v>
      </c>
      <c r="C876" s="125">
        <v>0</v>
      </c>
      <c r="D876" s="125">
        <v>0</v>
      </c>
    </row>
    <row r="877" spans="2:4">
      <c r="B877" s="68" t="s">
        <v>628</v>
      </c>
      <c r="C877" s="125">
        <v>1595659</v>
      </c>
      <c r="D877" s="125">
        <v>0</v>
      </c>
    </row>
    <row r="878" spans="2:4">
      <c r="B878" s="69" t="s">
        <v>1146</v>
      </c>
      <c r="C878" s="125">
        <v>1595659</v>
      </c>
      <c r="D878" s="125">
        <v>0</v>
      </c>
    </row>
    <row r="879" spans="2:4">
      <c r="B879" s="68" t="s">
        <v>1443</v>
      </c>
      <c r="C879" s="125">
        <v>0</v>
      </c>
      <c r="D879" s="125">
        <v>5132410.29</v>
      </c>
    </row>
    <row r="880" spans="2:4">
      <c r="B880" s="69" t="s">
        <v>1444</v>
      </c>
      <c r="C880" s="125">
        <v>0</v>
      </c>
      <c r="D880" s="125">
        <v>5132410.29</v>
      </c>
    </row>
    <row r="881" spans="2:4">
      <c r="B881" s="68" t="s">
        <v>629</v>
      </c>
      <c r="C881" s="125">
        <v>4231239</v>
      </c>
      <c r="D881" s="125">
        <v>0</v>
      </c>
    </row>
    <row r="882" spans="2:4">
      <c r="B882" s="69" t="s">
        <v>1147</v>
      </c>
      <c r="C882" s="125">
        <v>4231239</v>
      </c>
      <c r="D882" s="125">
        <v>0</v>
      </c>
    </row>
    <row r="883" spans="2:4">
      <c r="B883" s="68" t="s">
        <v>630</v>
      </c>
      <c r="C883" s="125">
        <v>3859232</v>
      </c>
      <c r="D883" s="125">
        <v>0</v>
      </c>
    </row>
    <row r="884" spans="2:4">
      <c r="B884" s="69" t="s">
        <v>1148</v>
      </c>
      <c r="C884" s="125">
        <v>3859232</v>
      </c>
      <c r="D884" s="125">
        <v>0</v>
      </c>
    </row>
    <row r="885" spans="2:4">
      <c r="B885" s="68" t="s">
        <v>631</v>
      </c>
      <c r="C885" s="125">
        <v>7500000</v>
      </c>
      <c r="D885" s="125">
        <v>7491555.8200000003</v>
      </c>
    </row>
    <row r="886" spans="2:4">
      <c r="B886" s="69" t="s">
        <v>1149</v>
      </c>
      <c r="C886" s="125">
        <v>7500000</v>
      </c>
      <c r="D886" s="125">
        <v>7491555.8200000003</v>
      </c>
    </row>
    <row r="887" spans="2:4">
      <c r="B887" s="68" t="s">
        <v>632</v>
      </c>
      <c r="C887" s="125">
        <v>6209581</v>
      </c>
      <c r="D887" s="125">
        <v>0</v>
      </c>
    </row>
    <row r="888" spans="2:4">
      <c r="B888" s="69" t="s">
        <v>1150</v>
      </c>
      <c r="C888" s="125">
        <v>6209581</v>
      </c>
      <c r="D888" s="125">
        <v>0</v>
      </c>
    </row>
    <row r="889" spans="2:4">
      <c r="B889" s="68" t="s">
        <v>633</v>
      </c>
      <c r="C889" s="125">
        <v>13341984</v>
      </c>
      <c r="D889" s="125">
        <v>0</v>
      </c>
    </row>
    <row r="890" spans="2:4">
      <c r="B890" s="69" t="s">
        <v>1151</v>
      </c>
      <c r="C890" s="125">
        <v>13341984</v>
      </c>
      <c r="D890" s="125">
        <v>0</v>
      </c>
    </row>
    <row r="891" spans="2:4">
      <c r="B891" s="68" t="s">
        <v>634</v>
      </c>
      <c r="C891" s="125">
        <v>3615288</v>
      </c>
      <c r="D891" s="125">
        <v>0</v>
      </c>
    </row>
    <row r="892" spans="2:4">
      <c r="B892" s="69" t="s">
        <v>1152</v>
      </c>
      <c r="C892" s="125">
        <v>3615288</v>
      </c>
      <c r="D892" s="125">
        <v>0</v>
      </c>
    </row>
    <row r="893" spans="2:4">
      <c r="B893" s="68" t="s">
        <v>635</v>
      </c>
      <c r="C893" s="125">
        <v>52029853</v>
      </c>
      <c r="D893" s="125">
        <v>17909199.219999999</v>
      </c>
    </row>
    <row r="894" spans="2:4">
      <c r="B894" s="69" t="s">
        <v>1153</v>
      </c>
      <c r="C894" s="125">
        <v>52029853</v>
      </c>
      <c r="D894" s="125">
        <v>17909199.219999999</v>
      </c>
    </row>
    <row r="895" spans="2:4">
      <c r="B895" s="68" t="s">
        <v>636</v>
      </c>
      <c r="C895" s="125">
        <v>14800024</v>
      </c>
      <c r="D895" s="125">
        <v>0</v>
      </c>
    </row>
    <row r="896" spans="2:4">
      <c r="B896" s="69" t="s">
        <v>1154</v>
      </c>
      <c r="C896" s="125">
        <v>14800024</v>
      </c>
      <c r="D896" s="125">
        <v>0</v>
      </c>
    </row>
    <row r="897" spans="2:4">
      <c r="B897" s="68" t="s">
        <v>637</v>
      </c>
      <c r="C897" s="125">
        <v>184055072</v>
      </c>
      <c r="D897" s="125">
        <v>65104959.439999975</v>
      </c>
    </row>
    <row r="898" spans="2:4">
      <c r="B898" s="69" t="s">
        <v>1155</v>
      </c>
      <c r="C898" s="125">
        <v>184055072</v>
      </c>
      <c r="D898" s="125">
        <v>65104959.439999975</v>
      </c>
    </row>
    <row r="899" spans="2:4">
      <c r="B899" s="68" t="s">
        <v>638</v>
      </c>
      <c r="C899" s="125">
        <v>12495276</v>
      </c>
      <c r="D899" s="125">
        <v>0</v>
      </c>
    </row>
    <row r="900" spans="2:4">
      <c r="B900" s="69" t="s">
        <v>1156</v>
      </c>
      <c r="C900" s="125">
        <v>12495276</v>
      </c>
      <c r="D900" s="125">
        <v>0</v>
      </c>
    </row>
    <row r="901" spans="2:4">
      <c r="B901" s="68" t="s">
        <v>639</v>
      </c>
      <c r="C901" s="125">
        <v>4967665</v>
      </c>
      <c r="D901" s="125">
        <v>0</v>
      </c>
    </row>
    <row r="902" spans="2:4">
      <c r="B902" s="69" t="s">
        <v>1157</v>
      </c>
      <c r="C902" s="125">
        <v>4967665</v>
      </c>
      <c r="D902" s="125">
        <v>0</v>
      </c>
    </row>
    <row r="903" spans="2:4">
      <c r="B903" s="68" t="s">
        <v>640</v>
      </c>
      <c r="C903" s="125">
        <v>5578785</v>
      </c>
      <c r="D903" s="125">
        <v>1476737.1</v>
      </c>
    </row>
    <row r="904" spans="2:4">
      <c r="B904" s="69" t="s">
        <v>1158</v>
      </c>
      <c r="C904" s="125">
        <v>5578785</v>
      </c>
      <c r="D904" s="125">
        <v>1476737.1</v>
      </c>
    </row>
    <row r="905" spans="2:4">
      <c r="B905" s="68" t="s">
        <v>641</v>
      </c>
      <c r="C905" s="125">
        <v>5578785</v>
      </c>
      <c r="D905" s="125">
        <v>0</v>
      </c>
    </row>
    <row r="906" spans="2:4">
      <c r="B906" s="69" t="s">
        <v>1159</v>
      </c>
      <c r="C906" s="125">
        <v>5578785</v>
      </c>
      <c r="D906" s="125">
        <v>0</v>
      </c>
    </row>
    <row r="907" spans="2:4">
      <c r="B907" s="68" t="s">
        <v>642</v>
      </c>
      <c r="C907" s="125">
        <v>5578785</v>
      </c>
      <c r="D907" s="125">
        <v>0</v>
      </c>
    </row>
    <row r="908" spans="2:4">
      <c r="B908" s="69" t="s">
        <v>1160</v>
      </c>
      <c r="C908" s="125">
        <v>5578785</v>
      </c>
      <c r="D908" s="125">
        <v>0</v>
      </c>
    </row>
    <row r="909" spans="2:4">
      <c r="B909" s="68" t="s">
        <v>643</v>
      </c>
      <c r="C909" s="125">
        <v>17905466</v>
      </c>
      <c r="D909" s="125">
        <v>0</v>
      </c>
    </row>
    <row r="910" spans="2:4">
      <c r="B910" s="69" t="s">
        <v>1161</v>
      </c>
      <c r="C910" s="125">
        <v>17905466</v>
      </c>
      <c r="D910" s="125">
        <v>0</v>
      </c>
    </row>
    <row r="911" spans="2:4">
      <c r="B911" s="67" t="s">
        <v>292</v>
      </c>
      <c r="C911" s="126">
        <v>176196599</v>
      </c>
      <c r="D911" s="126">
        <v>21140927.600000001</v>
      </c>
    </row>
    <row r="912" spans="2:4">
      <c r="B912" s="68" t="s">
        <v>355</v>
      </c>
      <c r="C912" s="125">
        <v>176196599</v>
      </c>
      <c r="D912" s="125">
        <v>21140927.600000001</v>
      </c>
    </row>
    <row r="913" spans="2:4">
      <c r="B913" s="69" t="s">
        <v>869</v>
      </c>
      <c r="C913" s="125">
        <v>176196599</v>
      </c>
      <c r="D913" s="125">
        <v>21140927.600000001</v>
      </c>
    </row>
    <row r="914" spans="2:4">
      <c r="B914" s="65" t="s">
        <v>644</v>
      </c>
      <c r="C914" s="125">
        <v>729280965</v>
      </c>
      <c r="D914" s="125">
        <v>174250170.43999997</v>
      </c>
    </row>
    <row r="915" spans="2:4">
      <c r="B915" s="67" t="s">
        <v>289</v>
      </c>
      <c r="C915" s="126">
        <v>729280965</v>
      </c>
      <c r="D915" s="126">
        <v>174250170.43999997</v>
      </c>
    </row>
    <row r="916" spans="2:4">
      <c r="B916" s="68" t="s">
        <v>1445</v>
      </c>
      <c r="C916" s="125">
        <v>0</v>
      </c>
      <c r="D916" s="125">
        <v>0</v>
      </c>
    </row>
    <row r="917" spans="2:4">
      <c r="B917" s="69" t="s">
        <v>1446</v>
      </c>
      <c r="C917" s="125">
        <v>0</v>
      </c>
      <c r="D917" s="125">
        <v>0</v>
      </c>
    </row>
    <row r="918" spans="2:4">
      <c r="B918" s="68" t="s">
        <v>645</v>
      </c>
      <c r="C918" s="125">
        <v>2609354</v>
      </c>
      <c r="D918" s="125">
        <v>0</v>
      </c>
    </row>
    <row r="919" spans="2:4">
      <c r="B919" s="69" t="s">
        <v>1162</v>
      </c>
      <c r="C919" s="125">
        <v>2609354</v>
      </c>
      <c r="D919" s="125">
        <v>0</v>
      </c>
    </row>
    <row r="920" spans="2:4">
      <c r="B920" s="68" t="s">
        <v>646</v>
      </c>
      <c r="C920" s="125">
        <v>4933341</v>
      </c>
      <c r="D920" s="125">
        <v>3096864.26</v>
      </c>
    </row>
    <row r="921" spans="2:4">
      <c r="B921" s="69" t="s">
        <v>1163</v>
      </c>
      <c r="C921" s="125">
        <v>4933341</v>
      </c>
      <c r="D921" s="125">
        <v>3096864.26</v>
      </c>
    </row>
    <row r="922" spans="2:4">
      <c r="B922" s="68" t="s">
        <v>647</v>
      </c>
      <c r="C922" s="125">
        <v>6962809</v>
      </c>
      <c r="D922" s="125">
        <v>0</v>
      </c>
    </row>
    <row r="923" spans="2:4">
      <c r="B923" s="69" t="s">
        <v>1164</v>
      </c>
      <c r="C923" s="125">
        <v>6962809</v>
      </c>
      <c r="D923" s="125">
        <v>0</v>
      </c>
    </row>
    <row r="924" spans="2:4">
      <c r="B924" s="68" t="s">
        <v>648</v>
      </c>
      <c r="C924" s="125">
        <v>127760000</v>
      </c>
      <c r="D924" s="125">
        <v>0</v>
      </c>
    </row>
    <row r="925" spans="2:4">
      <c r="B925" s="69" t="s">
        <v>1165</v>
      </c>
      <c r="C925" s="125">
        <v>127760000</v>
      </c>
      <c r="D925" s="125">
        <v>0</v>
      </c>
    </row>
    <row r="926" spans="2:4">
      <c r="B926" s="68" t="s">
        <v>1447</v>
      </c>
      <c r="C926" s="125">
        <v>0</v>
      </c>
      <c r="D926" s="125">
        <v>0</v>
      </c>
    </row>
    <row r="927" spans="2:4">
      <c r="B927" s="69" t="s">
        <v>1448</v>
      </c>
      <c r="C927" s="125">
        <v>0</v>
      </c>
      <c r="D927" s="125">
        <v>0</v>
      </c>
    </row>
    <row r="928" spans="2:4">
      <c r="B928" s="68" t="s">
        <v>649</v>
      </c>
      <c r="C928" s="125">
        <v>16532462</v>
      </c>
      <c r="D928" s="125">
        <v>0</v>
      </c>
    </row>
    <row r="929" spans="2:4">
      <c r="B929" s="69" t="s">
        <v>1166</v>
      </c>
      <c r="C929" s="125">
        <v>16532462</v>
      </c>
      <c r="D929" s="125">
        <v>0</v>
      </c>
    </row>
    <row r="930" spans="2:4">
      <c r="B930" s="68" t="s">
        <v>650</v>
      </c>
      <c r="C930" s="125">
        <v>7451498</v>
      </c>
      <c r="D930" s="125">
        <v>0</v>
      </c>
    </row>
    <row r="931" spans="2:4">
      <c r="B931" s="69" t="s">
        <v>1167</v>
      </c>
      <c r="C931" s="125">
        <v>7451498</v>
      </c>
      <c r="D931" s="125">
        <v>0</v>
      </c>
    </row>
    <row r="932" spans="2:4">
      <c r="B932" s="68" t="s">
        <v>651</v>
      </c>
      <c r="C932" s="125">
        <v>5114956</v>
      </c>
      <c r="D932" s="125">
        <v>4210204.0599999996</v>
      </c>
    </row>
    <row r="933" spans="2:4">
      <c r="B933" s="69" t="s">
        <v>1168</v>
      </c>
      <c r="C933" s="125">
        <v>5114956</v>
      </c>
      <c r="D933" s="125">
        <v>4210204.0599999996</v>
      </c>
    </row>
    <row r="934" spans="2:4">
      <c r="B934" s="68" t="s">
        <v>652</v>
      </c>
      <c r="C934" s="125">
        <v>221056679</v>
      </c>
      <c r="D934" s="125">
        <v>145804735.42999998</v>
      </c>
    </row>
    <row r="935" spans="2:4">
      <c r="B935" s="69" t="s">
        <v>1169</v>
      </c>
      <c r="C935" s="125">
        <v>221056679</v>
      </c>
      <c r="D935" s="125">
        <v>145804735.42999998</v>
      </c>
    </row>
    <row r="936" spans="2:4">
      <c r="B936" s="68" t="s">
        <v>653</v>
      </c>
      <c r="C936" s="125">
        <v>24666707</v>
      </c>
      <c r="D936" s="125">
        <v>19732387.219999999</v>
      </c>
    </row>
    <row r="937" spans="2:4">
      <c r="B937" s="69" t="s">
        <v>1170</v>
      </c>
      <c r="C937" s="125">
        <v>24666707</v>
      </c>
      <c r="D937" s="125">
        <v>19732387.219999999</v>
      </c>
    </row>
    <row r="938" spans="2:4">
      <c r="B938" s="68" t="s">
        <v>654</v>
      </c>
      <c r="C938" s="125">
        <v>65053424</v>
      </c>
      <c r="D938" s="125">
        <v>0</v>
      </c>
    </row>
    <row r="939" spans="2:4">
      <c r="B939" s="69" t="s">
        <v>1171</v>
      </c>
      <c r="C939" s="125">
        <v>65053424</v>
      </c>
      <c r="D939" s="125">
        <v>0</v>
      </c>
    </row>
    <row r="940" spans="2:4">
      <c r="B940" s="68" t="s">
        <v>655</v>
      </c>
      <c r="C940" s="125">
        <v>18742915</v>
      </c>
      <c r="D940" s="125">
        <v>1405979.47</v>
      </c>
    </row>
    <row r="941" spans="2:4">
      <c r="B941" s="69" t="s">
        <v>1172</v>
      </c>
      <c r="C941" s="125">
        <v>18742915</v>
      </c>
      <c r="D941" s="125">
        <v>1405979.47</v>
      </c>
    </row>
    <row r="942" spans="2:4">
      <c r="B942" s="68" t="s">
        <v>656</v>
      </c>
      <c r="C942" s="125">
        <v>9935330</v>
      </c>
      <c r="D942" s="125">
        <v>0</v>
      </c>
    </row>
    <row r="943" spans="2:4">
      <c r="B943" s="69" t="s">
        <v>1173</v>
      </c>
      <c r="C943" s="125">
        <v>9935330</v>
      </c>
      <c r="D943" s="125">
        <v>0</v>
      </c>
    </row>
    <row r="944" spans="2:4">
      <c r="B944" s="68" t="s">
        <v>1361</v>
      </c>
      <c r="C944" s="125">
        <v>0</v>
      </c>
      <c r="D944" s="125">
        <v>0</v>
      </c>
    </row>
    <row r="945" spans="2:4">
      <c r="B945" s="69" t="s">
        <v>1362</v>
      </c>
      <c r="C945" s="125">
        <v>0</v>
      </c>
      <c r="D945" s="125">
        <v>0</v>
      </c>
    </row>
    <row r="946" spans="2:4">
      <c r="B946" s="68" t="s">
        <v>657</v>
      </c>
      <c r="C946" s="125">
        <v>218461490</v>
      </c>
      <c r="D946" s="125">
        <v>0</v>
      </c>
    </row>
    <row r="947" spans="2:4">
      <c r="B947" s="69" t="s">
        <v>1174</v>
      </c>
      <c r="C947" s="125">
        <v>218461490</v>
      </c>
      <c r="D947" s="125">
        <v>0</v>
      </c>
    </row>
    <row r="948" spans="2:4">
      <c r="B948" s="65" t="s">
        <v>658</v>
      </c>
      <c r="C948" s="125">
        <v>285918584</v>
      </c>
      <c r="D948" s="125">
        <v>13333313.93</v>
      </c>
    </row>
    <row r="949" spans="2:4">
      <c r="B949" s="67" t="s">
        <v>289</v>
      </c>
      <c r="C949" s="126">
        <v>285918584</v>
      </c>
      <c r="D949" s="126">
        <v>13333313.93</v>
      </c>
    </row>
    <row r="950" spans="2:4">
      <c r="B950" s="68" t="s">
        <v>659</v>
      </c>
      <c r="C950" s="125">
        <v>2466670</v>
      </c>
      <c r="D950" s="125">
        <v>0</v>
      </c>
    </row>
    <row r="951" spans="2:4">
      <c r="B951" s="69" t="s">
        <v>1175</v>
      </c>
      <c r="C951" s="125">
        <v>2466670</v>
      </c>
      <c r="D951" s="125">
        <v>0</v>
      </c>
    </row>
    <row r="952" spans="2:4">
      <c r="B952" s="68" t="s">
        <v>660</v>
      </c>
      <c r="C952" s="125">
        <v>249525421</v>
      </c>
      <c r="D952" s="125">
        <v>0</v>
      </c>
    </row>
    <row r="953" spans="2:4">
      <c r="B953" s="69" t="s">
        <v>1176</v>
      </c>
      <c r="C953" s="125">
        <v>249525421</v>
      </c>
      <c r="D953" s="125">
        <v>0</v>
      </c>
    </row>
    <row r="954" spans="2:4">
      <c r="B954" s="68" t="s">
        <v>661</v>
      </c>
      <c r="C954" s="125">
        <v>1499668</v>
      </c>
      <c r="D954" s="125">
        <v>0</v>
      </c>
    </row>
    <row r="955" spans="2:4">
      <c r="B955" s="69" t="s">
        <v>1177</v>
      </c>
      <c r="C955" s="125">
        <v>1499668</v>
      </c>
      <c r="D955" s="125">
        <v>0</v>
      </c>
    </row>
    <row r="956" spans="2:4">
      <c r="B956" s="68" t="s">
        <v>662</v>
      </c>
      <c r="C956" s="125">
        <v>4933341</v>
      </c>
      <c r="D956" s="125">
        <v>0</v>
      </c>
    </row>
    <row r="957" spans="2:4">
      <c r="B957" s="69" t="s">
        <v>1178</v>
      </c>
      <c r="C957" s="125">
        <v>4933341</v>
      </c>
      <c r="D957" s="125">
        <v>0</v>
      </c>
    </row>
    <row r="958" spans="2:4">
      <c r="B958" s="68" t="s">
        <v>663</v>
      </c>
      <c r="C958" s="125">
        <v>3123819</v>
      </c>
      <c r="D958" s="125">
        <v>0</v>
      </c>
    </row>
    <row r="959" spans="2:4">
      <c r="B959" s="69" t="s">
        <v>1179</v>
      </c>
      <c r="C959" s="125">
        <v>3123819</v>
      </c>
      <c r="D959" s="125">
        <v>0</v>
      </c>
    </row>
    <row r="960" spans="2:4">
      <c r="B960" s="68" t="s">
        <v>664</v>
      </c>
      <c r="C960" s="125">
        <v>4499005</v>
      </c>
      <c r="D960" s="125">
        <v>0</v>
      </c>
    </row>
    <row r="961" spans="2:4">
      <c r="B961" s="69" t="s">
        <v>1180</v>
      </c>
      <c r="C961" s="125">
        <v>4499005</v>
      </c>
      <c r="D961" s="125">
        <v>0</v>
      </c>
    </row>
    <row r="962" spans="2:4">
      <c r="B962" s="68" t="s">
        <v>665</v>
      </c>
      <c r="C962" s="125">
        <v>6209581</v>
      </c>
      <c r="D962" s="125">
        <v>0</v>
      </c>
    </row>
    <row r="963" spans="2:4">
      <c r="B963" s="69" t="s">
        <v>1181</v>
      </c>
      <c r="C963" s="125">
        <v>6209581</v>
      </c>
      <c r="D963" s="125">
        <v>0</v>
      </c>
    </row>
    <row r="964" spans="2:4">
      <c r="B964" s="68" t="s">
        <v>666</v>
      </c>
      <c r="C964" s="125">
        <v>13661079</v>
      </c>
      <c r="D964" s="125">
        <v>13333313.93</v>
      </c>
    </row>
    <row r="965" spans="2:4">
      <c r="B965" s="69" t="s">
        <v>1182</v>
      </c>
      <c r="C965" s="125">
        <v>13661079</v>
      </c>
      <c r="D965" s="125">
        <v>13333313.93</v>
      </c>
    </row>
    <row r="966" spans="2:4">
      <c r="B966" s="65" t="s">
        <v>302</v>
      </c>
      <c r="C966" s="125">
        <v>3261928443</v>
      </c>
      <c r="D966" s="125">
        <v>1250585784.8099999</v>
      </c>
    </row>
    <row r="967" spans="2:4">
      <c r="B967" s="67" t="s">
        <v>289</v>
      </c>
      <c r="C967" s="126">
        <v>1998949282</v>
      </c>
      <c r="D967" s="126">
        <v>691464675.81000006</v>
      </c>
    </row>
    <row r="968" spans="2:4">
      <c r="B968" s="68" t="s">
        <v>1449</v>
      </c>
      <c r="C968" s="125">
        <v>0</v>
      </c>
      <c r="D968" s="125">
        <v>2963025.39</v>
      </c>
    </row>
    <row r="969" spans="2:4">
      <c r="B969" s="69" t="s">
        <v>1450</v>
      </c>
      <c r="C969" s="125">
        <v>0</v>
      </c>
      <c r="D969" s="125">
        <v>2963025.39</v>
      </c>
    </row>
    <row r="970" spans="2:4">
      <c r="B970" s="68" t="s">
        <v>667</v>
      </c>
      <c r="C970" s="125">
        <v>5907465</v>
      </c>
      <c r="D970" s="125">
        <v>5907465</v>
      </c>
    </row>
    <row r="971" spans="2:4">
      <c r="B971" s="69" t="s">
        <v>1183</v>
      </c>
      <c r="C971" s="125">
        <v>5907465</v>
      </c>
      <c r="D971" s="125">
        <v>5907465</v>
      </c>
    </row>
    <row r="972" spans="2:4">
      <c r="B972" s="68" t="s">
        <v>668</v>
      </c>
      <c r="C972" s="125">
        <v>249497570</v>
      </c>
      <c r="D972" s="125">
        <v>0</v>
      </c>
    </row>
    <row r="973" spans="2:4">
      <c r="B973" s="69" t="s">
        <v>1184</v>
      </c>
      <c r="C973" s="125">
        <v>249497570</v>
      </c>
      <c r="D973" s="125">
        <v>0</v>
      </c>
    </row>
    <row r="974" spans="2:4">
      <c r="B974" s="68" t="s">
        <v>669</v>
      </c>
      <c r="C974" s="125">
        <v>176202365</v>
      </c>
      <c r="D974" s="125">
        <v>0</v>
      </c>
    </row>
    <row r="975" spans="2:4">
      <c r="B975" s="69" t="s">
        <v>1185</v>
      </c>
      <c r="C975" s="125">
        <v>176202365</v>
      </c>
      <c r="D975" s="125">
        <v>0</v>
      </c>
    </row>
    <row r="976" spans="2:4">
      <c r="B976" s="68" t="s">
        <v>670</v>
      </c>
      <c r="C976" s="125">
        <v>9696303</v>
      </c>
      <c r="D976" s="125">
        <v>2181724.44</v>
      </c>
    </row>
    <row r="977" spans="2:4">
      <c r="B977" s="69" t="s">
        <v>1186</v>
      </c>
      <c r="C977" s="125">
        <v>9696303</v>
      </c>
      <c r="D977" s="125">
        <v>2181724.44</v>
      </c>
    </row>
    <row r="978" spans="2:4">
      <c r="B978" s="68" t="s">
        <v>671</v>
      </c>
      <c r="C978" s="125">
        <v>95946749</v>
      </c>
      <c r="D978" s="125">
        <v>25036479</v>
      </c>
    </row>
    <row r="979" spans="2:4">
      <c r="B979" s="69" t="s">
        <v>1187</v>
      </c>
      <c r="C979" s="125">
        <v>95946749</v>
      </c>
      <c r="D979" s="125">
        <v>25036479</v>
      </c>
    </row>
    <row r="980" spans="2:4">
      <c r="B980" s="68" t="s">
        <v>672</v>
      </c>
      <c r="C980" s="125">
        <v>1324871</v>
      </c>
      <c r="D980" s="125">
        <v>0</v>
      </c>
    </row>
    <row r="981" spans="2:4">
      <c r="B981" s="69" t="s">
        <v>1188</v>
      </c>
      <c r="C981" s="125">
        <v>1324871</v>
      </c>
      <c r="D981" s="125">
        <v>0</v>
      </c>
    </row>
    <row r="982" spans="2:4">
      <c r="B982" s="68" t="s">
        <v>673</v>
      </c>
      <c r="C982" s="125">
        <v>13249833</v>
      </c>
      <c r="D982" s="125">
        <v>5624915.1299999999</v>
      </c>
    </row>
    <row r="983" spans="2:4">
      <c r="B983" s="69" t="s">
        <v>1189</v>
      </c>
      <c r="C983" s="125">
        <v>13249833</v>
      </c>
      <c r="D983" s="125">
        <v>5624915.1299999999</v>
      </c>
    </row>
    <row r="984" spans="2:4">
      <c r="B984" s="68" t="s">
        <v>674</v>
      </c>
      <c r="C984" s="125">
        <v>12527499</v>
      </c>
      <c r="D984" s="125">
        <v>3758249.88</v>
      </c>
    </row>
    <row r="985" spans="2:4">
      <c r="B985" s="69" t="s">
        <v>1190</v>
      </c>
      <c r="C985" s="125">
        <v>12527499</v>
      </c>
      <c r="D985" s="125">
        <v>3758249.88</v>
      </c>
    </row>
    <row r="986" spans="2:4">
      <c r="B986" s="68" t="s">
        <v>675</v>
      </c>
      <c r="C986" s="125">
        <v>11306212</v>
      </c>
      <c r="D986" s="125">
        <v>3391963.67</v>
      </c>
    </row>
    <row r="987" spans="2:4">
      <c r="B987" s="69" t="s">
        <v>1191</v>
      </c>
      <c r="C987" s="125">
        <v>11306212</v>
      </c>
      <c r="D987" s="125">
        <v>3391963.67</v>
      </c>
    </row>
    <row r="988" spans="2:4">
      <c r="B988" s="68" t="s">
        <v>676</v>
      </c>
      <c r="C988" s="125">
        <v>28108806</v>
      </c>
      <c r="D988" s="125">
        <v>0</v>
      </c>
    </row>
    <row r="989" spans="2:4">
      <c r="B989" s="69" t="s">
        <v>1192</v>
      </c>
      <c r="C989" s="125">
        <v>28108806</v>
      </c>
      <c r="D989" s="125">
        <v>0</v>
      </c>
    </row>
    <row r="990" spans="2:4">
      <c r="B990" s="68" t="s">
        <v>677</v>
      </c>
      <c r="C990" s="125">
        <v>4662304</v>
      </c>
      <c r="D990" s="125">
        <v>3658570.51</v>
      </c>
    </row>
    <row r="991" spans="2:4">
      <c r="B991" s="69" t="s">
        <v>1193</v>
      </c>
      <c r="C991" s="125">
        <v>4662304</v>
      </c>
      <c r="D991" s="125">
        <v>3658570.51</v>
      </c>
    </row>
    <row r="992" spans="2:4">
      <c r="B992" s="68" t="s">
        <v>678</v>
      </c>
      <c r="C992" s="125">
        <v>7578759</v>
      </c>
      <c r="D992" s="125">
        <v>0</v>
      </c>
    </row>
    <row r="993" spans="2:4">
      <c r="B993" s="69" t="s">
        <v>1194</v>
      </c>
      <c r="C993" s="125">
        <v>7578759</v>
      </c>
      <c r="D993" s="125">
        <v>0</v>
      </c>
    </row>
    <row r="994" spans="2:4">
      <c r="B994" s="68" t="s">
        <v>679</v>
      </c>
      <c r="C994" s="125">
        <v>293410363</v>
      </c>
      <c r="D994" s="125">
        <v>113267621.43000001</v>
      </c>
    </row>
    <row r="995" spans="2:4">
      <c r="B995" s="69" t="s">
        <v>1195</v>
      </c>
      <c r="C995" s="125">
        <v>293410363</v>
      </c>
      <c r="D995" s="125">
        <v>113267621.43000001</v>
      </c>
    </row>
    <row r="996" spans="2:4">
      <c r="B996" s="68" t="s">
        <v>680</v>
      </c>
      <c r="C996" s="125">
        <v>12613299</v>
      </c>
      <c r="D996" s="125">
        <v>0</v>
      </c>
    </row>
    <row r="997" spans="2:4">
      <c r="B997" s="69" t="s">
        <v>1196</v>
      </c>
      <c r="C997" s="125">
        <v>12613299</v>
      </c>
      <c r="D997" s="125">
        <v>0</v>
      </c>
    </row>
    <row r="998" spans="2:4">
      <c r="B998" s="68" t="s">
        <v>681</v>
      </c>
      <c r="C998" s="125">
        <v>73762735</v>
      </c>
      <c r="D998" s="125">
        <v>0</v>
      </c>
    </row>
    <row r="999" spans="2:4">
      <c r="B999" s="69" t="s">
        <v>1197</v>
      </c>
      <c r="C999" s="125">
        <v>73762735</v>
      </c>
      <c r="D999" s="125">
        <v>0</v>
      </c>
    </row>
    <row r="1000" spans="2:4">
      <c r="B1000" s="68" t="s">
        <v>682</v>
      </c>
      <c r="C1000" s="125">
        <v>83205212</v>
      </c>
      <c r="D1000" s="125">
        <v>0</v>
      </c>
    </row>
    <row r="1001" spans="2:4">
      <c r="B1001" s="69" t="s">
        <v>1198</v>
      </c>
      <c r="C1001" s="125">
        <v>83205212</v>
      </c>
      <c r="D1001" s="125">
        <v>0</v>
      </c>
    </row>
    <row r="1002" spans="2:4">
      <c r="B1002" s="68" t="s">
        <v>683</v>
      </c>
      <c r="C1002" s="125">
        <v>21112577</v>
      </c>
      <c r="D1002" s="125">
        <v>2161444.39</v>
      </c>
    </row>
    <row r="1003" spans="2:4">
      <c r="B1003" s="69" t="s">
        <v>1199</v>
      </c>
      <c r="C1003" s="125">
        <v>21112577</v>
      </c>
      <c r="D1003" s="125">
        <v>2161444.39</v>
      </c>
    </row>
    <row r="1004" spans="2:4">
      <c r="B1004" s="68" t="s">
        <v>684</v>
      </c>
      <c r="C1004" s="125">
        <v>138004529</v>
      </c>
      <c r="D1004" s="125">
        <v>0</v>
      </c>
    </row>
    <row r="1005" spans="2:4">
      <c r="B1005" s="69" t="s">
        <v>1200</v>
      </c>
      <c r="C1005" s="125">
        <v>138004529</v>
      </c>
      <c r="D1005" s="125">
        <v>0</v>
      </c>
    </row>
    <row r="1006" spans="2:4">
      <c r="B1006" s="68" t="s">
        <v>685</v>
      </c>
      <c r="C1006" s="125">
        <v>600000000</v>
      </c>
      <c r="D1006" s="125">
        <v>500000000</v>
      </c>
    </row>
    <row r="1007" spans="2:4">
      <c r="B1007" s="69" t="s">
        <v>1201</v>
      </c>
      <c r="C1007" s="125">
        <v>600000000</v>
      </c>
      <c r="D1007" s="125">
        <v>500000000</v>
      </c>
    </row>
    <row r="1008" spans="2:4">
      <c r="B1008" s="68" t="s">
        <v>686</v>
      </c>
      <c r="C1008" s="125">
        <v>9371457</v>
      </c>
      <c r="D1008" s="125">
        <v>0</v>
      </c>
    </row>
    <row r="1009" spans="2:4">
      <c r="B1009" s="69" t="s">
        <v>1202</v>
      </c>
      <c r="C1009" s="125">
        <v>9371457</v>
      </c>
      <c r="D1009" s="125">
        <v>0</v>
      </c>
    </row>
    <row r="1010" spans="2:4">
      <c r="B1010" s="68" t="s">
        <v>687</v>
      </c>
      <c r="C1010" s="125">
        <v>46866744</v>
      </c>
      <c r="D1010" s="125">
        <v>0</v>
      </c>
    </row>
    <row r="1011" spans="2:4">
      <c r="B1011" s="69" t="s">
        <v>1203</v>
      </c>
      <c r="C1011" s="125">
        <v>46866744</v>
      </c>
      <c r="D1011" s="125">
        <v>0</v>
      </c>
    </row>
    <row r="1012" spans="2:4">
      <c r="B1012" s="68" t="s">
        <v>688</v>
      </c>
      <c r="C1012" s="125">
        <v>62476384</v>
      </c>
      <c r="D1012" s="125">
        <v>20406590.82</v>
      </c>
    </row>
    <row r="1013" spans="2:4">
      <c r="B1013" s="69" t="s">
        <v>1204</v>
      </c>
      <c r="C1013" s="125">
        <v>62476384</v>
      </c>
      <c r="D1013" s="125">
        <v>20406590.82</v>
      </c>
    </row>
    <row r="1014" spans="2:4">
      <c r="B1014" s="68" t="s">
        <v>689</v>
      </c>
      <c r="C1014" s="125">
        <v>23982417</v>
      </c>
      <c r="D1014" s="125">
        <v>3106626.15</v>
      </c>
    </row>
    <row r="1015" spans="2:4">
      <c r="B1015" s="69" t="s">
        <v>1205</v>
      </c>
      <c r="C1015" s="125">
        <v>23982417</v>
      </c>
      <c r="D1015" s="125">
        <v>3106626.15</v>
      </c>
    </row>
    <row r="1016" spans="2:4">
      <c r="B1016" s="68" t="s">
        <v>690</v>
      </c>
      <c r="C1016" s="125">
        <v>6209581</v>
      </c>
      <c r="D1016" s="125">
        <v>0</v>
      </c>
    </row>
    <row r="1017" spans="2:4">
      <c r="B1017" s="69" t="s">
        <v>1206</v>
      </c>
      <c r="C1017" s="125">
        <v>6209581</v>
      </c>
      <c r="D1017" s="125">
        <v>0</v>
      </c>
    </row>
    <row r="1018" spans="2:4">
      <c r="B1018" s="68" t="s">
        <v>691</v>
      </c>
      <c r="C1018" s="125">
        <v>4784138</v>
      </c>
      <c r="D1018" s="125">
        <v>0</v>
      </c>
    </row>
    <row r="1019" spans="2:4">
      <c r="B1019" s="69" t="s">
        <v>1207</v>
      </c>
      <c r="C1019" s="125">
        <v>4784138</v>
      </c>
      <c r="D1019" s="125">
        <v>0</v>
      </c>
    </row>
    <row r="1020" spans="2:4">
      <c r="B1020" s="68" t="s">
        <v>692</v>
      </c>
      <c r="C1020" s="125">
        <v>7141110</v>
      </c>
      <c r="D1020" s="125">
        <v>0</v>
      </c>
    </row>
    <row r="1021" spans="2:4">
      <c r="B1021" s="69" t="s">
        <v>1208</v>
      </c>
      <c r="C1021" s="125">
        <v>7141110</v>
      </c>
      <c r="D1021" s="125">
        <v>0</v>
      </c>
    </row>
    <row r="1022" spans="2:4">
      <c r="B1022" s="67" t="s">
        <v>307</v>
      </c>
      <c r="C1022" s="126">
        <v>1149079161</v>
      </c>
      <c r="D1022" s="126">
        <v>559121109</v>
      </c>
    </row>
    <row r="1023" spans="2:4">
      <c r="B1023" s="68" t="s">
        <v>667</v>
      </c>
      <c r="C1023" s="125">
        <v>391210276</v>
      </c>
      <c r="D1023" s="125">
        <v>559121109</v>
      </c>
    </row>
    <row r="1024" spans="2:4">
      <c r="B1024" s="69" t="s">
        <v>1183</v>
      </c>
      <c r="C1024" s="125">
        <v>391210276</v>
      </c>
      <c r="D1024" s="125">
        <v>559121109</v>
      </c>
    </row>
    <row r="1025" spans="2:4">
      <c r="B1025" s="68" t="s">
        <v>693</v>
      </c>
      <c r="C1025" s="125">
        <v>300000000</v>
      </c>
      <c r="D1025" s="125">
        <v>0</v>
      </c>
    </row>
    <row r="1026" spans="2:4">
      <c r="B1026" s="69" t="s">
        <v>1209</v>
      </c>
      <c r="C1026" s="125">
        <v>300000000</v>
      </c>
      <c r="D1026" s="125">
        <v>0</v>
      </c>
    </row>
    <row r="1027" spans="2:4">
      <c r="B1027" s="68" t="s">
        <v>691</v>
      </c>
      <c r="C1027" s="125">
        <v>175124488</v>
      </c>
      <c r="D1027" s="125">
        <v>0</v>
      </c>
    </row>
    <row r="1028" spans="2:4">
      <c r="B1028" s="69" t="s">
        <v>1207</v>
      </c>
      <c r="C1028" s="125">
        <v>175124488</v>
      </c>
      <c r="D1028" s="125">
        <v>0</v>
      </c>
    </row>
    <row r="1029" spans="2:4">
      <c r="B1029" s="68" t="s">
        <v>694</v>
      </c>
      <c r="C1029" s="125">
        <v>282744397</v>
      </c>
      <c r="D1029" s="125">
        <v>0</v>
      </c>
    </row>
    <row r="1030" spans="2:4">
      <c r="B1030" s="69" t="s">
        <v>1210</v>
      </c>
      <c r="C1030" s="125">
        <v>282744397</v>
      </c>
      <c r="D1030" s="125">
        <v>0</v>
      </c>
    </row>
    <row r="1031" spans="2:4">
      <c r="B1031" s="67" t="s">
        <v>292</v>
      </c>
      <c r="C1031" s="126">
        <v>113900000</v>
      </c>
      <c r="D1031" s="126">
        <v>0</v>
      </c>
    </row>
    <row r="1032" spans="2:4">
      <c r="B1032" s="68" t="s">
        <v>290</v>
      </c>
      <c r="C1032" s="125">
        <v>113900000</v>
      </c>
      <c r="D1032" s="125">
        <v>0</v>
      </c>
    </row>
    <row r="1033" spans="2:4">
      <c r="B1033" s="69" t="s">
        <v>1211</v>
      </c>
      <c r="C1033" s="125">
        <v>113900000</v>
      </c>
      <c r="D1033" s="125">
        <v>0</v>
      </c>
    </row>
    <row r="1034" spans="2:4">
      <c r="B1034" s="65" t="s">
        <v>695</v>
      </c>
      <c r="C1034" s="125">
        <v>196818803</v>
      </c>
      <c r="D1034" s="125">
        <v>337187447.07999998</v>
      </c>
    </row>
    <row r="1035" spans="2:4">
      <c r="B1035" s="67" t="s">
        <v>289</v>
      </c>
      <c r="C1035" s="126">
        <v>196818803</v>
      </c>
      <c r="D1035" s="126">
        <v>6293681.8700000001</v>
      </c>
    </row>
    <row r="1036" spans="2:4">
      <c r="B1036" s="68" t="s">
        <v>696</v>
      </c>
      <c r="C1036" s="125">
        <v>2115619</v>
      </c>
      <c r="D1036" s="125">
        <v>0</v>
      </c>
    </row>
    <row r="1037" spans="2:4">
      <c r="B1037" s="69" t="s">
        <v>1212</v>
      </c>
      <c r="C1037" s="125">
        <v>2115619</v>
      </c>
      <c r="D1037" s="125">
        <v>0</v>
      </c>
    </row>
    <row r="1038" spans="2:4">
      <c r="B1038" s="68" t="s">
        <v>697</v>
      </c>
      <c r="C1038" s="125">
        <v>173769725</v>
      </c>
      <c r="D1038" s="125">
        <v>0</v>
      </c>
    </row>
    <row r="1039" spans="2:4">
      <c r="B1039" s="69" t="s">
        <v>1213</v>
      </c>
      <c r="C1039" s="125">
        <v>173769725</v>
      </c>
      <c r="D1039" s="125">
        <v>0</v>
      </c>
    </row>
    <row r="1040" spans="2:4">
      <c r="B1040" s="68" t="s">
        <v>698</v>
      </c>
      <c r="C1040" s="125">
        <v>2999337</v>
      </c>
      <c r="D1040" s="125">
        <v>6293681.8700000001</v>
      </c>
    </row>
    <row r="1041" spans="2:4">
      <c r="B1041" s="69" t="s">
        <v>1214</v>
      </c>
      <c r="C1041" s="125">
        <v>2999337</v>
      </c>
      <c r="D1041" s="125">
        <v>6293681.8700000001</v>
      </c>
    </row>
    <row r="1042" spans="2:4">
      <c r="B1042" s="68" t="s">
        <v>699</v>
      </c>
      <c r="C1042" s="125">
        <v>9866683</v>
      </c>
      <c r="D1042" s="125">
        <v>0</v>
      </c>
    </row>
    <row r="1043" spans="2:4">
      <c r="B1043" s="69" t="s">
        <v>1215</v>
      </c>
      <c r="C1043" s="125">
        <v>9866683</v>
      </c>
      <c r="D1043" s="125">
        <v>0</v>
      </c>
    </row>
    <row r="1044" spans="2:4">
      <c r="B1044" s="68" t="s">
        <v>700</v>
      </c>
      <c r="C1044" s="125">
        <v>3123819</v>
      </c>
      <c r="D1044" s="125">
        <v>0</v>
      </c>
    </row>
    <row r="1045" spans="2:4">
      <c r="B1045" s="69" t="s">
        <v>1216</v>
      </c>
      <c r="C1045" s="125">
        <v>3123819</v>
      </c>
      <c r="D1045" s="125">
        <v>0</v>
      </c>
    </row>
    <row r="1046" spans="2:4">
      <c r="B1046" s="68" t="s">
        <v>701</v>
      </c>
      <c r="C1046" s="125">
        <v>4943620</v>
      </c>
      <c r="D1046" s="125">
        <v>0</v>
      </c>
    </row>
    <row r="1047" spans="2:4">
      <c r="B1047" s="69" t="s">
        <v>1217</v>
      </c>
      <c r="C1047" s="125">
        <v>4943620</v>
      </c>
      <c r="D1047" s="125">
        <v>0</v>
      </c>
    </row>
    <row r="1048" spans="2:4">
      <c r="B1048" s="67" t="s">
        <v>307</v>
      </c>
      <c r="C1048" s="126">
        <v>0</v>
      </c>
      <c r="D1048" s="126">
        <v>330893765.20999998</v>
      </c>
    </row>
    <row r="1049" spans="2:4">
      <c r="B1049" s="68" t="s">
        <v>1451</v>
      </c>
      <c r="C1049" s="125">
        <v>0</v>
      </c>
      <c r="D1049" s="125">
        <v>330893765.20999998</v>
      </c>
    </row>
    <row r="1050" spans="2:4">
      <c r="B1050" s="69" t="s">
        <v>1452</v>
      </c>
      <c r="C1050" s="125">
        <v>0</v>
      </c>
      <c r="D1050" s="125">
        <v>330893765.20999998</v>
      </c>
    </row>
    <row r="1051" spans="2:4">
      <c r="B1051" s="65" t="s">
        <v>303</v>
      </c>
      <c r="C1051" s="125">
        <v>642352396</v>
      </c>
      <c r="D1051" s="125">
        <v>112919440.13</v>
      </c>
    </row>
    <row r="1052" spans="2:4">
      <c r="B1052" s="67" t="s">
        <v>289</v>
      </c>
      <c r="C1052" s="126">
        <v>642352396</v>
      </c>
      <c r="D1052" s="126">
        <v>112919440.13</v>
      </c>
    </row>
    <row r="1053" spans="2:4">
      <c r="B1053" s="68" t="s">
        <v>702</v>
      </c>
      <c r="C1053" s="125">
        <v>2466670</v>
      </c>
      <c r="D1053" s="125">
        <v>0</v>
      </c>
    </row>
    <row r="1054" spans="2:4">
      <c r="B1054" s="69" t="s">
        <v>1218</v>
      </c>
      <c r="C1054" s="125">
        <v>2466670</v>
      </c>
      <c r="D1054" s="125">
        <v>0</v>
      </c>
    </row>
    <row r="1055" spans="2:4">
      <c r="B1055" s="68" t="s">
        <v>703</v>
      </c>
      <c r="C1055" s="125">
        <v>2115619</v>
      </c>
      <c r="D1055" s="125">
        <v>0</v>
      </c>
    </row>
    <row r="1056" spans="2:4">
      <c r="B1056" s="69" t="s">
        <v>1219</v>
      </c>
      <c r="C1056" s="125">
        <v>2115619</v>
      </c>
      <c r="D1056" s="125">
        <v>0</v>
      </c>
    </row>
    <row r="1057" spans="2:4">
      <c r="B1057" s="68" t="s">
        <v>704</v>
      </c>
      <c r="C1057" s="125">
        <v>29000000</v>
      </c>
      <c r="D1057" s="125">
        <v>0</v>
      </c>
    </row>
    <row r="1058" spans="2:4">
      <c r="B1058" s="69" t="s">
        <v>1220</v>
      </c>
      <c r="C1058" s="125">
        <v>29000000</v>
      </c>
      <c r="D1058" s="125">
        <v>0</v>
      </c>
    </row>
    <row r="1059" spans="2:4">
      <c r="B1059" s="68" t="s">
        <v>705</v>
      </c>
      <c r="C1059" s="125">
        <v>8693414</v>
      </c>
      <c r="D1059" s="125">
        <v>0</v>
      </c>
    </row>
    <row r="1060" spans="2:4">
      <c r="B1060" s="69" t="s">
        <v>1221</v>
      </c>
      <c r="C1060" s="125">
        <v>8693414</v>
      </c>
      <c r="D1060" s="125">
        <v>0</v>
      </c>
    </row>
    <row r="1061" spans="2:4">
      <c r="B1061" s="68" t="s">
        <v>706</v>
      </c>
      <c r="C1061" s="125">
        <v>94875610</v>
      </c>
      <c r="D1061" s="125">
        <v>27546623.640000001</v>
      </c>
    </row>
    <row r="1062" spans="2:4">
      <c r="B1062" s="69" t="s">
        <v>1222</v>
      </c>
      <c r="C1062" s="125">
        <v>94875610</v>
      </c>
      <c r="D1062" s="125">
        <v>27546623.640000001</v>
      </c>
    </row>
    <row r="1063" spans="2:4">
      <c r="B1063" s="68" t="s">
        <v>707</v>
      </c>
      <c r="C1063" s="125">
        <v>3615288</v>
      </c>
      <c r="D1063" s="125">
        <v>1837208.13</v>
      </c>
    </row>
    <row r="1064" spans="2:4">
      <c r="B1064" s="69" t="s">
        <v>1223</v>
      </c>
      <c r="C1064" s="125">
        <v>3615288</v>
      </c>
      <c r="D1064" s="125">
        <v>1837208.13</v>
      </c>
    </row>
    <row r="1065" spans="2:4">
      <c r="B1065" s="68" t="s">
        <v>708</v>
      </c>
      <c r="C1065" s="125">
        <v>56247488</v>
      </c>
      <c r="D1065" s="125">
        <v>0</v>
      </c>
    </row>
    <row r="1066" spans="2:4">
      <c r="B1066" s="69" t="s">
        <v>1224</v>
      </c>
      <c r="C1066" s="125">
        <v>56247488</v>
      </c>
      <c r="D1066" s="125">
        <v>0</v>
      </c>
    </row>
    <row r="1067" spans="2:4">
      <c r="B1067" s="68" t="s">
        <v>709</v>
      </c>
      <c r="C1067" s="125">
        <v>90165822</v>
      </c>
      <c r="D1067" s="125">
        <v>0</v>
      </c>
    </row>
    <row r="1068" spans="2:4">
      <c r="B1068" s="69" t="s">
        <v>1225</v>
      </c>
      <c r="C1068" s="125">
        <v>90165822</v>
      </c>
      <c r="D1068" s="125">
        <v>0</v>
      </c>
    </row>
    <row r="1069" spans="2:4">
      <c r="B1069" s="68" t="s">
        <v>710</v>
      </c>
      <c r="C1069" s="125">
        <v>9866683</v>
      </c>
      <c r="D1069" s="125">
        <v>7742820.9199999999</v>
      </c>
    </row>
    <row r="1070" spans="2:4">
      <c r="B1070" s="69" t="s">
        <v>1226</v>
      </c>
      <c r="C1070" s="125">
        <v>9866683</v>
      </c>
      <c r="D1070" s="125">
        <v>7742820.9199999999</v>
      </c>
    </row>
    <row r="1071" spans="2:4">
      <c r="B1071" s="68" t="s">
        <v>711</v>
      </c>
      <c r="C1071" s="125">
        <v>18742915</v>
      </c>
      <c r="D1071" s="125">
        <v>1192885.79</v>
      </c>
    </row>
    <row r="1072" spans="2:4">
      <c r="B1072" s="69" t="s">
        <v>1227</v>
      </c>
      <c r="C1072" s="125">
        <v>18742915</v>
      </c>
      <c r="D1072" s="125">
        <v>1192885.79</v>
      </c>
    </row>
    <row r="1073" spans="2:4">
      <c r="B1073" s="68" t="s">
        <v>712</v>
      </c>
      <c r="C1073" s="125">
        <v>222804317</v>
      </c>
      <c r="D1073" s="125">
        <v>9152170.1499999985</v>
      </c>
    </row>
    <row r="1074" spans="2:4">
      <c r="B1074" s="69" t="s">
        <v>1228</v>
      </c>
      <c r="C1074" s="125">
        <v>222804317</v>
      </c>
      <c r="D1074" s="125">
        <v>9152170.1499999985</v>
      </c>
    </row>
    <row r="1075" spans="2:4">
      <c r="B1075" s="68" t="s">
        <v>713</v>
      </c>
      <c r="C1075" s="125">
        <v>1241916</v>
      </c>
      <c r="D1075" s="125">
        <v>0</v>
      </c>
    </row>
    <row r="1076" spans="2:4">
      <c r="B1076" s="69" t="s">
        <v>1229</v>
      </c>
      <c r="C1076" s="125">
        <v>1241916</v>
      </c>
      <c r="D1076" s="125">
        <v>0</v>
      </c>
    </row>
    <row r="1077" spans="2:4">
      <c r="B1077" s="68" t="s">
        <v>714</v>
      </c>
      <c r="C1077" s="125">
        <v>102516654</v>
      </c>
      <c r="D1077" s="125">
        <v>65447731.5</v>
      </c>
    </row>
    <row r="1078" spans="2:4">
      <c r="B1078" s="69" t="s">
        <v>1230</v>
      </c>
      <c r="C1078" s="125">
        <v>102516654</v>
      </c>
      <c r="D1078" s="125">
        <v>65447731.5</v>
      </c>
    </row>
    <row r="1079" spans="2:4">
      <c r="B1079" s="67" t="s">
        <v>307</v>
      </c>
      <c r="C1079" s="126">
        <v>0</v>
      </c>
      <c r="D1079" s="126">
        <v>0</v>
      </c>
    </row>
    <row r="1080" spans="2:4">
      <c r="B1080" s="68" t="s">
        <v>708</v>
      </c>
      <c r="C1080" s="125">
        <v>0</v>
      </c>
      <c r="D1080" s="125">
        <v>0</v>
      </c>
    </row>
    <row r="1081" spans="2:4">
      <c r="B1081" s="69" t="s">
        <v>1224</v>
      </c>
      <c r="C1081" s="125">
        <v>0</v>
      </c>
      <c r="D1081" s="125">
        <v>0</v>
      </c>
    </row>
    <row r="1082" spans="2:4">
      <c r="B1082" s="65" t="s">
        <v>715</v>
      </c>
      <c r="C1082" s="125">
        <v>72214264</v>
      </c>
      <c r="D1082" s="125">
        <v>11376758.669999998</v>
      </c>
    </row>
    <row r="1083" spans="2:4">
      <c r="B1083" s="67" t="s">
        <v>289</v>
      </c>
      <c r="C1083" s="126">
        <v>72214264</v>
      </c>
      <c r="D1083" s="126">
        <v>11376758.669999998</v>
      </c>
    </row>
    <row r="1084" spans="2:4">
      <c r="B1084" s="68" t="s">
        <v>716</v>
      </c>
      <c r="C1084" s="125">
        <v>12495276</v>
      </c>
      <c r="D1084" s="125">
        <v>0</v>
      </c>
    </row>
    <row r="1085" spans="2:4">
      <c r="B1085" s="69" t="s">
        <v>1231</v>
      </c>
      <c r="C1085" s="125">
        <v>12495276</v>
      </c>
      <c r="D1085" s="125">
        <v>0</v>
      </c>
    </row>
    <row r="1086" spans="2:4">
      <c r="B1086" s="68" t="s">
        <v>717</v>
      </c>
      <c r="C1086" s="125">
        <v>791959</v>
      </c>
      <c r="D1086" s="125">
        <v>712762.8</v>
      </c>
    </row>
    <row r="1087" spans="2:4">
      <c r="B1087" s="69" t="s">
        <v>1232</v>
      </c>
      <c r="C1087" s="125">
        <v>791959</v>
      </c>
      <c r="D1087" s="125">
        <v>712762.8</v>
      </c>
    </row>
    <row r="1088" spans="2:4">
      <c r="B1088" s="68" t="s">
        <v>718</v>
      </c>
      <c r="C1088" s="125">
        <v>791959</v>
      </c>
      <c r="D1088" s="125">
        <v>712762.8</v>
      </c>
    </row>
    <row r="1089" spans="2:4">
      <c r="B1089" s="69" t="s">
        <v>1233</v>
      </c>
      <c r="C1089" s="125">
        <v>791959</v>
      </c>
      <c r="D1089" s="125">
        <v>712762.8</v>
      </c>
    </row>
    <row r="1090" spans="2:4">
      <c r="B1090" s="68" t="s">
        <v>719</v>
      </c>
      <c r="C1090" s="125">
        <v>2138193</v>
      </c>
      <c r="D1090" s="125">
        <v>1924373.39</v>
      </c>
    </row>
    <row r="1091" spans="2:4">
      <c r="B1091" s="69" t="s">
        <v>1234</v>
      </c>
      <c r="C1091" s="125">
        <v>2138193</v>
      </c>
      <c r="D1091" s="125">
        <v>1924373.39</v>
      </c>
    </row>
    <row r="1092" spans="2:4">
      <c r="B1092" s="68" t="s">
        <v>720</v>
      </c>
      <c r="C1092" s="125">
        <v>791959</v>
      </c>
      <c r="D1092" s="125">
        <v>712762.8</v>
      </c>
    </row>
    <row r="1093" spans="2:4">
      <c r="B1093" s="69" t="s">
        <v>1235</v>
      </c>
      <c r="C1093" s="125">
        <v>791959</v>
      </c>
      <c r="D1093" s="125">
        <v>712762.8</v>
      </c>
    </row>
    <row r="1094" spans="2:4">
      <c r="B1094" s="68" t="s">
        <v>721</v>
      </c>
      <c r="C1094" s="125">
        <v>2138193</v>
      </c>
      <c r="D1094" s="125">
        <v>1951857.8</v>
      </c>
    </row>
    <row r="1095" spans="2:4">
      <c r="B1095" s="69" t="s">
        <v>1236</v>
      </c>
      <c r="C1095" s="125">
        <v>2138193</v>
      </c>
      <c r="D1095" s="125">
        <v>1951857.8</v>
      </c>
    </row>
    <row r="1096" spans="2:4">
      <c r="B1096" s="68" t="s">
        <v>722</v>
      </c>
      <c r="C1096" s="125">
        <v>2115619</v>
      </c>
      <c r="D1096" s="125">
        <v>0</v>
      </c>
    </row>
    <row r="1097" spans="2:4">
      <c r="B1097" s="69" t="s">
        <v>1237</v>
      </c>
      <c r="C1097" s="125">
        <v>2115619</v>
      </c>
      <c r="D1097" s="125">
        <v>0</v>
      </c>
    </row>
    <row r="1098" spans="2:4">
      <c r="B1098" s="68" t="s">
        <v>723</v>
      </c>
      <c r="C1098" s="125">
        <v>2138193</v>
      </c>
      <c r="D1098" s="125">
        <v>0</v>
      </c>
    </row>
    <row r="1099" spans="2:4">
      <c r="B1099" s="69" t="s">
        <v>1238</v>
      </c>
      <c r="C1099" s="125">
        <v>2138193</v>
      </c>
      <c r="D1099" s="125">
        <v>0</v>
      </c>
    </row>
    <row r="1100" spans="2:4">
      <c r="B1100" s="68" t="s">
        <v>724</v>
      </c>
      <c r="C1100" s="125">
        <v>791959</v>
      </c>
      <c r="D1100" s="125">
        <v>720018.1</v>
      </c>
    </row>
    <row r="1101" spans="2:4">
      <c r="B1101" s="69" t="s">
        <v>1239</v>
      </c>
      <c r="C1101" s="125">
        <v>791959</v>
      </c>
      <c r="D1101" s="125">
        <v>720018.1</v>
      </c>
    </row>
    <row r="1102" spans="2:4">
      <c r="B1102" s="68" t="s">
        <v>725</v>
      </c>
      <c r="C1102" s="125">
        <v>6209581</v>
      </c>
      <c r="D1102" s="125">
        <v>0</v>
      </c>
    </row>
    <row r="1103" spans="2:4">
      <c r="B1103" s="69" t="s">
        <v>1240</v>
      </c>
      <c r="C1103" s="125">
        <v>6209581</v>
      </c>
      <c r="D1103" s="125">
        <v>0</v>
      </c>
    </row>
    <row r="1104" spans="2:4">
      <c r="B1104" s="68" t="s">
        <v>726</v>
      </c>
      <c r="C1104" s="125">
        <v>9866682</v>
      </c>
      <c r="D1104" s="125">
        <v>0</v>
      </c>
    </row>
    <row r="1105" spans="2:4">
      <c r="B1105" s="69" t="s">
        <v>1241</v>
      </c>
      <c r="C1105" s="125">
        <v>9866682</v>
      </c>
      <c r="D1105" s="125">
        <v>0</v>
      </c>
    </row>
    <row r="1106" spans="2:4">
      <c r="B1106" s="68" t="s">
        <v>727</v>
      </c>
      <c r="C1106" s="125">
        <v>6247638</v>
      </c>
      <c r="D1106" s="125">
        <v>0</v>
      </c>
    </row>
    <row r="1107" spans="2:4">
      <c r="B1107" s="69" t="s">
        <v>1242</v>
      </c>
      <c r="C1107" s="125">
        <v>6247638</v>
      </c>
      <c r="D1107" s="125">
        <v>0</v>
      </c>
    </row>
    <row r="1108" spans="2:4">
      <c r="B1108" s="68" t="s">
        <v>728</v>
      </c>
      <c r="C1108" s="125">
        <v>2483832</v>
      </c>
      <c r="D1108" s="125">
        <v>0</v>
      </c>
    </row>
    <row r="1109" spans="2:4">
      <c r="B1109" s="69" t="s">
        <v>1243</v>
      </c>
      <c r="C1109" s="125">
        <v>2483832</v>
      </c>
      <c r="D1109" s="125">
        <v>0</v>
      </c>
    </row>
    <row r="1110" spans="2:4">
      <c r="B1110" s="68" t="s">
        <v>1506</v>
      </c>
      <c r="C1110" s="125">
        <v>0</v>
      </c>
      <c r="D1110" s="125">
        <v>0</v>
      </c>
    </row>
    <row r="1111" spans="2:4">
      <c r="B1111" s="69" t="s">
        <v>1507</v>
      </c>
      <c r="C1111" s="125">
        <v>0</v>
      </c>
      <c r="D1111" s="125">
        <v>0</v>
      </c>
    </row>
    <row r="1112" spans="2:4">
      <c r="B1112" s="68" t="s">
        <v>729</v>
      </c>
      <c r="C1112" s="125">
        <v>3615287</v>
      </c>
      <c r="D1112" s="125">
        <v>176089.21</v>
      </c>
    </row>
    <row r="1113" spans="2:4">
      <c r="B1113" s="69" t="s">
        <v>1244</v>
      </c>
      <c r="C1113" s="125">
        <v>3615287</v>
      </c>
      <c r="D1113" s="125">
        <v>176089.21</v>
      </c>
    </row>
    <row r="1114" spans="2:4">
      <c r="B1114" s="68" t="s">
        <v>730</v>
      </c>
      <c r="C1114" s="125">
        <v>2984732</v>
      </c>
      <c r="D1114" s="125">
        <v>0</v>
      </c>
    </row>
    <row r="1115" spans="2:4">
      <c r="B1115" s="69" t="s">
        <v>1245</v>
      </c>
      <c r="C1115" s="125">
        <v>2984732</v>
      </c>
      <c r="D1115" s="125">
        <v>0</v>
      </c>
    </row>
    <row r="1116" spans="2:4">
      <c r="B1116" s="68" t="s">
        <v>731</v>
      </c>
      <c r="C1116" s="125">
        <v>5537734</v>
      </c>
      <c r="D1116" s="125">
        <v>1465970.65</v>
      </c>
    </row>
    <row r="1117" spans="2:4">
      <c r="B1117" s="69" t="s">
        <v>1246</v>
      </c>
      <c r="C1117" s="125">
        <v>5537734</v>
      </c>
      <c r="D1117" s="125">
        <v>1465970.65</v>
      </c>
    </row>
    <row r="1118" spans="2:4">
      <c r="B1118" s="68" t="s">
        <v>732</v>
      </c>
      <c r="C1118" s="125">
        <v>5537734</v>
      </c>
      <c r="D1118" s="125">
        <v>1534289.84</v>
      </c>
    </row>
    <row r="1119" spans="2:4">
      <c r="B1119" s="69" t="s">
        <v>1247</v>
      </c>
      <c r="C1119" s="125">
        <v>5537734</v>
      </c>
      <c r="D1119" s="125">
        <v>1534289.84</v>
      </c>
    </row>
    <row r="1120" spans="2:4">
      <c r="B1120" s="68" t="s">
        <v>733</v>
      </c>
      <c r="C1120" s="125">
        <v>5537734</v>
      </c>
      <c r="D1120" s="125">
        <v>1465871.28</v>
      </c>
    </row>
    <row r="1121" spans="2:4">
      <c r="B1121" s="69" t="s">
        <v>1248</v>
      </c>
      <c r="C1121" s="125">
        <v>5537734</v>
      </c>
      <c r="D1121" s="125">
        <v>1465871.28</v>
      </c>
    </row>
    <row r="1122" spans="2:4">
      <c r="B1122" s="65" t="s">
        <v>734</v>
      </c>
      <c r="C1122" s="125">
        <v>292349813</v>
      </c>
      <c r="D1122" s="125">
        <v>234599395.31</v>
      </c>
    </row>
    <row r="1123" spans="2:4">
      <c r="B1123" s="67" t="s">
        <v>289</v>
      </c>
      <c r="C1123" s="126">
        <v>292349813</v>
      </c>
      <c r="D1123" s="126">
        <v>108538785.73000002</v>
      </c>
    </row>
    <row r="1124" spans="2:4">
      <c r="B1124" s="68" t="s">
        <v>1453</v>
      </c>
      <c r="C1124" s="125">
        <v>0</v>
      </c>
      <c r="D1124" s="125">
        <v>59226960.380000003</v>
      </c>
    </row>
    <row r="1125" spans="2:4">
      <c r="B1125" s="69" t="s">
        <v>1454</v>
      </c>
      <c r="C1125" s="125">
        <v>0</v>
      </c>
      <c r="D1125" s="125">
        <v>59226960.380000003</v>
      </c>
    </row>
    <row r="1126" spans="2:4">
      <c r="B1126" s="68" t="s">
        <v>1455</v>
      </c>
      <c r="C1126" s="125">
        <v>0</v>
      </c>
      <c r="D1126" s="125">
        <v>0</v>
      </c>
    </row>
    <row r="1127" spans="2:4">
      <c r="B1127" s="69" t="s">
        <v>1456</v>
      </c>
      <c r="C1127" s="125">
        <v>0</v>
      </c>
      <c r="D1127" s="125">
        <v>0</v>
      </c>
    </row>
    <row r="1128" spans="2:4">
      <c r="B1128" s="68" t="s">
        <v>735</v>
      </c>
      <c r="C1128" s="125">
        <v>24990553</v>
      </c>
      <c r="D1128" s="125">
        <v>9065163.2599999998</v>
      </c>
    </row>
    <row r="1129" spans="2:4">
      <c r="B1129" s="69" t="s">
        <v>1249</v>
      </c>
      <c r="C1129" s="125">
        <v>24990553</v>
      </c>
      <c r="D1129" s="125">
        <v>9065163.2599999998</v>
      </c>
    </row>
    <row r="1130" spans="2:4">
      <c r="B1130" s="68" t="s">
        <v>736</v>
      </c>
      <c r="C1130" s="125">
        <v>2115619</v>
      </c>
      <c r="D1130" s="125">
        <v>0</v>
      </c>
    </row>
    <row r="1131" spans="2:4">
      <c r="B1131" s="69" t="s">
        <v>1250</v>
      </c>
      <c r="C1131" s="125">
        <v>2115619</v>
      </c>
      <c r="D1131" s="125">
        <v>0</v>
      </c>
    </row>
    <row r="1132" spans="2:4">
      <c r="B1132" s="68" t="s">
        <v>737</v>
      </c>
      <c r="C1132" s="125">
        <v>3553096</v>
      </c>
      <c r="D1132" s="125">
        <v>3499365.87</v>
      </c>
    </row>
    <row r="1133" spans="2:4">
      <c r="B1133" s="69" t="s">
        <v>1251</v>
      </c>
      <c r="C1133" s="125">
        <v>3553096</v>
      </c>
      <c r="D1133" s="125">
        <v>3499365.87</v>
      </c>
    </row>
    <row r="1134" spans="2:4">
      <c r="B1134" s="68" t="s">
        <v>738</v>
      </c>
      <c r="C1134" s="125">
        <v>2483832</v>
      </c>
      <c r="D1134" s="125">
        <v>0</v>
      </c>
    </row>
    <row r="1135" spans="2:4">
      <c r="B1135" s="69" t="s">
        <v>1252</v>
      </c>
      <c r="C1135" s="125">
        <v>2483832</v>
      </c>
      <c r="D1135" s="125">
        <v>0</v>
      </c>
    </row>
    <row r="1136" spans="2:4">
      <c r="B1136" s="68" t="s">
        <v>739</v>
      </c>
      <c r="C1136" s="125">
        <v>11612887</v>
      </c>
      <c r="D1136" s="125">
        <v>0</v>
      </c>
    </row>
    <row r="1137" spans="2:4">
      <c r="B1137" s="69" t="s">
        <v>1253</v>
      </c>
      <c r="C1137" s="125">
        <v>11612887</v>
      </c>
      <c r="D1137" s="125">
        <v>0</v>
      </c>
    </row>
    <row r="1138" spans="2:4">
      <c r="B1138" s="68" t="s">
        <v>740</v>
      </c>
      <c r="C1138" s="125">
        <v>200844381</v>
      </c>
      <c r="D1138" s="125">
        <v>35814177.789999999</v>
      </c>
    </row>
    <row r="1139" spans="2:4">
      <c r="B1139" s="69" t="s">
        <v>1254</v>
      </c>
      <c r="C1139" s="125">
        <v>200844381</v>
      </c>
      <c r="D1139" s="125">
        <v>35814177.789999999</v>
      </c>
    </row>
    <row r="1140" spans="2:4">
      <c r="B1140" s="68" t="s">
        <v>741</v>
      </c>
      <c r="C1140" s="125">
        <v>19733365</v>
      </c>
      <c r="D1140" s="125">
        <v>0</v>
      </c>
    </row>
    <row r="1141" spans="2:4">
      <c r="B1141" s="69" t="s">
        <v>1255</v>
      </c>
      <c r="C1141" s="125">
        <v>19733365</v>
      </c>
      <c r="D1141" s="125">
        <v>0</v>
      </c>
    </row>
    <row r="1142" spans="2:4">
      <c r="B1142" s="68" t="s">
        <v>742</v>
      </c>
      <c r="C1142" s="125">
        <v>3123863</v>
      </c>
      <c r="D1142" s="125">
        <v>0</v>
      </c>
    </row>
    <row r="1143" spans="2:4">
      <c r="B1143" s="69" t="s">
        <v>1256</v>
      </c>
      <c r="C1143" s="125">
        <v>3123863</v>
      </c>
      <c r="D1143" s="125">
        <v>0</v>
      </c>
    </row>
    <row r="1144" spans="2:4">
      <c r="B1144" s="68" t="s">
        <v>743</v>
      </c>
      <c r="C1144" s="125">
        <v>16144911</v>
      </c>
      <c r="D1144" s="125">
        <v>0</v>
      </c>
    </row>
    <row r="1145" spans="2:4">
      <c r="B1145" s="69" t="s">
        <v>1257</v>
      </c>
      <c r="C1145" s="125">
        <v>16144911</v>
      </c>
      <c r="D1145" s="125">
        <v>0</v>
      </c>
    </row>
    <row r="1146" spans="2:4">
      <c r="B1146" s="68" t="s">
        <v>744</v>
      </c>
      <c r="C1146" s="125">
        <v>1499668</v>
      </c>
      <c r="D1146" s="125">
        <v>0</v>
      </c>
    </row>
    <row r="1147" spans="2:4">
      <c r="B1147" s="69" t="s">
        <v>1258</v>
      </c>
      <c r="C1147" s="125">
        <v>1499668</v>
      </c>
      <c r="D1147" s="125">
        <v>0</v>
      </c>
    </row>
    <row r="1148" spans="2:4">
      <c r="B1148" s="68" t="s">
        <v>745</v>
      </c>
      <c r="C1148" s="125">
        <v>6247638</v>
      </c>
      <c r="D1148" s="125">
        <v>933118.43</v>
      </c>
    </row>
    <row r="1149" spans="2:4">
      <c r="B1149" s="69" t="s">
        <v>1259</v>
      </c>
      <c r="C1149" s="125">
        <v>6247638</v>
      </c>
      <c r="D1149" s="125">
        <v>933118.43</v>
      </c>
    </row>
    <row r="1150" spans="2:4">
      <c r="B1150" s="67" t="s">
        <v>307</v>
      </c>
      <c r="C1150" s="126">
        <v>0</v>
      </c>
      <c r="D1150" s="126">
        <v>126060609.58</v>
      </c>
    </row>
    <row r="1151" spans="2:4">
      <c r="B1151" s="68" t="s">
        <v>1457</v>
      </c>
      <c r="C1151" s="125">
        <v>0</v>
      </c>
      <c r="D1151" s="125">
        <v>126060609.58</v>
      </c>
    </row>
    <row r="1152" spans="2:4">
      <c r="B1152" s="69" t="s">
        <v>1458</v>
      </c>
      <c r="C1152" s="125">
        <v>0</v>
      </c>
      <c r="D1152" s="125">
        <v>126060609.58</v>
      </c>
    </row>
    <row r="1153" spans="2:4">
      <c r="B1153" s="65" t="s">
        <v>746</v>
      </c>
      <c r="C1153" s="125">
        <v>675784369</v>
      </c>
      <c r="D1153" s="125">
        <v>374902471.88000005</v>
      </c>
    </row>
    <row r="1154" spans="2:4">
      <c r="B1154" s="67" t="s">
        <v>289</v>
      </c>
      <c r="C1154" s="126">
        <v>675784369</v>
      </c>
      <c r="D1154" s="126">
        <v>374902471.88000005</v>
      </c>
    </row>
    <row r="1155" spans="2:4">
      <c r="B1155" s="68" t="s">
        <v>747</v>
      </c>
      <c r="C1155" s="125">
        <v>99999999</v>
      </c>
      <c r="D1155" s="125">
        <v>0</v>
      </c>
    </row>
    <row r="1156" spans="2:4">
      <c r="B1156" s="69" t="s">
        <v>1260</v>
      </c>
      <c r="C1156" s="125">
        <v>99999999</v>
      </c>
      <c r="D1156" s="125">
        <v>0</v>
      </c>
    </row>
    <row r="1157" spans="2:4">
      <c r="B1157" s="68" t="s">
        <v>748</v>
      </c>
      <c r="C1157" s="125">
        <v>3123819</v>
      </c>
      <c r="D1157" s="125">
        <v>0</v>
      </c>
    </row>
    <row r="1158" spans="2:4">
      <c r="B1158" s="69" t="s">
        <v>1261</v>
      </c>
      <c r="C1158" s="125">
        <v>3123819</v>
      </c>
      <c r="D1158" s="125">
        <v>0</v>
      </c>
    </row>
    <row r="1159" spans="2:4">
      <c r="B1159" s="68" t="s">
        <v>749</v>
      </c>
      <c r="C1159" s="125">
        <v>2115619</v>
      </c>
      <c r="D1159" s="125">
        <v>3047186.47</v>
      </c>
    </row>
    <row r="1160" spans="2:4">
      <c r="B1160" s="69" t="s">
        <v>1262</v>
      </c>
      <c r="C1160" s="125">
        <v>2115619</v>
      </c>
      <c r="D1160" s="125">
        <v>3047186.47</v>
      </c>
    </row>
    <row r="1161" spans="2:4">
      <c r="B1161" s="68" t="s">
        <v>750</v>
      </c>
      <c r="C1161" s="125">
        <v>8573218</v>
      </c>
      <c r="D1161" s="125">
        <v>0</v>
      </c>
    </row>
    <row r="1162" spans="2:4">
      <c r="B1162" s="69" t="s">
        <v>1263</v>
      </c>
      <c r="C1162" s="125">
        <v>8573218</v>
      </c>
      <c r="D1162" s="125">
        <v>0</v>
      </c>
    </row>
    <row r="1163" spans="2:4">
      <c r="B1163" s="68" t="s">
        <v>751</v>
      </c>
      <c r="C1163" s="125">
        <v>6209581</v>
      </c>
      <c r="D1163" s="125">
        <v>0</v>
      </c>
    </row>
    <row r="1164" spans="2:4">
      <c r="B1164" s="69" t="s">
        <v>1264</v>
      </c>
      <c r="C1164" s="125">
        <v>6209581</v>
      </c>
      <c r="D1164" s="125">
        <v>0</v>
      </c>
    </row>
    <row r="1165" spans="2:4">
      <c r="B1165" s="68" t="s">
        <v>752</v>
      </c>
      <c r="C1165" s="125">
        <v>358000000</v>
      </c>
      <c r="D1165" s="125">
        <v>303040237.36000001</v>
      </c>
    </row>
    <row r="1166" spans="2:4">
      <c r="B1166" s="69" t="s">
        <v>1265</v>
      </c>
      <c r="C1166" s="125">
        <v>358000000</v>
      </c>
      <c r="D1166" s="125">
        <v>303040237.36000001</v>
      </c>
    </row>
    <row r="1167" spans="2:4">
      <c r="B1167" s="68" t="s">
        <v>753</v>
      </c>
      <c r="C1167" s="125">
        <v>176737308</v>
      </c>
      <c r="D1167" s="125">
        <v>68815048.049999997</v>
      </c>
    </row>
    <row r="1168" spans="2:4">
      <c r="B1168" s="69" t="s">
        <v>1266</v>
      </c>
      <c r="C1168" s="125">
        <v>176737308</v>
      </c>
      <c r="D1168" s="125">
        <v>68815048.049999997</v>
      </c>
    </row>
    <row r="1169" spans="2:4">
      <c r="B1169" s="68" t="s">
        <v>754</v>
      </c>
      <c r="C1169" s="125">
        <v>4933341</v>
      </c>
      <c r="D1169" s="125">
        <v>0</v>
      </c>
    </row>
    <row r="1170" spans="2:4">
      <c r="B1170" s="69" t="s">
        <v>1267</v>
      </c>
      <c r="C1170" s="125">
        <v>4933341</v>
      </c>
      <c r="D1170" s="125">
        <v>0</v>
      </c>
    </row>
    <row r="1171" spans="2:4">
      <c r="B1171" s="68" t="s">
        <v>755</v>
      </c>
      <c r="C1171" s="125">
        <v>4967665</v>
      </c>
      <c r="D1171" s="125">
        <v>0</v>
      </c>
    </row>
    <row r="1172" spans="2:4">
      <c r="B1172" s="69" t="s">
        <v>1268</v>
      </c>
      <c r="C1172" s="125">
        <v>4967665</v>
      </c>
      <c r="D1172" s="125">
        <v>0</v>
      </c>
    </row>
    <row r="1173" spans="2:4">
      <c r="B1173" s="68" t="s">
        <v>1459</v>
      </c>
      <c r="C1173" s="125">
        <v>0</v>
      </c>
      <c r="D1173" s="125">
        <v>0</v>
      </c>
    </row>
    <row r="1174" spans="2:4">
      <c r="B1174" s="69" t="s">
        <v>1460</v>
      </c>
      <c r="C1174" s="125">
        <v>0</v>
      </c>
      <c r="D1174" s="125">
        <v>0</v>
      </c>
    </row>
    <row r="1175" spans="2:4">
      <c r="B1175" s="68" t="s">
        <v>756</v>
      </c>
      <c r="C1175" s="125">
        <v>8000000</v>
      </c>
      <c r="D1175" s="125">
        <v>0</v>
      </c>
    </row>
    <row r="1176" spans="2:4">
      <c r="B1176" s="69" t="s">
        <v>1269</v>
      </c>
      <c r="C1176" s="125">
        <v>8000000</v>
      </c>
      <c r="D1176" s="125">
        <v>0</v>
      </c>
    </row>
    <row r="1177" spans="2:4">
      <c r="B1177" s="68" t="s">
        <v>757</v>
      </c>
      <c r="C1177" s="125">
        <v>3123819</v>
      </c>
      <c r="D1177" s="125">
        <v>0</v>
      </c>
    </row>
    <row r="1178" spans="2:4">
      <c r="B1178" s="69" t="s">
        <v>1270</v>
      </c>
      <c r="C1178" s="125">
        <v>3123819</v>
      </c>
      <c r="D1178" s="125">
        <v>0</v>
      </c>
    </row>
    <row r="1179" spans="2:4">
      <c r="B1179" s="65" t="s">
        <v>758</v>
      </c>
      <c r="C1179" s="125">
        <v>67013201</v>
      </c>
      <c r="D1179" s="125">
        <v>0</v>
      </c>
    </row>
    <row r="1180" spans="2:4">
      <c r="B1180" s="67" t="s">
        <v>289</v>
      </c>
      <c r="C1180" s="126">
        <v>67013201</v>
      </c>
      <c r="D1180" s="126">
        <v>0</v>
      </c>
    </row>
    <row r="1181" spans="2:4">
      <c r="B1181" s="68" t="s">
        <v>759</v>
      </c>
      <c r="C1181" s="125">
        <v>49733102</v>
      </c>
      <c r="D1181" s="125">
        <v>0</v>
      </c>
    </row>
    <row r="1182" spans="2:4">
      <c r="B1182" s="69" t="s">
        <v>1271</v>
      </c>
      <c r="C1182" s="125">
        <v>49733102</v>
      </c>
      <c r="D1182" s="125">
        <v>0</v>
      </c>
    </row>
    <row r="1183" spans="2:4">
      <c r="B1183" s="68" t="s">
        <v>760</v>
      </c>
      <c r="C1183" s="125">
        <v>2115619</v>
      </c>
      <c r="D1183" s="125">
        <v>0</v>
      </c>
    </row>
    <row r="1184" spans="2:4">
      <c r="B1184" s="69" t="s">
        <v>1272</v>
      </c>
      <c r="C1184" s="125">
        <v>2115619</v>
      </c>
      <c r="D1184" s="125">
        <v>0</v>
      </c>
    </row>
    <row r="1185" spans="2:4">
      <c r="B1185" s="68" t="s">
        <v>761</v>
      </c>
      <c r="C1185" s="125">
        <v>2483833</v>
      </c>
      <c r="D1185" s="125">
        <v>0</v>
      </c>
    </row>
    <row r="1186" spans="2:4">
      <c r="B1186" s="69" t="s">
        <v>1273</v>
      </c>
      <c r="C1186" s="125">
        <v>2483833</v>
      </c>
      <c r="D1186" s="125">
        <v>0</v>
      </c>
    </row>
    <row r="1187" spans="2:4">
      <c r="B1187" s="68" t="s">
        <v>762</v>
      </c>
      <c r="C1187" s="125">
        <v>3123819</v>
      </c>
      <c r="D1187" s="125">
        <v>0</v>
      </c>
    </row>
    <row r="1188" spans="2:4">
      <c r="B1188" s="69" t="s">
        <v>1274</v>
      </c>
      <c r="C1188" s="125">
        <v>3123819</v>
      </c>
      <c r="D1188" s="125">
        <v>0</v>
      </c>
    </row>
    <row r="1189" spans="2:4">
      <c r="B1189" s="68" t="s">
        <v>763</v>
      </c>
      <c r="C1189" s="125">
        <v>1499668</v>
      </c>
      <c r="D1189" s="125">
        <v>0</v>
      </c>
    </row>
    <row r="1190" spans="2:4">
      <c r="B1190" s="69" t="s">
        <v>1275</v>
      </c>
      <c r="C1190" s="125">
        <v>1499668</v>
      </c>
      <c r="D1190" s="125">
        <v>0</v>
      </c>
    </row>
    <row r="1191" spans="2:4">
      <c r="B1191" s="68" t="s">
        <v>764</v>
      </c>
      <c r="C1191" s="125">
        <v>4933341</v>
      </c>
      <c r="D1191" s="125">
        <v>0</v>
      </c>
    </row>
    <row r="1192" spans="2:4">
      <c r="B1192" s="69" t="s">
        <v>1276</v>
      </c>
      <c r="C1192" s="125">
        <v>4933341</v>
      </c>
      <c r="D1192" s="125">
        <v>0</v>
      </c>
    </row>
    <row r="1193" spans="2:4">
      <c r="B1193" s="68" t="s">
        <v>765</v>
      </c>
      <c r="C1193" s="125">
        <v>3123819</v>
      </c>
      <c r="D1193" s="125">
        <v>0</v>
      </c>
    </row>
    <row r="1194" spans="2:4">
      <c r="B1194" s="69" t="s">
        <v>1277</v>
      </c>
      <c r="C1194" s="125">
        <v>3123819</v>
      </c>
      <c r="D1194" s="125">
        <v>0</v>
      </c>
    </row>
    <row r="1195" spans="2:4">
      <c r="B1195" s="65" t="s">
        <v>304</v>
      </c>
      <c r="C1195" s="125">
        <v>22440889682</v>
      </c>
      <c r="D1195" s="125">
        <v>4735816877.4299984</v>
      </c>
    </row>
    <row r="1196" spans="2:4">
      <c r="B1196" s="67" t="s">
        <v>289</v>
      </c>
      <c r="C1196" s="126">
        <v>14871782415</v>
      </c>
      <c r="D1196" s="126">
        <v>3903073659.6799989</v>
      </c>
    </row>
    <row r="1197" spans="2:4">
      <c r="B1197" s="68" t="s">
        <v>766</v>
      </c>
      <c r="C1197" s="125">
        <v>374726276</v>
      </c>
      <c r="D1197" s="125">
        <v>851971426</v>
      </c>
    </row>
    <row r="1198" spans="2:4">
      <c r="B1198" s="69" t="s">
        <v>1278</v>
      </c>
      <c r="C1198" s="125">
        <v>374726276</v>
      </c>
      <c r="D1198" s="125">
        <v>851971426</v>
      </c>
    </row>
    <row r="1199" spans="2:4">
      <c r="B1199" s="68" t="s">
        <v>767</v>
      </c>
      <c r="C1199" s="125">
        <v>1147799228</v>
      </c>
      <c r="D1199" s="125">
        <v>0</v>
      </c>
    </row>
    <row r="1200" spans="2:4">
      <c r="B1200" s="69" t="s">
        <v>1278</v>
      </c>
      <c r="C1200" s="125">
        <v>1084176012</v>
      </c>
      <c r="D1200" s="125">
        <v>0</v>
      </c>
    </row>
    <row r="1201" spans="2:4">
      <c r="B1201" s="69" t="s">
        <v>1279</v>
      </c>
      <c r="C1201" s="125">
        <v>63623216</v>
      </c>
      <c r="D1201" s="125">
        <v>0</v>
      </c>
    </row>
    <row r="1202" spans="2:4">
      <c r="B1202" s="68" t="s">
        <v>768</v>
      </c>
      <c r="C1202" s="125">
        <v>56554000</v>
      </c>
      <c r="D1202" s="125">
        <v>851782</v>
      </c>
    </row>
    <row r="1203" spans="2:4">
      <c r="B1203" s="69" t="s">
        <v>1280</v>
      </c>
      <c r="C1203" s="125">
        <v>56554000</v>
      </c>
      <c r="D1203" s="125">
        <v>851782</v>
      </c>
    </row>
    <row r="1204" spans="2:4">
      <c r="B1204" s="68" t="s">
        <v>769</v>
      </c>
      <c r="C1204" s="125">
        <v>3395700000</v>
      </c>
      <c r="D1204" s="125">
        <v>1345475327.8599999</v>
      </c>
    </row>
    <row r="1205" spans="2:4">
      <c r="B1205" s="69" t="s">
        <v>1281</v>
      </c>
      <c r="C1205" s="125">
        <v>3395700000</v>
      </c>
      <c r="D1205" s="125">
        <v>1345475327.8599999</v>
      </c>
    </row>
    <row r="1206" spans="2:4">
      <c r="B1206" s="68" t="s">
        <v>770</v>
      </c>
      <c r="C1206" s="125">
        <v>932093806</v>
      </c>
      <c r="D1206" s="125">
        <v>0</v>
      </c>
    </row>
    <row r="1207" spans="2:4">
      <c r="B1207" s="69" t="s">
        <v>1282</v>
      </c>
      <c r="C1207" s="125">
        <v>932093806</v>
      </c>
      <c r="D1207" s="125">
        <v>0</v>
      </c>
    </row>
    <row r="1208" spans="2:4">
      <c r="B1208" s="68" t="s">
        <v>771</v>
      </c>
      <c r="C1208" s="125">
        <v>5709420000</v>
      </c>
      <c r="D1208" s="125">
        <v>1291524858.1100001</v>
      </c>
    </row>
    <row r="1209" spans="2:4">
      <c r="B1209" s="69" t="s">
        <v>1283</v>
      </c>
      <c r="C1209" s="125">
        <v>5709420000</v>
      </c>
      <c r="D1209" s="125">
        <v>1291524858.1100001</v>
      </c>
    </row>
    <row r="1210" spans="2:4">
      <c r="B1210" s="68" t="s">
        <v>772</v>
      </c>
      <c r="C1210" s="125">
        <v>719946000</v>
      </c>
      <c r="D1210" s="125">
        <v>0</v>
      </c>
    </row>
    <row r="1211" spans="2:4">
      <c r="B1211" s="69" t="s">
        <v>1284</v>
      </c>
      <c r="C1211" s="125">
        <v>719946000</v>
      </c>
      <c r="D1211" s="125">
        <v>0</v>
      </c>
    </row>
    <row r="1212" spans="2:4">
      <c r="B1212" s="68" t="s">
        <v>773</v>
      </c>
      <c r="C1212" s="125">
        <v>180000000</v>
      </c>
      <c r="D1212" s="125">
        <v>3630263.52</v>
      </c>
    </row>
    <row r="1213" spans="2:4">
      <c r="B1213" s="69" t="s">
        <v>1285</v>
      </c>
      <c r="C1213" s="125">
        <v>180000000</v>
      </c>
      <c r="D1213" s="125">
        <v>3630263.52</v>
      </c>
    </row>
    <row r="1214" spans="2:4">
      <c r="B1214" s="68" t="s">
        <v>774</v>
      </c>
      <c r="C1214" s="125">
        <v>103900990</v>
      </c>
      <c r="D1214" s="125">
        <v>0</v>
      </c>
    </row>
    <row r="1215" spans="2:4">
      <c r="B1215" s="69" t="s">
        <v>1286</v>
      </c>
      <c r="C1215" s="125">
        <v>103900990</v>
      </c>
      <c r="D1215" s="125">
        <v>0</v>
      </c>
    </row>
    <row r="1216" spans="2:4">
      <c r="B1216" s="68" t="s">
        <v>1363</v>
      </c>
      <c r="C1216" s="125">
        <v>0</v>
      </c>
      <c r="D1216" s="125">
        <v>0</v>
      </c>
    </row>
    <row r="1217" spans="2:4">
      <c r="B1217" s="69" t="s">
        <v>1364</v>
      </c>
      <c r="C1217" s="125">
        <v>0</v>
      </c>
      <c r="D1217" s="125">
        <v>0</v>
      </c>
    </row>
    <row r="1218" spans="2:4">
      <c r="B1218" s="68" t="s">
        <v>775</v>
      </c>
      <c r="C1218" s="125">
        <v>3233604</v>
      </c>
      <c r="D1218" s="125">
        <v>0</v>
      </c>
    </row>
    <row r="1219" spans="2:4">
      <c r="B1219" s="69" t="s">
        <v>1287</v>
      </c>
      <c r="C1219" s="125">
        <v>3233604</v>
      </c>
      <c r="D1219" s="125">
        <v>0</v>
      </c>
    </row>
    <row r="1220" spans="2:4">
      <c r="B1220" s="68" t="s">
        <v>1508</v>
      </c>
      <c r="C1220" s="125">
        <v>0</v>
      </c>
      <c r="D1220" s="125">
        <v>0</v>
      </c>
    </row>
    <row r="1221" spans="2:4">
      <c r="B1221" s="69" t="s">
        <v>1509</v>
      </c>
      <c r="C1221" s="125">
        <v>0</v>
      </c>
      <c r="D1221" s="125">
        <v>0</v>
      </c>
    </row>
    <row r="1222" spans="2:4">
      <c r="B1222" s="68" t="s">
        <v>776</v>
      </c>
      <c r="C1222" s="125">
        <v>513130378</v>
      </c>
      <c r="D1222" s="125">
        <v>0</v>
      </c>
    </row>
    <row r="1223" spans="2:4">
      <c r="B1223" s="69" t="s">
        <v>1288</v>
      </c>
      <c r="C1223" s="125">
        <v>513130378</v>
      </c>
      <c r="D1223" s="125">
        <v>0</v>
      </c>
    </row>
    <row r="1224" spans="2:4">
      <c r="B1224" s="68" t="s">
        <v>777</v>
      </c>
      <c r="C1224" s="125">
        <v>28495753</v>
      </c>
      <c r="D1224" s="125">
        <v>16702364.42</v>
      </c>
    </row>
    <row r="1225" spans="2:4">
      <c r="B1225" s="69" t="s">
        <v>1289</v>
      </c>
      <c r="C1225" s="125">
        <v>28495753</v>
      </c>
      <c r="D1225" s="125">
        <v>16702364.42</v>
      </c>
    </row>
    <row r="1226" spans="2:4">
      <c r="B1226" s="68" t="s">
        <v>778</v>
      </c>
      <c r="C1226" s="125">
        <v>105000000</v>
      </c>
      <c r="D1226" s="125">
        <v>6040730.4900000002</v>
      </c>
    </row>
    <row r="1227" spans="2:4">
      <c r="B1227" s="69" t="s">
        <v>1290</v>
      </c>
      <c r="C1227" s="125">
        <v>105000000</v>
      </c>
      <c r="D1227" s="125">
        <v>6040730.4900000002</v>
      </c>
    </row>
    <row r="1228" spans="2:4">
      <c r="B1228" s="68" t="s">
        <v>779</v>
      </c>
      <c r="C1228" s="125">
        <v>5229424</v>
      </c>
      <c r="D1228" s="125">
        <v>1568827.27</v>
      </c>
    </row>
    <row r="1229" spans="2:4">
      <c r="B1229" s="69" t="s">
        <v>1291</v>
      </c>
      <c r="C1229" s="125">
        <v>5229424</v>
      </c>
      <c r="D1229" s="125">
        <v>1568827.27</v>
      </c>
    </row>
    <row r="1230" spans="2:4">
      <c r="B1230" s="68" t="s">
        <v>780</v>
      </c>
      <c r="C1230" s="125">
        <v>152327209</v>
      </c>
      <c r="D1230" s="125">
        <v>0</v>
      </c>
    </row>
    <row r="1231" spans="2:4">
      <c r="B1231" s="69" t="s">
        <v>1292</v>
      </c>
      <c r="C1231" s="125">
        <v>152327209</v>
      </c>
      <c r="D1231" s="125">
        <v>0</v>
      </c>
    </row>
    <row r="1232" spans="2:4">
      <c r="B1232" s="68" t="s">
        <v>781</v>
      </c>
      <c r="C1232" s="125">
        <v>766955</v>
      </c>
      <c r="D1232" s="125">
        <v>0</v>
      </c>
    </row>
    <row r="1233" spans="2:4">
      <c r="B1233" s="69" t="s">
        <v>1293</v>
      </c>
      <c r="C1233" s="125">
        <v>766955</v>
      </c>
      <c r="D1233" s="125">
        <v>0</v>
      </c>
    </row>
    <row r="1234" spans="2:4">
      <c r="B1234" s="68" t="s">
        <v>782</v>
      </c>
      <c r="C1234" s="125">
        <v>31783160</v>
      </c>
      <c r="D1234" s="125">
        <v>12007191.16</v>
      </c>
    </row>
    <row r="1235" spans="2:4">
      <c r="B1235" s="69" t="s">
        <v>1294</v>
      </c>
      <c r="C1235" s="125">
        <v>31783160</v>
      </c>
      <c r="D1235" s="125">
        <v>12007191.16</v>
      </c>
    </row>
    <row r="1236" spans="2:4">
      <c r="B1236" s="68" t="s">
        <v>783</v>
      </c>
      <c r="C1236" s="125">
        <v>25000000</v>
      </c>
      <c r="D1236" s="125">
        <v>10992876.02</v>
      </c>
    </row>
    <row r="1237" spans="2:4">
      <c r="B1237" s="69" t="s">
        <v>1295</v>
      </c>
      <c r="C1237" s="125">
        <v>25000000</v>
      </c>
      <c r="D1237" s="125">
        <v>10992876.02</v>
      </c>
    </row>
    <row r="1238" spans="2:4">
      <c r="B1238" s="68" t="s">
        <v>1365</v>
      </c>
      <c r="C1238" s="125">
        <v>0</v>
      </c>
      <c r="D1238" s="125">
        <v>0</v>
      </c>
    </row>
    <row r="1239" spans="2:4">
      <c r="B1239" s="69" t="s">
        <v>1366</v>
      </c>
      <c r="C1239" s="125">
        <v>0</v>
      </c>
      <c r="D1239" s="125">
        <v>0</v>
      </c>
    </row>
    <row r="1240" spans="2:4">
      <c r="B1240" s="68" t="s">
        <v>784</v>
      </c>
      <c r="C1240" s="125">
        <v>12333354</v>
      </c>
      <c r="D1240" s="125">
        <v>0</v>
      </c>
    </row>
    <row r="1241" spans="2:4">
      <c r="B1241" s="69" t="s">
        <v>1296</v>
      </c>
      <c r="C1241" s="125">
        <v>12333354</v>
      </c>
      <c r="D1241" s="125">
        <v>0</v>
      </c>
    </row>
    <row r="1242" spans="2:4">
      <c r="B1242" s="68" t="s">
        <v>785</v>
      </c>
      <c r="C1242" s="125">
        <v>75000000</v>
      </c>
      <c r="D1242" s="125">
        <v>0</v>
      </c>
    </row>
    <row r="1243" spans="2:4">
      <c r="B1243" s="69" t="s">
        <v>1297</v>
      </c>
      <c r="C1243" s="125">
        <v>75000000</v>
      </c>
      <c r="D1243" s="125">
        <v>0</v>
      </c>
    </row>
    <row r="1244" spans="2:4">
      <c r="B1244" s="68" t="s">
        <v>786</v>
      </c>
      <c r="C1244" s="125">
        <v>9064068</v>
      </c>
      <c r="D1244" s="125">
        <v>2039415.12</v>
      </c>
    </row>
    <row r="1245" spans="2:4">
      <c r="B1245" s="69" t="s">
        <v>1298</v>
      </c>
      <c r="C1245" s="125">
        <v>9064068</v>
      </c>
      <c r="D1245" s="125">
        <v>2039415.12</v>
      </c>
    </row>
    <row r="1246" spans="2:4">
      <c r="B1246" s="68" t="s">
        <v>787</v>
      </c>
      <c r="C1246" s="125">
        <v>702759470</v>
      </c>
      <c r="D1246" s="125">
        <v>0</v>
      </c>
    </row>
    <row r="1247" spans="2:4">
      <c r="B1247" s="69" t="s">
        <v>1299</v>
      </c>
      <c r="C1247" s="125">
        <v>702759470</v>
      </c>
      <c r="D1247" s="125">
        <v>0</v>
      </c>
    </row>
    <row r="1248" spans="2:4">
      <c r="B1248" s="68" t="s">
        <v>788</v>
      </c>
      <c r="C1248" s="125">
        <v>14809335</v>
      </c>
      <c r="D1248" s="125">
        <v>8889214.0999999996</v>
      </c>
    </row>
    <row r="1249" spans="2:4">
      <c r="B1249" s="69" t="s">
        <v>1300</v>
      </c>
      <c r="C1249" s="125">
        <v>14809335</v>
      </c>
      <c r="D1249" s="125">
        <v>8889214.0999999996</v>
      </c>
    </row>
    <row r="1250" spans="2:4">
      <c r="B1250" s="68" t="s">
        <v>1461</v>
      </c>
      <c r="C1250" s="125">
        <v>0</v>
      </c>
      <c r="D1250" s="125">
        <v>5323689</v>
      </c>
    </row>
    <row r="1251" spans="2:4">
      <c r="B1251" s="69" t="s">
        <v>1462</v>
      </c>
      <c r="C1251" s="125">
        <v>0</v>
      </c>
      <c r="D1251" s="125">
        <v>5323689</v>
      </c>
    </row>
    <row r="1252" spans="2:4">
      <c r="B1252" s="68" t="s">
        <v>789</v>
      </c>
      <c r="C1252" s="125">
        <v>50105012</v>
      </c>
      <c r="D1252" s="125">
        <v>7905393.2300000004</v>
      </c>
    </row>
    <row r="1253" spans="2:4">
      <c r="B1253" s="69" t="s">
        <v>1301</v>
      </c>
      <c r="C1253" s="125">
        <v>50105012</v>
      </c>
      <c r="D1253" s="125">
        <v>7905393.2300000004</v>
      </c>
    </row>
    <row r="1254" spans="2:4">
      <c r="B1254" s="68" t="s">
        <v>326</v>
      </c>
      <c r="C1254" s="125">
        <v>0</v>
      </c>
      <c r="D1254" s="125">
        <v>22228614.170000002</v>
      </c>
    </row>
    <row r="1255" spans="2:4">
      <c r="B1255" s="69" t="s">
        <v>855</v>
      </c>
      <c r="C1255" s="125">
        <v>0</v>
      </c>
      <c r="D1255" s="125">
        <v>22228614.170000002</v>
      </c>
    </row>
    <row r="1256" spans="2:4">
      <c r="B1256" s="68" t="s">
        <v>1367</v>
      </c>
      <c r="C1256" s="125">
        <v>0</v>
      </c>
      <c r="D1256" s="125">
        <v>0</v>
      </c>
    </row>
    <row r="1257" spans="2:4">
      <c r="B1257" s="69" t="s">
        <v>1368</v>
      </c>
      <c r="C1257" s="125">
        <v>0</v>
      </c>
      <c r="D1257" s="125">
        <v>0</v>
      </c>
    </row>
    <row r="1258" spans="2:4">
      <c r="B1258" s="68" t="s">
        <v>790</v>
      </c>
      <c r="C1258" s="125">
        <v>40983237</v>
      </c>
      <c r="D1258" s="125">
        <v>18357357.5</v>
      </c>
    </row>
    <row r="1259" spans="2:4">
      <c r="B1259" s="69" t="s">
        <v>1302</v>
      </c>
      <c r="C1259" s="125">
        <v>40983237</v>
      </c>
      <c r="D1259" s="125">
        <v>18357357.5</v>
      </c>
    </row>
    <row r="1260" spans="2:4">
      <c r="B1260" s="68" t="s">
        <v>1463</v>
      </c>
      <c r="C1260" s="125">
        <v>0</v>
      </c>
      <c r="D1260" s="125">
        <v>0</v>
      </c>
    </row>
    <row r="1261" spans="2:4">
      <c r="B1261" s="69" t="s">
        <v>1464</v>
      </c>
      <c r="C1261" s="125">
        <v>0</v>
      </c>
      <c r="D1261" s="125">
        <v>0</v>
      </c>
    </row>
    <row r="1262" spans="2:4">
      <c r="B1262" s="68" t="s">
        <v>1465</v>
      </c>
      <c r="C1262" s="125">
        <v>0</v>
      </c>
      <c r="D1262" s="125">
        <v>99420705.689999998</v>
      </c>
    </row>
    <row r="1263" spans="2:4">
      <c r="B1263" s="69" t="s">
        <v>1466</v>
      </c>
      <c r="C1263" s="125">
        <v>0</v>
      </c>
      <c r="D1263" s="125">
        <v>99420705.689999998</v>
      </c>
    </row>
    <row r="1264" spans="2:4">
      <c r="B1264" s="68" t="s">
        <v>791</v>
      </c>
      <c r="C1264" s="125">
        <v>204131</v>
      </c>
      <c r="D1264" s="125">
        <v>0</v>
      </c>
    </row>
    <row r="1265" spans="2:4">
      <c r="B1265" s="69" t="s">
        <v>1303</v>
      </c>
      <c r="C1265" s="125">
        <v>204131</v>
      </c>
      <c r="D1265" s="125">
        <v>0</v>
      </c>
    </row>
    <row r="1266" spans="2:4">
      <c r="B1266" s="68" t="s">
        <v>792</v>
      </c>
      <c r="C1266" s="125">
        <v>12495276</v>
      </c>
      <c r="D1266" s="125">
        <v>0</v>
      </c>
    </row>
    <row r="1267" spans="2:4">
      <c r="B1267" s="69" t="s">
        <v>1304</v>
      </c>
      <c r="C1267" s="125">
        <v>12495276</v>
      </c>
      <c r="D1267" s="125">
        <v>0</v>
      </c>
    </row>
    <row r="1268" spans="2:4">
      <c r="B1268" s="68" t="s">
        <v>793</v>
      </c>
      <c r="C1268" s="125">
        <v>150466870</v>
      </c>
      <c r="D1268" s="125">
        <v>117179074.53999999</v>
      </c>
    </row>
    <row r="1269" spans="2:4">
      <c r="B1269" s="69" t="s">
        <v>1305</v>
      </c>
      <c r="C1269" s="125">
        <v>150466870</v>
      </c>
      <c r="D1269" s="125">
        <v>117179074.53999999</v>
      </c>
    </row>
    <row r="1270" spans="2:4">
      <c r="B1270" s="68" t="s">
        <v>794</v>
      </c>
      <c r="C1270" s="125">
        <v>218667345</v>
      </c>
      <c r="D1270" s="125">
        <v>71021148.450000003</v>
      </c>
    </row>
    <row r="1271" spans="2:4">
      <c r="B1271" s="69" t="s">
        <v>1306</v>
      </c>
      <c r="C1271" s="125">
        <v>218667345</v>
      </c>
      <c r="D1271" s="125">
        <v>71021148.450000003</v>
      </c>
    </row>
    <row r="1272" spans="2:4">
      <c r="B1272" s="68" t="s">
        <v>795</v>
      </c>
      <c r="C1272" s="125">
        <v>37485830</v>
      </c>
      <c r="D1272" s="125">
        <v>7555029.0999999996</v>
      </c>
    </row>
    <row r="1273" spans="2:4">
      <c r="B1273" s="69" t="s">
        <v>1307</v>
      </c>
      <c r="C1273" s="125">
        <v>37485830</v>
      </c>
      <c r="D1273" s="125">
        <v>7555029.0999999996</v>
      </c>
    </row>
    <row r="1274" spans="2:4">
      <c r="B1274" s="68" t="s">
        <v>796</v>
      </c>
      <c r="C1274" s="125">
        <v>14902995</v>
      </c>
      <c r="D1274" s="125">
        <v>2388371.9299999997</v>
      </c>
    </row>
    <row r="1275" spans="2:4">
      <c r="B1275" s="69" t="s">
        <v>1308</v>
      </c>
      <c r="C1275" s="125">
        <v>14902995</v>
      </c>
      <c r="D1275" s="125">
        <v>2388371.9299999997</v>
      </c>
    </row>
    <row r="1276" spans="2:4">
      <c r="B1276" s="68" t="s">
        <v>797</v>
      </c>
      <c r="C1276" s="125">
        <v>14876151</v>
      </c>
      <c r="D1276" s="125">
        <v>0</v>
      </c>
    </row>
    <row r="1277" spans="2:4">
      <c r="B1277" s="69" t="s">
        <v>1309</v>
      </c>
      <c r="C1277" s="125">
        <v>14876151</v>
      </c>
      <c r="D1277" s="125">
        <v>0</v>
      </c>
    </row>
    <row r="1278" spans="2:4">
      <c r="B1278" s="68" t="s">
        <v>798</v>
      </c>
      <c r="C1278" s="125">
        <v>1984366</v>
      </c>
      <c r="D1278" s="125">
        <v>0</v>
      </c>
    </row>
    <row r="1279" spans="2:4">
      <c r="B1279" s="69" t="s">
        <v>1310</v>
      </c>
      <c r="C1279" s="125">
        <v>1984366</v>
      </c>
      <c r="D1279" s="125">
        <v>0</v>
      </c>
    </row>
    <row r="1280" spans="2:4">
      <c r="B1280" s="68" t="s">
        <v>799</v>
      </c>
      <c r="C1280" s="125">
        <v>24722138</v>
      </c>
      <c r="D1280" s="125">
        <v>0</v>
      </c>
    </row>
    <row r="1281" spans="2:4">
      <c r="B1281" s="69" t="s">
        <v>1311</v>
      </c>
      <c r="C1281" s="125">
        <v>24722138</v>
      </c>
      <c r="D1281" s="125">
        <v>0</v>
      </c>
    </row>
    <row r="1282" spans="2:4">
      <c r="B1282" s="68" t="s">
        <v>800</v>
      </c>
      <c r="C1282" s="125">
        <v>5816054</v>
      </c>
      <c r="D1282" s="125">
        <v>0</v>
      </c>
    </row>
    <row r="1283" spans="2:4">
      <c r="B1283" s="69" t="s">
        <v>1312</v>
      </c>
      <c r="C1283" s="125">
        <v>5816054</v>
      </c>
      <c r="D1283" s="125">
        <v>0</v>
      </c>
    </row>
    <row r="1284" spans="2:4">
      <c r="B1284" s="68" t="s">
        <v>1487</v>
      </c>
      <c r="C1284" s="125">
        <v>0</v>
      </c>
      <c r="D1284" s="125">
        <v>0</v>
      </c>
    </row>
    <row r="1285" spans="2:4">
      <c r="B1285" s="69" t="s">
        <v>1488</v>
      </c>
      <c r="C1285" s="125">
        <v>0</v>
      </c>
      <c r="D1285" s="125">
        <v>0</v>
      </c>
    </row>
    <row r="1286" spans="2:4">
      <c r="B1286" s="67" t="s">
        <v>307</v>
      </c>
      <c r="C1286" s="126">
        <v>3576401253</v>
      </c>
      <c r="D1286" s="126">
        <v>832743217.75</v>
      </c>
    </row>
    <row r="1287" spans="2:4">
      <c r="B1287" s="68" t="s">
        <v>767</v>
      </c>
      <c r="C1287" s="125">
        <v>1226401253</v>
      </c>
      <c r="D1287" s="125">
        <v>306595799.95999998</v>
      </c>
    </row>
    <row r="1288" spans="2:4">
      <c r="B1288" s="69" t="s">
        <v>1279</v>
      </c>
      <c r="C1288" s="125">
        <v>1226401253</v>
      </c>
      <c r="D1288" s="125">
        <v>306595799.95999998</v>
      </c>
    </row>
    <row r="1289" spans="2:4">
      <c r="B1289" s="68" t="s">
        <v>768</v>
      </c>
      <c r="C1289" s="125">
        <v>272560439</v>
      </c>
      <c r="D1289" s="125">
        <v>0</v>
      </c>
    </row>
    <row r="1290" spans="2:4">
      <c r="B1290" s="69" t="s">
        <v>1280</v>
      </c>
      <c r="C1290" s="125">
        <v>272560439</v>
      </c>
      <c r="D1290" s="125">
        <v>0</v>
      </c>
    </row>
    <row r="1291" spans="2:4">
      <c r="B1291" s="68" t="s">
        <v>771</v>
      </c>
      <c r="C1291" s="125">
        <v>927439561</v>
      </c>
      <c r="D1291" s="125">
        <v>154685866.56</v>
      </c>
    </row>
    <row r="1292" spans="2:4">
      <c r="B1292" s="69" t="s">
        <v>1283</v>
      </c>
      <c r="C1292" s="125">
        <v>927439561</v>
      </c>
      <c r="D1292" s="125">
        <v>154685866.56</v>
      </c>
    </row>
    <row r="1293" spans="2:4">
      <c r="B1293" s="68" t="s">
        <v>1467</v>
      </c>
      <c r="C1293" s="125">
        <v>0</v>
      </c>
      <c r="D1293" s="125">
        <v>0</v>
      </c>
    </row>
    <row r="1294" spans="2:4">
      <c r="B1294" s="69" t="s">
        <v>1468</v>
      </c>
      <c r="C1294" s="125">
        <v>0</v>
      </c>
      <c r="D1294" s="125">
        <v>0</v>
      </c>
    </row>
    <row r="1295" spans="2:4">
      <c r="B1295" s="68" t="s">
        <v>1465</v>
      </c>
      <c r="C1295" s="125">
        <v>0</v>
      </c>
      <c r="D1295" s="125">
        <v>49672447</v>
      </c>
    </row>
    <row r="1296" spans="2:4">
      <c r="B1296" s="69" t="s">
        <v>1466</v>
      </c>
      <c r="C1296" s="125">
        <v>0</v>
      </c>
      <c r="D1296" s="125">
        <v>49672447</v>
      </c>
    </row>
    <row r="1297" spans="2:4">
      <c r="B1297" s="68" t="s">
        <v>801</v>
      </c>
      <c r="C1297" s="125">
        <v>500000000</v>
      </c>
      <c r="D1297" s="125">
        <v>0</v>
      </c>
    </row>
    <row r="1298" spans="2:4">
      <c r="B1298" s="69" t="s">
        <v>1313</v>
      </c>
      <c r="C1298" s="125">
        <v>500000000</v>
      </c>
      <c r="D1298" s="125">
        <v>0</v>
      </c>
    </row>
    <row r="1299" spans="2:4">
      <c r="B1299" s="68" t="s">
        <v>802</v>
      </c>
      <c r="C1299" s="125">
        <v>650000000</v>
      </c>
      <c r="D1299" s="125">
        <v>0</v>
      </c>
    </row>
    <row r="1300" spans="2:4">
      <c r="B1300" s="69" t="s">
        <v>1314</v>
      </c>
      <c r="C1300" s="125">
        <v>650000000</v>
      </c>
      <c r="D1300" s="125">
        <v>0</v>
      </c>
    </row>
    <row r="1301" spans="2:4">
      <c r="B1301" s="68" t="s">
        <v>1469</v>
      </c>
      <c r="C1301" s="125">
        <v>0</v>
      </c>
      <c r="D1301" s="125">
        <v>321789104.23000002</v>
      </c>
    </row>
    <row r="1302" spans="2:4">
      <c r="B1302" s="69" t="s">
        <v>1470</v>
      </c>
      <c r="C1302" s="125">
        <v>0</v>
      </c>
      <c r="D1302" s="125">
        <v>321789104.23000002</v>
      </c>
    </row>
    <row r="1303" spans="2:4">
      <c r="B1303" s="68" t="s">
        <v>1471</v>
      </c>
      <c r="C1303" s="125">
        <v>0</v>
      </c>
      <c r="D1303" s="125">
        <v>0</v>
      </c>
    </row>
    <row r="1304" spans="2:4">
      <c r="B1304" s="69" t="s">
        <v>1472</v>
      </c>
      <c r="C1304" s="125">
        <v>0</v>
      </c>
      <c r="D1304" s="125">
        <v>0</v>
      </c>
    </row>
    <row r="1305" spans="2:4">
      <c r="B1305" s="67" t="s">
        <v>292</v>
      </c>
      <c r="C1305" s="126">
        <v>3992706014</v>
      </c>
      <c r="D1305" s="126">
        <v>0</v>
      </c>
    </row>
    <row r="1306" spans="2:4">
      <c r="B1306" s="68" t="s">
        <v>768</v>
      </c>
      <c r="C1306" s="125">
        <v>2528580000</v>
      </c>
      <c r="D1306" s="125">
        <v>0</v>
      </c>
    </row>
    <row r="1307" spans="2:4">
      <c r="B1307" s="69" t="s">
        <v>1280</v>
      </c>
      <c r="C1307" s="125">
        <v>2528580000</v>
      </c>
      <c r="D1307" s="125">
        <v>0</v>
      </c>
    </row>
    <row r="1308" spans="2:4">
      <c r="B1308" s="68" t="s">
        <v>771</v>
      </c>
      <c r="C1308" s="125">
        <v>640094117</v>
      </c>
      <c r="D1308" s="125">
        <v>0</v>
      </c>
    </row>
    <row r="1309" spans="2:4">
      <c r="B1309" s="69" t="s">
        <v>1283</v>
      </c>
      <c r="C1309" s="125">
        <v>640094117</v>
      </c>
      <c r="D1309" s="125">
        <v>0</v>
      </c>
    </row>
    <row r="1310" spans="2:4">
      <c r="B1310" s="68" t="s">
        <v>773</v>
      </c>
      <c r="C1310" s="125">
        <v>824031897</v>
      </c>
      <c r="D1310" s="125">
        <v>0</v>
      </c>
    </row>
    <row r="1311" spans="2:4">
      <c r="B1311" s="69" t="s">
        <v>1285</v>
      </c>
      <c r="C1311" s="125">
        <v>824031897</v>
      </c>
      <c r="D1311" s="125">
        <v>0</v>
      </c>
    </row>
    <row r="1312" spans="2:4">
      <c r="B1312" s="65" t="s">
        <v>305</v>
      </c>
      <c r="C1312" s="125">
        <v>5486192912</v>
      </c>
      <c r="D1312" s="125">
        <v>687883927.56999993</v>
      </c>
    </row>
    <row r="1313" spans="2:4">
      <c r="B1313" s="67" t="s">
        <v>289</v>
      </c>
      <c r="C1313" s="126">
        <v>1799291313</v>
      </c>
      <c r="D1313" s="126">
        <v>312086904.45999998</v>
      </c>
    </row>
    <row r="1314" spans="2:4">
      <c r="B1314" s="68" t="s">
        <v>290</v>
      </c>
      <c r="C1314" s="125">
        <v>513328625</v>
      </c>
      <c r="D1314" s="125">
        <v>65509134.789999992</v>
      </c>
    </row>
    <row r="1315" spans="2:4">
      <c r="B1315" s="69" t="s">
        <v>1315</v>
      </c>
      <c r="C1315" s="125">
        <v>224334585</v>
      </c>
      <c r="D1315" s="125">
        <v>538905.81000000006</v>
      </c>
    </row>
    <row r="1316" spans="2:4">
      <c r="B1316" s="69" t="s">
        <v>1316</v>
      </c>
      <c r="C1316" s="125">
        <v>197172551</v>
      </c>
      <c r="D1316" s="125">
        <v>64970228.979999989</v>
      </c>
    </row>
    <row r="1317" spans="2:4">
      <c r="B1317" s="69" t="s">
        <v>1317</v>
      </c>
      <c r="C1317" s="125">
        <v>90670000</v>
      </c>
      <c r="D1317" s="125">
        <v>0</v>
      </c>
    </row>
    <row r="1318" spans="2:4">
      <c r="B1318" s="69" t="s">
        <v>1318</v>
      </c>
      <c r="C1318" s="125">
        <v>1151489</v>
      </c>
      <c r="D1318" s="125">
        <v>0</v>
      </c>
    </row>
    <row r="1319" spans="2:4">
      <c r="B1319" s="68" t="s">
        <v>803</v>
      </c>
      <c r="C1319" s="125">
        <v>27000000</v>
      </c>
      <c r="D1319" s="125">
        <v>445550</v>
      </c>
    </row>
    <row r="1320" spans="2:4">
      <c r="B1320" s="69" t="s">
        <v>1319</v>
      </c>
      <c r="C1320" s="125">
        <v>27000000</v>
      </c>
      <c r="D1320" s="125">
        <v>445550</v>
      </c>
    </row>
    <row r="1321" spans="2:4">
      <c r="B1321" s="68" t="s">
        <v>804</v>
      </c>
      <c r="C1321" s="125">
        <v>118860000</v>
      </c>
      <c r="D1321" s="125">
        <v>7857402.9400000004</v>
      </c>
    </row>
    <row r="1322" spans="2:4">
      <c r="B1322" s="69" t="s">
        <v>1320</v>
      </c>
      <c r="C1322" s="125">
        <v>118860000</v>
      </c>
      <c r="D1322" s="125">
        <v>7857402.9400000004</v>
      </c>
    </row>
    <row r="1323" spans="2:4">
      <c r="B1323" s="68" t="s">
        <v>805</v>
      </c>
      <c r="C1323" s="125">
        <v>10600000</v>
      </c>
      <c r="D1323" s="125">
        <v>242319</v>
      </c>
    </row>
    <row r="1324" spans="2:4">
      <c r="B1324" s="69" t="s">
        <v>1321</v>
      </c>
      <c r="C1324" s="125">
        <v>10600000</v>
      </c>
      <c r="D1324" s="125">
        <v>242319</v>
      </c>
    </row>
    <row r="1325" spans="2:4">
      <c r="B1325" s="68" t="s">
        <v>806</v>
      </c>
      <c r="C1325" s="125">
        <v>141073469</v>
      </c>
      <c r="D1325" s="125">
        <v>46171.01</v>
      </c>
    </row>
    <row r="1326" spans="2:4">
      <c r="B1326" s="69" t="s">
        <v>1322</v>
      </c>
      <c r="C1326" s="125">
        <v>141073469</v>
      </c>
      <c r="D1326" s="125">
        <v>46171.01</v>
      </c>
    </row>
    <row r="1327" spans="2:4">
      <c r="B1327" s="68" t="s">
        <v>1473</v>
      </c>
      <c r="C1327" s="125">
        <v>0</v>
      </c>
      <c r="D1327" s="125">
        <v>0</v>
      </c>
    </row>
    <row r="1328" spans="2:4">
      <c r="B1328" s="69" t="s">
        <v>1474</v>
      </c>
      <c r="C1328" s="125">
        <v>0</v>
      </c>
      <c r="D1328" s="125">
        <v>0</v>
      </c>
    </row>
    <row r="1329" spans="2:4">
      <c r="B1329" s="68" t="s">
        <v>807</v>
      </c>
      <c r="C1329" s="125">
        <v>70154147</v>
      </c>
      <c r="D1329" s="125">
        <v>0</v>
      </c>
    </row>
    <row r="1330" spans="2:4">
      <c r="B1330" s="69" t="s">
        <v>1323</v>
      </c>
      <c r="C1330" s="125">
        <v>70154147</v>
      </c>
      <c r="D1330" s="125">
        <v>0</v>
      </c>
    </row>
    <row r="1331" spans="2:4">
      <c r="B1331" s="68" t="s">
        <v>1475</v>
      </c>
      <c r="C1331" s="125">
        <v>0</v>
      </c>
      <c r="D1331" s="125">
        <v>0</v>
      </c>
    </row>
    <row r="1332" spans="2:4">
      <c r="B1332" s="69" t="s">
        <v>1476</v>
      </c>
      <c r="C1332" s="125">
        <v>0</v>
      </c>
      <c r="D1332" s="125">
        <v>0</v>
      </c>
    </row>
    <row r="1333" spans="2:4">
      <c r="B1333" s="68" t="s">
        <v>808</v>
      </c>
      <c r="C1333" s="125">
        <v>3061608</v>
      </c>
      <c r="D1333" s="125">
        <v>1943608</v>
      </c>
    </row>
    <row r="1334" spans="2:4">
      <c r="B1334" s="69" t="s">
        <v>1324</v>
      </c>
      <c r="C1334" s="125">
        <v>3061608</v>
      </c>
      <c r="D1334" s="125">
        <v>1943608</v>
      </c>
    </row>
    <row r="1335" spans="2:4">
      <c r="B1335" s="68" t="s">
        <v>809</v>
      </c>
      <c r="C1335" s="125">
        <v>100000000</v>
      </c>
      <c r="D1335" s="125">
        <v>99595475.689999998</v>
      </c>
    </row>
    <row r="1336" spans="2:4">
      <c r="B1336" s="69" t="s">
        <v>1325</v>
      </c>
      <c r="C1336" s="125">
        <v>100000000</v>
      </c>
      <c r="D1336" s="125">
        <v>99595475.689999998</v>
      </c>
    </row>
    <row r="1337" spans="2:4">
      <c r="B1337" s="68" t="s">
        <v>810</v>
      </c>
      <c r="C1337" s="125">
        <v>505213464</v>
      </c>
      <c r="D1337" s="125">
        <v>0</v>
      </c>
    </row>
    <row r="1338" spans="2:4">
      <c r="B1338" s="69" t="s">
        <v>1326</v>
      </c>
      <c r="C1338" s="125">
        <v>505213464</v>
      </c>
      <c r="D1338" s="125">
        <v>0</v>
      </c>
    </row>
    <row r="1339" spans="2:4">
      <c r="B1339" s="68" t="s">
        <v>1477</v>
      </c>
      <c r="C1339" s="125">
        <v>0</v>
      </c>
      <c r="D1339" s="125">
        <v>0</v>
      </c>
    </row>
    <row r="1340" spans="2:4">
      <c r="B1340" s="69" t="s">
        <v>1478</v>
      </c>
      <c r="C1340" s="125">
        <v>0</v>
      </c>
      <c r="D1340" s="125">
        <v>0</v>
      </c>
    </row>
    <row r="1341" spans="2:4">
      <c r="B1341" s="68" t="s">
        <v>811</v>
      </c>
      <c r="C1341" s="125">
        <v>310000000</v>
      </c>
      <c r="D1341" s="125">
        <v>135385141.63</v>
      </c>
    </row>
    <row r="1342" spans="2:4">
      <c r="B1342" s="69" t="s">
        <v>1327</v>
      </c>
      <c r="C1342" s="125">
        <v>310000000</v>
      </c>
      <c r="D1342" s="125">
        <v>135385141.63</v>
      </c>
    </row>
    <row r="1343" spans="2:4">
      <c r="B1343" s="68" t="s">
        <v>1369</v>
      </c>
      <c r="C1343" s="125">
        <v>0</v>
      </c>
      <c r="D1343" s="125">
        <v>1062101.3999999999</v>
      </c>
    </row>
    <row r="1344" spans="2:4">
      <c r="B1344" s="69" t="s">
        <v>1370</v>
      </c>
      <c r="C1344" s="125">
        <v>0</v>
      </c>
      <c r="D1344" s="125">
        <v>1062101.3999999999</v>
      </c>
    </row>
    <row r="1345" spans="2:4">
      <c r="B1345" s="67" t="s">
        <v>307</v>
      </c>
      <c r="C1345" s="126">
        <v>1212640000</v>
      </c>
      <c r="D1345" s="126">
        <v>368600118.39999998</v>
      </c>
    </row>
    <row r="1346" spans="2:4">
      <c r="B1346" s="68" t="s">
        <v>1473</v>
      </c>
      <c r="C1346" s="125">
        <v>0</v>
      </c>
      <c r="D1346" s="125">
        <v>0</v>
      </c>
    </row>
    <row r="1347" spans="2:4">
      <c r="B1347" s="69" t="s">
        <v>1474</v>
      </c>
      <c r="C1347" s="125">
        <v>0</v>
      </c>
      <c r="D1347" s="125">
        <v>0</v>
      </c>
    </row>
    <row r="1348" spans="2:4">
      <c r="B1348" s="68" t="s">
        <v>812</v>
      </c>
      <c r="C1348" s="125">
        <v>1212640000</v>
      </c>
      <c r="D1348" s="125">
        <v>368600118.39999998</v>
      </c>
    </row>
    <row r="1349" spans="2:4">
      <c r="B1349" s="69" t="s">
        <v>1328</v>
      </c>
      <c r="C1349" s="125">
        <v>1212640000</v>
      </c>
      <c r="D1349" s="125">
        <v>368600118.39999998</v>
      </c>
    </row>
    <row r="1350" spans="2:4">
      <c r="B1350" s="67" t="s">
        <v>292</v>
      </c>
      <c r="C1350" s="126">
        <v>2135293594</v>
      </c>
      <c r="D1350" s="126">
        <v>0</v>
      </c>
    </row>
    <row r="1351" spans="2:4">
      <c r="B1351" s="68" t="s">
        <v>290</v>
      </c>
      <c r="C1351" s="125">
        <v>734633212</v>
      </c>
      <c r="D1351" s="125">
        <v>0</v>
      </c>
    </row>
    <row r="1352" spans="2:4">
      <c r="B1352" s="69" t="s">
        <v>1317</v>
      </c>
      <c r="C1352" s="125">
        <v>191842760</v>
      </c>
      <c r="D1352" s="125">
        <v>0</v>
      </c>
    </row>
    <row r="1353" spans="2:4">
      <c r="B1353" s="69" t="s">
        <v>1329</v>
      </c>
      <c r="C1353" s="125">
        <v>11390001</v>
      </c>
      <c r="D1353" s="125">
        <v>0</v>
      </c>
    </row>
    <row r="1354" spans="2:4">
      <c r="B1354" s="69" t="s">
        <v>1330</v>
      </c>
      <c r="C1354" s="125">
        <v>341700000</v>
      </c>
      <c r="D1354" s="125">
        <v>0</v>
      </c>
    </row>
    <row r="1355" spans="2:4">
      <c r="B1355" s="69" t="s">
        <v>1331</v>
      </c>
      <c r="C1355" s="125">
        <v>189700451</v>
      </c>
      <c r="D1355" s="125">
        <v>0</v>
      </c>
    </row>
    <row r="1356" spans="2:4">
      <c r="B1356" s="68" t="s">
        <v>813</v>
      </c>
      <c r="C1356" s="125">
        <v>494239584</v>
      </c>
      <c r="D1356" s="125">
        <v>0</v>
      </c>
    </row>
    <row r="1357" spans="2:4">
      <c r="B1357" s="69" t="s">
        <v>1332</v>
      </c>
      <c r="C1357" s="125">
        <v>494239584</v>
      </c>
      <c r="D1357" s="125">
        <v>0</v>
      </c>
    </row>
    <row r="1358" spans="2:4">
      <c r="B1358" s="68" t="s">
        <v>814</v>
      </c>
      <c r="C1358" s="125">
        <v>284750000</v>
      </c>
      <c r="D1358" s="125">
        <v>0</v>
      </c>
    </row>
    <row r="1359" spans="2:4">
      <c r="B1359" s="69" t="s">
        <v>1333</v>
      </c>
      <c r="C1359" s="125">
        <v>284750000</v>
      </c>
      <c r="D1359" s="125">
        <v>0</v>
      </c>
    </row>
    <row r="1360" spans="2:4">
      <c r="B1360" s="68" t="s">
        <v>807</v>
      </c>
      <c r="C1360" s="125">
        <v>599024937</v>
      </c>
      <c r="D1360" s="125">
        <v>0</v>
      </c>
    </row>
    <row r="1361" spans="2:4">
      <c r="B1361" s="69" t="s">
        <v>1323</v>
      </c>
      <c r="C1361" s="125">
        <v>599024937</v>
      </c>
      <c r="D1361" s="125">
        <v>0</v>
      </c>
    </row>
    <row r="1362" spans="2:4">
      <c r="B1362" s="68" t="s">
        <v>815</v>
      </c>
      <c r="C1362" s="125">
        <v>22645861</v>
      </c>
      <c r="D1362" s="125">
        <v>0</v>
      </c>
    </row>
    <row r="1363" spans="2:4">
      <c r="B1363" s="69" t="s">
        <v>1323</v>
      </c>
      <c r="C1363" s="125">
        <v>22645861</v>
      </c>
      <c r="D1363" s="125">
        <v>0</v>
      </c>
    </row>
    <row r="1364" spans="2:4">
      <c r="B1364" s="67" t="s">
        <v>293</v>
      </c>
      <c r="C1364" s="126">
        <v>338968005</v>
      </c>
      <c r="D1364" s="126">
        <v>7196904.71</v>
      </c>
    </row>
    <row r="1365" spans="2:4">
      <c r="B1365" s="68" t="s">
        <v>290</v>
      </c>
      <c r="C1365" s="125">
        <v>246986005</v>
      </c>
      <c r="D1365" s="125">
        <v>7196904.71</v>
      </c>
    </row>
    <row r="1366" spans="2:4">
      <c r="B1366" s="69" t="s">
        <v>1345</v>
      </c>
      <c r="C1366" s="125">
        <v>0</v>
      </c>
      <c r="D1366" s="125">
        <v>7196904.71</v>
      </c>
    </row>
    <row r="1367" spans="2:4">
      <c r="B1367" s="69" t="s">
        <v>1315</v>
      </c>
      <c r="C1367" s="125">
        <v>149416094</v>
      </c>
      <c r="D1367" s="125">
        <v>0</v>
      </c>
    </row>
    <row r="1368" spans="2:4">
      <c r="B1368" s="69" t="s">
        <v>1317</v>
      </c>
      <c r="C1368" s="125">
        <v>3700450</v>
      </c>
      <c r="D1368" s="125">
        <v>0</v>
      </c>
    </row>
    <row r="1369" spans="2:4">
      <c r="B1369" s="69" t="s">
        <v>1334</v>
      </c>
      <c r="C1369" s="125">
        <v>11376400</v>
      </c>
      <c r="D1369" s="125">
        <v>0</v>
      </c>
    </row>
    <row r="1370" spans="2:4">
      <c r="B1370" s="69" t="s">
        <v>1335</v>
      </c>
      <c r="C1370" s="125">
        <v>2666438</v>
      </c>
      <c r="D1370" s="125">
        <v>0</v>
      </c>
    </row>
    <row r="1371" spans="2:4">
      <c r="B1371" s="69" t="s">
        <v>1336</v>
      </c>
      <c r="C1371" s="125">
        <v>13325441</v>
      </c>
      <c r="D1371" s="125">
        <v>0</v>
      </c>
    </row>
    <row r="1372" spans="2:4">
      <c r="B1372" s="69" t="s">
        <v>1337</v>
      </c>
      <c r="C1372" s="125">
        <v>14115025</v>
      </c>
      <c r="D1372" s="125">
        <v>0</v>
      </c>
    </row>
    <row r="1373" spans="2:4">
      <c r="B1373" s="69" t="s">
        <v>1338</v>
      </c>
      <c r="C1373" s="125">
        <v>3366195</v>
      </c>
      <c r="D1373" s="125">
        <v>0</v>
      </c>
    </row>
    <row r="1374" spans="2:4">
      <c r="B1374" s="69" t="s">
        <v>1339</v>
      </c>
      <c r="C1374" s="125">
        <v>11900180</v>
      </c>
      <c r="D1374" s="125">
        <v>0</v>
      </c>
    </row>
    <row r="1375" spans="2:4">
      <c r="B1375" s="69" t="s">
        <v>1318</v>
      </c>
      <c r="C1375" s="125">
        <v>4325363</v>
      </c>
      <c r="D1375" s="125">
        <v>0</v>
      </c>
    </row>
    <row r="1376" spans="2:4">
      <c r="B1376" s="69" t="s">
        <v>1340</v>
      </c>
      <c r="C1376" s="125">
        <v>32794419</v>
      </c>
      <c r="D1376" s="125">
        <v>0</v>
      </c>
    </row>
    <row r="1377" spans="2:4">
      <c r="B1377" s="68" t="s">
        <v>816</v>
      </c>
      <c r="C1377" s="125">
        <v>91982000</v>
      </c>
      <c r="D1377" s="125">
        <v>0</v>
      </c>
    </row>
    <row r="1378" spans="2:4">
      <c r="B1378" s="69" t="s">
        <v>1341</v>
      </c>
      <c r="C1378" s="125">
        <v>91982000</v>
      </c>
      <c r="D1378" s="125">
        <v>0</v>
      </c>
    </row>
    <row r="1379" spans="2:4">
      <c r="B1379" s="142" t="s">
        <v>1342</v>
      </c>
      <c r="C1379" s="143">
        <v>155685242330</v>
      </c>
      <c r="D1379" s="143">
        <v>16421069835.43</v>
      </c>
    </row>
    <row r="1380" spans="2:4">
      <c r="B1380" s="70" t="s">
        <v>287</v>
      </c>
      <c r="C1380" s="128">
        <v>155685242330</v>
      </c>
      <c r="D1380" s="128">
        <v>16421069835.43</v>
      </c>
    </row>
    <row r="1381" spans="2:4">
      <c r="B1381" s="65" t="s">
        <v>305</v>
      </c>
      <c r="C1381" s="125">
        <v>155685242330</v>
      </c>
      <c r="D1381" s="125">
        <v>16421069835.43</v>
      </c>
    </row>
    <row r="1382" spans="2:4">
      <c r="B1382" s="67" t="s">
        <v>289</v>
      </c>
      <c r="C1382" s="126">
        <v>18742026236</v>
      </c>
      <c r="D1382" s="126">
        <v>4520755869.1499996</v>
      </c>
    </row>
    <row r="1383" spans="2:4">
      <c r="B1383" s="68" t="s">
        <v>290</v>
      </c>
      <c r="C1383" s="125">
        <v>18742026236</v>
      </c>
      <c r="D1383" s="125">
        <v>4520755869.1499996</v>
      </c>
    </row>
    <row r="1384" spans="2:4">
      <c r="B1384" s="67" t="s">
        <v>291</v>
      </c>
      <c r="C1384" s="126">
        <v>500000000</v>
      </c>
      <c r="D1384" s="126">
        <v>0</v>
      </c>
    </row>
    <row r="1385" spans="2:4">
      <c r="B1385" s="68" t="s">
        <v>290</v>
      </c>
      <c r="C1385" s="125">
        <v>500000000</v>
      </c>
      <c r="D1385" s="125">
        <v>0</v>
      </c>
    </row>
    <row r="1386" spans="2:4">
      <c r="B1386" s="67" t="s">
        <v>307</v>
      </c>
      <c r="C1386" s="126">
        <v>15492228311</v>
      </c>
      <c r="D1386" s="126">
        <v>0</v>
      </c>
    </row>
    <row r="1387" spans="2:4">
      <c r="B1387" s="68" t="s">
        <v>290</v>
      </c>
      <c r="C1387" s="125">
        <v>15492228311</v>
      </c>
      <c r="D1387" s="125">
        <v>0</v>
      </c>
    </row>
    <row r="1388" spans="2:4">
      <c r="B1388" s="67" t="s">
        <v>292</v>
      </c>
      <c r="C1388" s="126">
        <v>120950987783</v>
      </c>
      <c r="D1388" s="126">
        <v>11900313966.280001</v>
      </c>
    </row>
    <row r="1389" spans="2:4">
      <c r="B1389" s="68" t="s">
        <v>290</v>
      </c>
      <c r="C1389" s="125">
        <v>120950987783</v>
      </c>
      <c r="D1389" s="125">
        <v>11900313966.280001</v>
      </c>
    </row>
    <row r="1390" spans="2:4">
      <c r="B1390" s="35" t="s">
        <v>817</v>
      </c>
      <c r="C1390" s="144">
        <v>1403263338155</v>
      </c>
      <c r="D1390" s="144">
        <v>305597272138.40973</v>
      </c>
    </row>
    <row r="1391" spans="2:4">
      <c r="B1391" s="130" t="s">
        <v>27</v>
      </c>
      <c r="C1391" s="129"/>
      <c r="D1391" s="129"/>
    </row>
    <row r="1392" spans="2:4" ht="24.75" customHeight="1">
      <c r="B1392" s="154" t="s">
        <v>1510</v>
      </c>
      <c r="C1392" s="154"/>
      <c r="D1392" s="154"/>
    </row>
    <row r="1393" spans="2:4">
      <c r="B1393" s="154" t="s">
        <v>28</v>
      </c>
      <c r="C1393" s="154"/>
      <c r="D1393" s="154"/>
    </row>
    <row r="1394" spans="2:4">
      <c r="B1394" s="145" t="s">
        <v>29</v>
      </c>
      <c r="C1394" s="145"/>
      <c r="D1394" s="145"/>
    </row>
  </sheetData>
  <mergeCells count="12">
    <mergeCell ref="A1:E1"/>
    <mergeCell ref="A2:E2"/>
    <mergeCell ref="A3:E3"/>
    <mergeCell ref="A5:F5"/>
    <mergeCell ref="A6:E6"/>
    <mergeCell ref="B1392:D1392"/>
    <mergeCell ref="B1393:D1393"/>
    <mergeCell ref="B1394:D1394"/>
    <mergeCell ref="A7:E7"/>
    <mergeCell ref="A8:E8"/>
    <mergeCell ref="B12:B13"/>
    <mergeCell ref="D12:D1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I29" sqref="I29"/>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6" t="s">
        <v>0</v>
      </c>
      <c r="B1" s="146"/>
      <c r="C1" s="146"/>
      <c r="D1" s="146"/>
      <c r="E1" s="146"/>
      <c r="F1" s="3"/>
    </row>
    <row r="2" spans="1:8" ht="21" customHeight="1">
      <c r="A2" s="147" t="s">
        <v>1</v>
      </c>
      <c r="B2" s="147"/>
      <c r="C2" s="147"/>
      <c r="D2" s="147"/>
      <c r="E2" s="147"/>
      <c r="F2" s="2"/>
      <c r="H2" s="12">
        <v>0</v>
      </c>
    </row>
    <row r="3" spans="1:8" ht="15" customHeight="1">
      <c r="A3" s="155" t="s">
        <v>2</v>
      </c>
      <c r="B3" s="155"/>
      <c r="C3" s="155"/>
      <c r="D3" s="155"/>
      <c r="E3" s="155"/>
      <c r="F3" s="1"/>
    </row>
    <row r="5" spans="1:8" ht="18.75" customHeight="1">
      <c r="A5" s="157" t="s">
        <v>818</v>
      </c>
      <c r="B5" s="157"/>
      <c r="C5" s="157"/>
      <c r="D5" s="157"/>
      <c r="E5" s="157"/>
      <c r="F5" s="4"/>
    </row>
    <row r="6" spans="1:8" ht="18.75">
      <c r="A6" s="150" t="s">
        <v>1492</v>
      </c>
      <c r="B6" s="150"/>
      <c r="C6" s="150"/>
      <c r="D6" s="150"/>
      <c r="E6" s="150"/>
      <c r="F6" s="5"/>
    </row>
    <row r="7" spans="1:8" ht="15.75">
      <c r="A7" s="159" t="s">
        <v>5</v>
      </c>
      <c r="B7" s="159"/>
      <c r="C7" s="159"/>
      <c r="D7" s="159"/>
      <c r="E7" s="159"/>
      <c r="F7" s="6"/>
    </row>
    <row r="10" spans="1:8" ht="15" customHeight="1">
      <c r="B10" s="158" t="s">
        <v>6</v>
      </c>
      <c r="C10" s="54" t="s">
        <v>7</v>
      </c>
      <c r="D10" s="160" t="s">
        <v>8</v>
      </c>
    </row>
    <row r="11" spans="1:8" ht="14.45" customHeight="1">
      <c r="B11" s="158"/>
      <c r="C11" s="60" t="s">
        <v>9</v>
      </c>
      <c r="D11" s="160"/>
    </row>
    <row r="12" spans="1:8" ht="14.45" customHeight="1">
      <c r="B12" s="23" t="s">
        <v>15</v>
      </c>
      <c r="C12" s="20">
        <v>45219.838792000002</v>
      </c>
      <c r="D12" s="29">
        <f>D14</f>
        <v>10767.779299240001</v>
      </c>
      <c r="E12" s="48"/>
    </row>
    <row r="13" spans="1:8" s="7" customFormat="1" ht="14.45" customHeight="1">
      <c r="B13" s="114" t="s">
        <v>819</v>
      </c>
      <c r="C13" s="115">
        <v>44379.838792000002</v>
      </c>
      <c r="D13" s="116">
        <f>D14</f>
        <v>10767.779299240001</v>
      </c>
      <c r="E13" s="48"/>
      <c r="F13"/>
    </row>
    <row r="14" spans="1:8" s="7" customFormat="1">
      <c r="B14" s="24" t="s">
        <v>820</v>
      </c>
      <c r="C14" s="38">
        <v>44379.838792000002</v>
      </c>
      <c r="D14" s="38">
        <f>D15+D21+D29</f>
        <v>10767.779299240001</v>
      </c>
      <c r="E14" s="48"/>
      <c r="F14"/>
    </row>
    <row r="15" spans="1:8" s="7" customFormat="1">
      <c r="B15" s="132" t="s">
        <v>821</v>
      </c>
      <c r="C15" s="28">
        <v>1457.0259960000001</v>
      </c>
      <c r="D15" s="28">
        <f>SUM(D16:D20)</f>
        <v>359.87912799999998</v>
      </c>
      <c r="E15" s="48"/>
      <c r="F15"/>
    </row>
    <row r="16" spans="1:8" s="7" customFormat="1">
      <c r="B16" s="66" t="s">
        <v>822</v>
      </c>
      <c r="C16" s="30">
        <v>399.99599999999998</v>
      </c>
      <c r="D16" s="110">
        <v>99.292400000000001</v>
      </c>
      <c r="E16" s="48"/>
      <c r="F16"/>
    </row>
    <row r="17" spans="2:9" s="7" customFormat="1">
      <c r="B17" s="66" t="s">
        <v>823</v>
      </c>
      <c r="C17" s="30">
        <v>683.82999600000005</v>
      </c>
      <c r="D17" s="110">
        <v>134.42331999999999</v>
      </c>
      <c r="E17" s="48"/>
      <c r="F17"/>
    </row>
    <row r="18" spans="2:9" s="7" customFormat="1">
      <c r="B18" s="66" t="s">
        <v>824</v>
      </c>
      <c r="C18" s="30">
        <v>153.78</v>
      </c>
      <c r="D18" s="110">
        <v>32.009500000000003</v>
      </c>
      <c r="E18" s="48"/>
      <c r="F18"/>
    </row>
    <row r="19" spans="2:9" s="7" customFormat="1">
      <c r="B19" s="66" t="s">
        <v>825</v>
      </c>
      <c r="C19" s="30">
        <v>172.62</v>
      </c>
      <c r="D19" s="110">
        <v>83.332499999999996</v>
      </c>
      <c r="E19" s="48"/>
      <c r="F19"/>
    </row>
    <row r="20" spans="2:9" s="7" customFormat="1">
      <c r="B20" s="66" t="s">
        <v>826</v>
      </c>
      <c r="C20" s="30">
        <v>46.8</v>
      </c>
      <c r="D20" s="110">
        <v>10.821408</v>
      </c>
      <c r="E20" s="48"/>
      <c r="F20"/>
    </row>
    <row r="21" spans="2:9" s="7" customFormat="1">
      <c r="B21" s="132" t="s">
        <v>827</v>
      </c>
      <c r="C21" s="28">
        <v>42922.812795999998</v>
      </c>
      <c r="D21" s="28">
        <f>SUM(D22:D26)</f>
        <v>10407.90017124</v>
      </c>
      <c r="E21" s="48"/>
      <c r="F21"/>
      <c r="I21" s="55"/>
    </row>
    <row r="22" spans="2:9" s="7" customFormat="1">
      <c r="B22" s="66" t="s">
        <v>828</v>
      </c>
      <c r="C22" s="30">
        <v>30690</v>
      </c>
      <c r="D22" s="110">
        <v>7626.7528499999999</v>
      </c>
      <c r="E22" s="48"/>
      <c r="F22"/>
    </row>
    <row r="23" spans="2:9" s="7" customFormat="1">
      <c r="B23" s="66" t="s">
        <v>829</v>
      </c>
      <c r="C23" s="30">
        <v>84</v>
      </c>
      <c r="D23" s="110">
        <v>19.764500000000002</v>
      </c>
      <c r="E23" s="48"/>
      <c r="F23"/>
    </row>
    <row r="24" spans="2:9" s="7" customFormat="1">
      <c r="B24" s="66" t="s">
        <v>1343</v>
      </c>
      <c r="C24" s="125">
        <v>0</v>
      </c>
      <c r="D24" s="110">
        <v>7.8659999999999997</v>
      </c>
      <c r="E24" s="48"/>
      <c r="F24"/>
    </row>
    <row r="25" spans="2:9" s="7" customFormat="1">
      <c r="B25" s="66" t="s">
        <v>830</v>
      </c>
      <c r="C25" s="30">
        <v>7613.0186400000002</v>
      </c>
      <c r="D25" s="110">
        <v>1828.8405</v>
      </c>
      <c r="E25" s="48"/>
      <c r="F25"/>
    </row>
    <row r="26" spans="2:9" s="7" customFormat="1">
      <c r="B26" s="66" t="s">
        <v>831</v>
      </c>
      <c r="C26" s="30">
        <v>4535.7941559999999</v>
      </c>
      <c r="D26" s="110">
        <v>924.67632123999999</v>
      </c>
      <c r="E26" s="48"/>
      <c r="F26"/>
    </row>
    <row r="27" spans="2:9" s="7" customFormat="1">
      <c r="B27" s="114" t="s">
        <v>58</v>
      </c>
      <c r="C27" s="115">
        <v>840</v>
      </c>
      <c r="D27" s="116">
        <v>0</v>
      </c>
      <c r="E27" s="48"/>
      <c r="F27"/>
    </row>
    <row r="28" spans="2:9" s="7" customFormat="1">
      <c r="B28" s="24" t="s">
        <v>833</v>
      </c>
      <c r="C28" s="38">
        <v>840</v>
      </c>
      <c r="D28" s="38">
        <v>0</v>
      </c>
      <c r="E28" s="48"/>
      <c r="F28"/>
    </row>
    <row r="29" spans="2:9" s="7" customFormat="1">
      <c r="B29" s="132" t="s">
        <v>834</v>
      </c>
      <c r="C29" s="28">
        <v>840</v>
      </c>
      <c r="D29" s="28">
        <f>SUM(D30:D31)</f>
        <v>0</v>
      </c>
      <c r="E29" s="48"/>
      <c r="F29"/>
    </row>
    <row r="30" spans="2:9" s="7" customFormat="1">
      <c r="B30" s="66" t="s">
        <v>835</v>
      </c>
      <c r="C30" s="30">
        <v>155.37245100000001</v>
      </c>
      <c r="D30" s="38">
        <v>0</v>
      </c>
      <c r="E30" s="48"/>
      <c r="F30"/>
    </row>
    <row r="31" spans="2:9" s="7" customFormat="1">
      <c r="B31" s="66" t="s">
        <v>836</v>
      </c>
      <c r="C31" s="30">
        <v>684.62754900000004</v>
      </c>
      <c r="D31" s="38">
        <v>0</v>
      </c>
      <c r="E31" s="48"/>
      <c r="F31"/>
    </row>
    <row r="32" spans="2:9">
      <c r="B32" s="35" t="s">
        <v>46</v>
      </c>
      <c r="C32" s="31">
        <v>45219.838792000002</v>
      </c>
      <c r="D32" s="127">
        <f>D13+D27</f>
        <v>10767.779299240001</v>
      </c>
      <c r="E32" s="48"/>
      <c r="I32" s="7"/>
    </row>
    <row r="33" spans="2:9">
      <c r="B33" s="15" t="s">
        <v>27</v>
      </c>
      <c r="C33" s="16"/>
      <c r="D33" s="16"/>
      <c r="F33" s="11"/>
      <c r="I33" s="7"/>
    </row>
    <row r="34" spans="2:9" ht="33.6" customHeight="1">
      <c r="B34" s="154" t="s">
        <v>1510</v>
      </c>
      <c r="C34" s="154"/>
      <c r="D34" s="154"/>
      <c r="E34" s="8"/>
      <c r="I34" s="7"/>
    </row>
    <row r="35" spans="2:9" ht="17.25" customHeight="1">
      <c r="B35" s="50" t="s">
        <v>832</v>
      </c>
      <c r="C35" s="50"/>
      <c r="D35" s="50"/>
    </row>
    <row r="36" spans="2:9" ht="12.75" customHeight="1">
      <c r="B36" s="15" t="s">
        <v>47</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AB40-C9D1-4AF3-9FC5-1FFDB5769D96}">
  <dimension ref="A1:F51"/>
  <sheetViews>
    <sheetView showGridLines="0" topLeftCell="A3" zoomScale="80" zoomScaleNormal="80" workbookViewId="0">
      <selection activeCell="C33" sqref="C33"/>
    </sheetView>
  </sheetViews>
  <sheetFormatPr baseColWidth="10" defaultColWidth="11.42578125" defaultRowHeight="15"/>
  <cols>
    <col min="1" max="1" width="55.5703125" bestFit="1" customWidth="1"/>
    <col min="2" max="2" width="30.28515625" bestFit="1" customWidth="1"/>
    <col min="3" max="4" width="36.7109375" bestFit="1" customWidth="1"/>
    <col min="5" max="5" width="22.5703125" customWidth="1"/>
    <col min="6" max="6" width="14.85546875" bestFit="1" customWidth="1"/>
    <col min="9" max="9" width="30.42578125" customWidth="1"/>
  </cols>
  <sheetData>
    <row r="1" spans="1:6" ht="28.5" customHeight="1">
      <c r="A1" s="146" t="s">
        <v>0</v>
      </c>
      <c r="B1" s="146"/>
      <c r="C1" s="146"/>
      <c r="D1" s="146"/>
      <c r="E1" s="146"/>
      <c r="F1" s="146"/>
    </row>
    <row r="2" spans="1:6" ht="21" customHeight="1">
      <c r="A2" s="147" t="s">
        <v>1</v>
      </c>
      <c r="B2" s="147"/>
      <c r="C2" s="147"/>
      <c r="D2" s="147"/>
      <c r="E2" s="147"/>
      <c r="F2" s="147"/>
    </row>
    <row r="3" spans="1:6" ht="15" customHeight="1">
      <c r="A3" s="155" t="s">
        <v>2</v>
      </c>
      <c r="B3" s="155"/>
      <c r="C3" s="155"/>
      <c r="D3" s="155"/>
      <c r="E3" s="155"/>
      <c r="F3" s="155"/>
    </row>
    <row r="5" spans="1:6" ht="18.75" customHeight="1">
      <c r="A5" s="157" t="s">
        <v>30</v>
      </c>
      <c r="B5" s="157"/>
      <c r="C5" s="157"/>
      <c r="D5" s="157"/>
      <c r="E5" s="157"/>
      <c r="F5" s="157"/>
    </row>
    <row r="6" spans="1:6" ht="18.75">
      <c r="A6" s="157" t="s">
        <v>1479</v>
      </c>
      <c r="B6" s="157"/>
      <c r="C6" s="157"/>
      <c r="D6" s="157"/>
      <c r="E6" s="157"/>
      <c r="F6" s="157"/>
    </row>
    <row r="7" spans="1:6" ht="18.75" customHeight="1">
      <c r="A7" s="161" t="s">
        <v>1493</v>
      </c>
      <c r="B7" s="161"/>
      <c r="C7" s="161"/>
      <c r="D7" s="161"/>
      <c r="E7" s="161"/>
      <c r="F7" s="161"/>
    </row>
    <row r="8" spans="1:6" ht="18.75" customHeight="1">
      <c r="A8" s="161" t="s">
        <v>1494</v>
      </c>
      <c r="B8" s="161"/>
      <c r="C8" s="161"/>
      <c r="D8" s="161"/>
      <c r="E8" s="161"/>
      <c r="F8" s="161"/>
    </row>
    <row r="9" spans="1:6" ht="15.75">
      <c r="A9" s="159" t="s">
        <v>1480</v>
      </c>
      <c r="B9" s="159"/>
      <c r="C9" s="159"/>
      <c r="D9" s="159"/>
      <c r="E9" s="159"/>
      <c r="F9" s="159"/>
    </row>
    <row r="12" spans="1:6">
      <c r="D12" s="12"/>
    </row>
    <row r="15" spans="1:6">
      <c r="A15" s="141" t="s">
        <v>1481</v>
      </c>
      <c r="B15" t="s">
        <v>1482</v>
      </c>
      <c r="C15" t="s">
        <v>1483</v>
      </c>
    </row>
    <row r="16" spans="1:6">
      <c r="A16" s="138" t="s">
        <v>1484</v>
      </c>
      <c r="B16" s="51">
        <v>1403263338155</v>
      </c>
      <c r="C16" s="51">
        <v>305597272138.4101</v>
      </c>
    </row>
    <row r="17" spans="1:6">
      <c r="A17" s="139" t="s">
        <v>15</v>
      </c>
      <c r="B17" s="51">
        <v>1247578095825</v>
      </c>
      <c r="C17" s="51">
        <v>289176202302.9801</v>
      </c>
    </row>
    <row r="18" spans="1:6">
      <c r="A18" s="65" t="s">
        <v>16</v>
      </c>
      <c r="B18" s="51">
        <v>1092429071323</v>
      </c>
      <c r="C18" s="51">
        <v>263005685971.61014</v>
      </c>
      <c r="E18" s="51"/>
      <c r="F18" s="52"/>
    </row>
    <row r="19" spans="1:6">
      <c r="A19" s="140" t="s">
        <v>32</v>
      </c>
      <c r="B19" s="51">
        <v>444373269772</v>
      </c>
      <c r="C19" s="51">
        <v>84310515863.890121</v>
      </c>
      <c r="E19" s="51"/>
    </row>
    <row r="20" spans="1:6">
      <c r="A20" s="140" t="s">
        <v>33</v>
      </c>
      <c r="B20" s="51">
        <v>66472191181</v>
      </c>
      <c r="C20" s="51">
        <v>14458683310.77</v>
      </c>
      <c r="E20" s="51"/>
    </row>
    <row r="21" spans="1:6">
      <c r="A21" s="140" t="s">
        <v>17</v>
      </c>
      <c r="B21" s="51">
        <v>225621046933</v>
      </c>
      <c r="C21" s="51">
        <v>56325220507.280006</v>
      </c>
      <c r="E21" s="51"/>
    </row>
    <row r="22" spans="1:6">
      <c r="A22" s="140" t="s">
        <v>34</v>
      </c>
      <c r="B22" s="51">
        <v>20010100000</v>
      </c>
      <c r="C22" s="51">
        <v>3786723802.9399996</v>
      </c>
      <c r="E22" s="51"/>
    </row>
    <row r="23" spans="1:6">
      <c r="A23" s="140" t="s">
        <v>35</v>
      </c>
      <c r="B23" s="51">
        <v>334972253013</v>
      </c>
      <c r="C23" s="51">
        <v>103902961992.19002</v>
      </c>
      <c r="E23" s="51"/>
    </row>
    <row r="24" spans="1:6">
      <c r="A24" s="140" t="s">
        <v>36</v>
      </c>
      <c r="B24" s="51">
        <v>980210424</v>
      </c>
      <c r="C24" s="51">
        <v>221580494.53999999</v>
      </c>
      <c r="E24" s="51"/>
    </row>
    <row r="25" spans="1:6">
      <c r="A25" s="65" t="s">
        <v>18</v>
      </c>
      <c r="B25" s="51">
        <v>155149024502</v>
      </c>
      <c r="C25" s="51">
        <v>26170516331.369995</v>
      </c>
      <c r="E25" s="51"/>
    </row>
    <row r="26" spans="1:6">
      <c r="A26" s="140" t="s">
        <v>37</v>
      </c>
      <c r="B26" s="51">
        <v>37994371816</v>
      </c>
      <c r="C26" s="51">
        <v>6178730611.7899942</v>
      </c>
      <c r="E26" s="51"/>
      <c r="F26" s="12"/>
    </row>
    <row r="27" spans="1:6">
      <c r="A27" s="140" t="s">
        <v>38</v>
      </c>
      <c r="B27" s="51">
        <v>55667598377</v>
      </c>
      <c r="C27" s="51">
        <v>6430450614.6300011</v>
      </c>
      <c r="E27" s="51"/>
    </row>
    <row r="28" spans="1:6">
      <c r="A28" s="140" t="s">
        <v>39</v>
      </c>
      <c r="B28" s="51">
        <v>9767900</v>
      </c>
      <c r="C28" s="51">
        <v>682455</v>
      </c>
      <c r="E28" s="51"/>
    </row>
    <row r="29" spans="1:6">
      <c r="A29" s="140" t="s">
        <v>40</v>
      </c>
      <c r="B29" s="51">
        <v>3463665953</v>
      </c>
      <c r="C29" s="51">
        <v>903369229.9799999</v>
      </c>
      <c r="E29" s="51"/>
    </row>
    <row r="30" spans="1:6">
      <c r="A30" s="140" t="s">
        <v>41</v>
      </c>
      <c r="B30" s="51">
        <v>56567336181</v>
      </c>
      <c r="C30" s="51">
        <v>12657283419.969999</v>
      </c>
      <c r="E30" s="51"/>
    </row>
    <row r="31" spans="1:6">
      <c r="A31" s="140" t="s">
        <v>42</v>
      </c>
      <c r="B31" s="51">
        <v>1446284275</v>
      </c>
      <c r="C31" s="51">
        <v>0</v>
      </c>
      <c r="E31" s="51"/>
    </row>
    <row r="32" spans="1:6">
      <c r="A32" s="139" t="s">
        <v>1485</v>
      </c>
      <c r="B32" s="51">
        <v>155685242330</v>
      </c>
      <c r="C32" s="51">
        <v>16421069835.430002</v>
      </c>
      <c r="E32" s="51"/>
    </row>
    <row r="33" spans="1:6">
      <c r="A33" s="65" t="s">
        <v>26</v>
      </c>
      <c r="B33" s="51">
        <v>155685242330</v>
      </c>
      <c r="C33" s="51">
        <v>16421069835.430002</v>
      </c>
      <c r="E33" s="51"/>
    </row>
    <row r="34" spans="1:6">
      <c r="A34" s="140" t="s">
        <v>44</v>
      </c>
      <c r="B34" s="51">
        <v>7242026236</v>
      </c>
      <c r="C34" s="51">
        <v>2000000000</v>
      </c>
      <c r="E34" s="51"/>
    </row>
    <row r="35" spans="1:6">
      <c r="A35" s="140" t="s">
        <v>45</v>
      </c>
      <c r="B35" s="51">
        <v>148443216094</v>
      </c>
      <c r="C35" s="51">
        <v>14421069835.430002</v>
      </c>
      <c r="E35" s="51"/>
      <c r="F35" s="52"/>
    </row>
    <row r="36" spans="1:6">
      <c r="A36" s="140" t="s">
        <v>1486</v>
      </c>
      <c r="B36" s="51">
        <v>0</v>
      </c>
      <c r="C36" s="51">
        <v>0</v>
      </c>
      <c r="E36" s="51"/>
    </row>
    <row r="37" spans="1:6">
      <c r="A37" s="138" t="s">
        <v>817</v>
      </c>
      <c r="B37" s="51">
        <v>1403263338155</v>
      </c>
      <c r="C37" s="51">
        <v>305597272138.4101</v>
      </c>
      <c r="E37" s="51"/>
      <c r="F37" s="12"/>
    </row>
    <row r="38" spans="1:6">
      <c r="E38" s="51"/>
    </row>
    <row r="39" spans="1:6">
      <c r="E39" s="51"/>
    </row>
    <row r="40" spans="1:6">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0" ma:contentTypeDescription="Crear nuevo documento." ma:contentTypeScope="" ma:versionID="9351400f82ca87541e2358f5faeca68a">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01dc91717cd239df0697df836dbba9bb"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6C157727-D19A-416A-9352-03671703E5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2023-03-28T14:32:52Z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