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Abril/"/>
    </mc:Choice>
  </mc:AlternateContent>
  <xr:revisionPtr revIDLastSave="2745" documentId="8_{28730824-FA22-43A8-966D-BD84B84AB82B}" xr6:coauthVersionLast="47" xr6:coauthVersionMax="47" xr10:uidLastSave="{8CE3DF4B-B6AD-4884-B223-D62EBF067E12}"/>
  <bookViews>
    <workbookView xWindow="-108" yWindow="-108" windowWidth="29016" windowHeight="1569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0"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204"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4" i="29" l="1"/>
  <c r="D54" i="29"/>
  <c r="E17" i="71" l="1"/>
  <c r="D58" i="4"/>
  <c r="D57" i="4" s="1"/>
  <c r="E23" i="71" l="1"/>
  <c r="E22" i="71"/>
  <c r="D71" i="27" l="1"/>
  <c r="C71" i="27"/>
  <c r="D29" i="62"/>
  <c r="D21" i="62"/>
  <c r="D15" i="62"/>
  <c r="D14" i="62" l="1"/>
  <c r="D13" i="62" s="1"/>
  <c r="D12" i="62" l="1"/>
  <c r="D67" i="29"/>
  <c r="C67" i="29"/>
  <c r="E26" i="71"/>
  <c r="D107" i="29" l="1"/>
  <c r="D101" i="29"/>
  <c r="C21" i="3" l="1"/>
  <c r="D76" i="29"/>
  <c r="C76" i="29"/>
  <c r="D32" i="62" l="1"/>
  <c r="D29" i="3" l="1"/>
  <c r="D17" i="71" l="1"/>
  <c r="E12" i="71"/>
  <c r="D133" i="29" l="1"/>
  <c r="D126" i="29"/>
  <c r="D114" i="29"/>
  <c r="D97" i="29"/>
  <c r="D89" i="29"/>
  <c r="D72" i="29"/>
  <c r="D65" i="29"/>
  <c r="D63" i="29"/>
  <c r="D57" i="29"/>
  <c r="D49" i="29"/>
  <c r="D47" i="29"/>
  <c r="D42" i="29"/>
  <c r="D38" i="29"/>
  <c r="D29" i="29"/>
  <c r="D25" i="29"/>
  <c r="D22" i="29"/>
  <c r="D15" i="29"/>
  <c r="D55" i="4"/>
  <c r="C55" i="4"/>
  <c r="C29" i="3"/>
  <c r="C28" i="3" s="1"/>
  <c r="C17" i="4"/>
  <c r="C49" i="29"/>
  <c r="C101" i="29"/>
  <c r="C107" i="29"/>
  <c r="C133" i="29"/>
  <c r="C89" i="29"/>
  <c r="C72" i="29"/>
  <c r="C38" i="29"/>
  <c r="C42" i="29"/>
  <c r="C22" i="29"/>
  <c r="C45" i="4"/>
  <c r="C71" i="29" l="1"/>
  <c r="D96" i="29"/>
  <c r="D71"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<sst xmlns="http://schemas.openxmlformats.org/spreadsheetml/2006/main" count="2249" uniqueCount="1912">
  <si>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</si>
  <si>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</si>
  <si>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</si>
  <si>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</si>
  <si>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</si>
  <si>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</si>
  <si>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</si>
  <si>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</si>
  <si>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</si>
  <si>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</si>
  <si>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</si>
  <si>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</si>
  <si>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</si>
  <si>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</si>
  <si>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</si>
  <si>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</si>
  <si>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</si>
  <si>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</si>
  <si>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</si>
  <si>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</si>
  <si>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</si>
  <si>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</si>
  <si>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</si>
  <si>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</si>
  <si>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</si>
  <si>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</si>
  <si>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</si>
  <si>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</si>
  <si>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</si>
  <si>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</si>
  <si>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</si>
  <si>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</si>
  <si>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</si>
  <si>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</si>
  <si>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</si>
  <si>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</si>
  <si>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</si>
  <si>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</si>
  <si>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</si>
  <si>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</si>
  <si>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</si>
  <si>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</si>
  <si>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</si>
  <si>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</si>
  <si>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</si>
  <si>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</si>
  <si>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</si>
  <si>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</si>
  <si>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</si>
  <si>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</si>
  <si>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</si>
  <si>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</si>
  <si>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</si>
  <si>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</si>
  <si>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</si>
  <si>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</si>
  <si>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</si>
  <si>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</si>
  <si>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</si>
  <si>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</si>
  <si>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</si>
  <si>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</si>
  <si>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</si>
  <si>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</si>
  <si>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</si>
  <si>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</si>
  <si>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</si>
  <si>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</si>
  <si>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</si>
  <si>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</si>
  <si>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</si>
  <si>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</si>
  <si>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</si>
  <si>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</si>
  <si>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</si>
  <si>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</si>
  <si>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</si>
  <si>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</si>
  <si>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</si>
  <si>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</si>
  <si>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</si>
  <si>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</si>
  <si>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</si>
  <si>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</si>
  <si>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</si>
  <si>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</si>
  <si>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</si>
  <si>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</si>
  <si>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</si>
  <si>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</si>
  <si>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</si>
  <si>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</si>
  <si>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</si>
  <si>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</si>
  <si>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</si>
  <si>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</si>
  <si>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</si>
  <si>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</si>
  <si>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</si>
  <si>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</si>
  <si>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</si>
  <si>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</si>
  <si>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</si>
  <si>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</si>
  <si>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</si>
  <si>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</si>
  <si>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</si>
  <si>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</si>
  <si>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</si>
  <si>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</si>
  <si>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</si>
  <si>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</si>
  <si>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</si>
  <si>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</si>
  <si>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</si>
  <si>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</si>
  <si>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</si>
  <si>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</si>
  <si>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</si>
  <si>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</si>
  <si>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</si>
  <si>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</si>
  <si>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</si>
  <si>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</si>
  <si>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</si>
  <si>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</si>
  <si>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</si>
  <si>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</si>
  <si>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</si>
  <si>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</si>
  <si>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</si>
  <si>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</si>
  <si>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</si>
  <si>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</si>
  <si>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</si>
  <si>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</si>
  <si>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</si>
  <si>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</si>
  <si>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</si>
  <si>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</si>
  <si>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</si>
  <si>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</si>
  <si>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</si>
  <si>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</si>
  <si>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</si>
  <si>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</si>
  <si>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</si>
  <si>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</si>
  <si>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</si>
  <si>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</si>
  <si>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</si>
  <si>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</si>
  <si>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</si>
  <si>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</si>
  <si>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</si>
  <si>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</si>
  <si>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</si>
  <si>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</si>
  <si>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</si>
  <si>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</si>
  <si>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</si>
  <si>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</si>
  <si>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</si>
  <si>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</si>
  <si>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</si>
  <si>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</si>
  <si>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</si>
  <si>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</si>
  <si>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</si>
  <si>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</si>
  <si>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</si>
  <si>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</si>
  <si>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</si>
  <si>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</si>
  <si>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</si>
  <si>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</si>
  <si>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</si>
  <si>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</si>
  <si>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</si>
  <si>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</si>
  <si>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</si>
  <si>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</si>
  <si>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</si>
  <si>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</si>
  <si>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</si>
  <si>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</si>
  <si>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</si>
  <si>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</si>
  <si>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</si>
  <si>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</si>
  <si>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</si>
  <si>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</si>
  <si>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</si>
  <si>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</si>
  <si>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</si>
  <si>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</si>
  <si>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</si>
  <si>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</si>
  <si>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</si>
  <si>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</si>
  <si>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</si>
  <si>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</si>
  <si>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</si>
  <si>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</si>
  <si>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</si>
  <si>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</si>
  <si>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</si>
  <si>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</si>
  <si>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</si>
  <si>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</si>
  <si>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</si>
  <si>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</si>
  <si>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</si>
  <si>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</si>
  <si>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</si>
  <si>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</si>
  <si>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</si>
  <si>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</si>
  <si>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</si>
  <si>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</si>
  <si>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</si>
  <si>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</si>
  <si>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</si>
  <si>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</si>
  <si>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</si>
  <si>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</si>
  <si>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</si>
  <si>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</si>
  <si>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</si>
  <si>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</si>
  <si>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</si>
  <si>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</si>
  <si>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</si>
  <si>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</si>
  <si>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</si>
  <si>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</si>
  <si>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</si>
  <si>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</si>
  <si>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</si>
  <si>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</si>
  <si>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</si>
  <si>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</si>
  <si>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</si>
  <si>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</si>
  <si>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</si>
  <si>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</si>
  <si>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</si>
  <si>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</si>
  <si>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</si>
  <si>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</si>
  <si>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</si>
  <si>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</si>
  <si>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</si>
  <si>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</si>
  <si>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</si>
  <si>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</si>
  <si>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</si>
  <si>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</si>
  <si>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</si>
  <si>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</si>
  <si>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</si>
  <si>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</si>
  <si>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</si>
  <si>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</si>
  <si>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</si>
  <si>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</si>
  <si>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</si>
  <si>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</si>
  <si>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</si>
  <si>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</si>
  <si>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</si>
  <si>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</si>
  <si>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</si>
  <si>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</si>
  <si>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</si>
  <si>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</si>
  <si>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</si>
  <si>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</si>
  <si>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</si>
  <si>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</si>
  <si>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</si>
  <si>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</si>
  <si>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</si>
  <si>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</si>
  <si>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</si>
  <si>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</si>
  <si>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</si>
  <si>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</si>
  <si>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</si>
  <si>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</si>
  <si>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</si>
  <si>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</si>
  <si>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</si>
  <si>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</si>
  <si>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</si>
  <si>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</si>
  <si>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</si>
  <si>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</si>
  <si>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</si>
  <si>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</si>
  <si>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</si>
  <si>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</si>
  <si>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</si>
  <si>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</si>
  <si>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</si>
  <si>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</si>
  <si>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</si>
  <si>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</si>
  <si>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</si>
  <si>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</si>
  <si>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</si>
  <si>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</si>
  <si>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</si>
  <si>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</si>
  <si>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</si>
  <si>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</si>
  <si>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</si>
  <si>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</si>
  <si>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</si>
  <si>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</si>
  <si>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</si>
  <si>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</si>
  <si>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</si>
  <si>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</si>
  <si>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</si>
  <si>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</si>
  <si>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</si>
  <si>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</si>
  <si>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</si>
  <si>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</si>
  <si>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</si>
  <si>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</si>
  <si>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</si>
  <si>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</si>
  <si>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</si>
  <si>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</si>
  <si>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</si>
  <si>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</si>
  <si>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</si>
  <si>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</si>
  <si>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</si>
  <si>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</si>
  <si>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</si>
  <si>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</si>
  <si>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</si>
  <si>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</si>
  <si>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</si>
  <si>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</si>
  <si>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</si>
  <si>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</si>
  <si>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</si>
  <si>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</si>
  <si>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</si>
  <si>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</si>
  <si>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</si>
  <si>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</si>
  <si>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</si>
  <si>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</si>
  <si>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</si>
  <si>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</si>
  <si>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</si>
  <si>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</si>
  <si>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</si>
  <si>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</si>
  <si>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</si>
  <si>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</si>
  <si>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</si>
  <si>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</si>
  <si>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</si>
  <si>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</si>
  <si>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</si>
  <si>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</si>
  <si>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</si>
  <si>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</si>
  <si>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</si>
  <si>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</si>
  <si>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</si>
  <si>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</si>
  <si>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</si>
  <si>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</si>
  <si>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</si>
  <si>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</si>
  <si>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</si>
  <si>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</si>
  <si>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</si>
  <si>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</si>
  <si>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</si>
  <si>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</si>
  <si>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</si>
  <si>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</si>
  <si>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</si>
  <si>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</si>
  <si>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</si>
  <si>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</si>
  <si>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</si>
  <si>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</si>
  <si>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</si>
  <si>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</si>
  <si>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</si>
  <si>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</si>
  <si>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</si>
  <si>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</si>
  <si>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</si>
  <si>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</si>
  <si>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</si>
  <si>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</si>
  <si>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</si>
  <si>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</si>
  <si>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</si>
  <si>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</si>
  <si>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</si>
  <si>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</si>
  <si>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</si>
  <si>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</si>
  <si>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</si>
  <si>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</si>
  <si>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</si>
  <si>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</si>
  <si>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</si>
  <si>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</si>
  <si>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</si>
  <si>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</si>
  <si>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</si>
  <si>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</si>
  <si>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</si>
  <si>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</si>
  <si>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</si>
  <si>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</si>
  <si>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</si>
  <si>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</si>
  <si>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</si>
  <si>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</si>
  <si>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</si>
  <si>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</si>
  <si>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</si>
  <si>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</si>
  <si>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</si>
  <si>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</si>
  <si>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</si>
  <si>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</si>
  <si>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</si>
  <si>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</si>
  <si>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</si>
  <si>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</si>
  <si>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</si>
  <si>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</si>
  <si>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</si>
  <si>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</si>
  <si>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</si>
  <si>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</si>
  <si>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</si>
  <si>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</si>
  <si>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</si>
  <si>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</si>
  <si>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</si>
  <si>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</si>
  <si>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</si>
  <si>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</si>
  <si>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</si>
  <si>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</si>
  <si>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</si>
  <si>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</si>
  <si>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</si>
  <si>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</si>
  <si>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</si>
  <si>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</si>
  <si>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</si>
  <si>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</si>
  <si>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</si>
  <si>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</si>
  <si>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</si>
  <si>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</si>
  <si>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</si>
  <si>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</si>
  <si>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</si>
  <si>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</si>
  <si>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</si>
  <si>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</si>
  <si>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</si>
  <si>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</si>
  <si>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</si>
  <si>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</si>
  <si>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</si>
  <si>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</si>
  <si>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</si>
  <si>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</si>
  <si>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</si>
  <si>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</si>
  <si>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</si>
  <si>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</si>
  <si>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</si>
  <si>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</si>
  <si>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</si>
  <si>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</si>
  <si>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</si>
  <si>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</si>
  <si>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</si>
  <si>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</si>
  <si>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</si>
  <si>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</si>
  <si>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</si>
  <si>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</si>
  <si>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</si>
  <si>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</si>
  <si>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</si>
  <si>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</si>
  <si>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</si>
  <si>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</si>
  <si>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</si>
  <si>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</si>
  <si>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</si>
  <si>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</si>
  <si>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</si>
  <si>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</si>
  <si>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</si>
  <si>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</si>
  <si>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</si>
  <si>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</si>
  <si>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</si>
  <si>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</si>
  <si>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</si>
  <si>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</si>
  <si>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</si>
  <si>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</si>
  <si>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</si>
  <si>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</si>
  <si>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</si>
  <si>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</si>
  <si>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</si>
  <si>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</si>
  <si>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</si>
  <si>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</si>
  <si>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</si>
  <si>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</si>
  <si>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</si>
  <si>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</si>
  <si>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</si>
  <si>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</si>
  <si>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</si>
  <si>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</si>
  <si>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</si>
  <si>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</si>
  <si>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</si>
  <si>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</si>
  <si>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</si>
  <si>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</si>
  <si>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</si>
  <si>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</si>
  <si>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</si>
  <si>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</si>
  <si>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</si>
  <si>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</si>
  <si>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</si>
  <si>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</si>
  <si>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</si>
  <si>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</si>
  <si>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</si>
  <si>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</si>
  <si>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</si>
  <si>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</si>
  <si>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</si>
  <si>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</si>
  <si>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</si>
  <si>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</si>
  <si>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</si>
  <si>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</si>
  <si>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</si>
  <si>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</si>
  <si>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</si>
  <si>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</si>
  <si>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</si>
  <si>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</si>
  <si>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</si>
  <si>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</si>
  <si>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</si>
  <si>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</si>
  <si>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</si>
  <si>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</si>
  <si>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</si>
  <si>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</si>
  <si>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</si>
  <si>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</si>
  <si>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</si>
  <si>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</si>
  <si>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</si>
  <si>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</si>
  <si>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</si>
  <si>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</si>
  <si>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</si>
  <si>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</si>
  <si>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</si>
  <si>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</si>
  <si>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</si>
  <si>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</si>
  <si>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</si>
  <si>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</si>
  <si>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</si>
  <si>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</si>
  <si>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</si>
  <si>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</si>
  <si>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</si>
  <si>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</si>
  <si>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</si>
  <si>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</si>
  <si>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</si>
  <si>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</si>
  <si>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</si>
  <si>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</si>
  <si>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</si>
  <si>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</si>
  <si>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</si>
  <si>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</si>
  <si>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</si>
  <si>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</si>
  <si>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</si>
  <si>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</si>
  <si>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</si>
  <si>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</si>
  <si>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</si>
  <si>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</si>
  <si>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</si>
  <si>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</si>
  <si>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</si>
  <si>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</si>
  <si>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</si>
  <si>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</si>
  <si>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</si>
  <si>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</si>
  <si>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</si>
  <si>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</si>
  <si>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</si>
  <si>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</si>
  <si>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</si>
  <si>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</si>
  <si>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</si>
  <si>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</si>
  <si>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</si>
  <si>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</si>
  <si>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</si>
  <si>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</si>
  <si>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</si>
  <si>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</si>
  <si>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</si>
  <si>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</si>
  <si>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</si>
  <si>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</si>
  <si>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</si>
  <si>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</si>
  <si>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</si>
  <si>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</si>
  <si>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</si>
  <si>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</si>
  <si>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</si>
  <si>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</si>
  <si>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</si>
  <si>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</si>
  <si>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</si>
  <si>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</si>
  <si>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</si>
  <si>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</si>
  <si>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</si>
  <si>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</si>
  <si>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</si>
  <si>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</si>
  <si>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</si>
  <si>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</si>
  <si>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</si>
  <si>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</si>
  <si>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</si>
  <si>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</si>
  <si>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</si>
  <si>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</si>
  <si>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</si>
  <si>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</si>
  <si>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</si>
  <si>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</si>
  <si>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</si>
  <si>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</si>
  <si>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</si>
  <si>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</si>
  <si>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</si>
  <si>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</si>
  <si>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</si>
  <si>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</si>
  <si>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</si>
  <si>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</si>
  <si>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</si>
  <si>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</si>
  <si>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</si>
  <si>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</si>
  <si>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</si>
  <si>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</si>
  <si>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</si>
  <si>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</si>
  <si>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</si>
  <si>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</si>
  <si>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</si>
  <si>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</si>
  <si>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</si>
  <si>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</si>
  <si>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</si>
  <si>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</si>
  <si>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</si>
  <si>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</si>
  <si>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</si>
  <si>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</si>
  <si>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</si>
  <si>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</si>
  <si>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</si>
  <si>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</si>
  <si>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</si>
  <si>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</si>
  <si>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</si>
  <si>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</si>
  <si>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</si>
  <si>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</si>
  <si>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</si>
  <si>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</si>
  <si>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</si>
  <si>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</si>
  <si>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</si>
  <si>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</si>
  <si>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</si>
  <si>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</si>
  <si>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</si>
  <si>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</si>
  <si>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</si>
  <si>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</si>
  <si>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</si>
  <si>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</si>
  <si>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</si>
  <si>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</si>
  <si>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</si>
  <si>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</si>
  <si>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</si>
  <si>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</si>
  <si>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</si>
  <si>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</si>
  <si>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</si>
  <si>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</si>
  <si>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</si>
  <si>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</si>
  <si>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</si>
  <si>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</si>
  <si>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</si>
  <si>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</si>
  <si>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</si>
  <si>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</si>
  <si>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</si>
  <si>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</si>
  <si>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</si>
  <si>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</si>
  <si>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</si>
  <si>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</si>
  <si>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</si>
  <si>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</si>
  <si>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</si>
  <si>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</si>
  <si>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</si>
  <si>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</si>
  <si>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</si>
  <si>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</si>
  <si>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</si>
  <si>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</si>
  <si>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</si>
  <si>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</si>
  <si>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</si>
  <si>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</si>
  <si>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</si>
  <si>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</si>
  <si>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</si>
  <si>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</si>
  <si>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</si>
  <si>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</si>
  <si>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</si>
  <si>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</si>
  <si>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</si>
  <si>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</si>
  <si>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</si>
  <si>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</si>
  <si>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</si>
  <si>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</si>
  <si>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</si>
  <si>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</si>
  <si>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</si>
  <si>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</si>
  <si>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</si>
  <si>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</si>
  <si>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</si>
  <si>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</si>
  <si>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</si>
  <si>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</si>
  <si>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</si>
  <si>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</si>
  <si>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</si>
  <si>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</si>
  <si>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</si>
  <si>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</si>
  <si>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</si>
  <si>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</si>
  <si>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</si>
  <si>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</si>
  <si>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</si>
  <si>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</si>
  <si>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</si>
  <si>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</si>
  <si>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</si>
  <si>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</si>
  <si>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</si>
  <si>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</si>
  <si>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</si>
  <si>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</si>
  <si>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</si>
  <si>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</si>
  <si>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</si>
  <si>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</si>
  <si>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</si>
  <si>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</si>
  <si>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</si>
  <si>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</si>
  <si>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</si>
  <si>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</si>
  <si>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</si>
  <si>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</si>
  <si>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</si>
  <si>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</si>
  <si>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</si>
  <si>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</si>
  <si>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</si>
  <si>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</si>
  <si>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</si>
  <si>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</si>
  <si>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</si>
  <si>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</si>
  <si>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</si>
  <si>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</si>
  <si>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</si>
  <si>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</si>
  <si>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</si>
  <si>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</si>
  <si>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</si>
  <si>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</si>
  <si>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</si>
  <si>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</si>
  <si>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</si>
  <si>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</si>
  <si>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</si>
  <si>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</si>
  <si>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</si>
  <si>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</si>
  <si>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</si>
  <si>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</si>
  <si>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</si>
  <si>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</si>
  <si>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</si>
  <si>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</si>
  <si>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</si>
  <si>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</si>
  <si>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</si>
  <si>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</si>
  <si>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</si>
  <si>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</si>
  <si>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</si>
  <si>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</si>
  <si>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</si>
  <si>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</si>
  <si>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</si>
  <si>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</si>
  <si>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</si>
  <si>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</si>
  <si>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</si>
  <si>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</si>
  <si>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</si>
  <si>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</si>
  <si>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</si>
  <si>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</si>
  <si>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</si>
  <si>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</si>
  <si>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</si>
  <si>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</si>
  <si>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</si>
  <si>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</si>
  <si>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</si>
  <si>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</si>
  <si>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</si>
  <si>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</si>
  <si>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</si>
  <si>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</si>
  <si>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</si>
  <si>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</si>
  <si>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</si>
  <si>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</si>
  <si>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</si>
  <si>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</si>
  <si>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</si>
  <si>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</si>
  <si>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</si>
  <si>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</si>
  <si>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</si>
  <si>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</si>
  <si>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</si>
  <si>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</si>
  <si>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</si>
  <si>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</si>
  <si>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</si>
  <si>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</si>
  <si>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</si>
  <si>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</si>
  <si>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</si>
  <si>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</si>
  <si>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</si>
  <si>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</si>
  <si>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</si>
  <si>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</si>
  <si>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</si>
  <si>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</si>
  <si>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</si>
  <si>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</si>
  <si>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</si>
  <si>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</si>
  <si>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</si>
  <si>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</si>
  <si>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</si>
  <si>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</si>
  <si>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</si>
  <si>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</si>
  <si>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</si>
  <si>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</si>
  <si>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</si>
  <si>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</si>
  <si>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</si>
  <si>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</si>
  <si>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</si>
  <si>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</si>
  <si>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</si>
  <si>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</si>
  <si>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</si>
  <si>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</si>
  <si>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</si>
  <si>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</si>
  <si>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</si>
  <si>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</si>
  <si>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</si>
  <si>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</si>
  <si>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</si>
  <si>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</si>
  <si>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</si>
  <si>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</si>
  <si>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</si>
  <si>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</si>
  <si>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</si>
  <si>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</si>
  <si>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</si>
  <si>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</si>
  <si>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</si>
  <si>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</si>
  <si>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</si>
  <si>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</si>
  <si>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</si>
  <si>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</si>
  <si>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</si>
  <si>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</si>
  <si>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</si>
  <si>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</si>
  <si>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</si>
  <si>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</si>
  <si>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</si>
  <si>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</si>
  <si>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</si>
  <si>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</si>
  <si>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</si>
  <si>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</si>
  <si>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</si>
  <si>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</si>
  <si>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</si>
  <si>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</si>
  <si>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</si>
  <si>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</si>
  <si>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</si>
  <si>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</si>
  <si>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</si>
  <si>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</si>
  <si>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</si>
  <si>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</si>
  <si>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</si>
  <si>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</si>
  <si>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</si>
  <si>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</si>
  <si>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</si>
  <si>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</si>
  <si>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</si>
  <si>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</si>
  <si>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</si>
  <si>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</si>
  <si>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</si>
  <si>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</si>
  <si>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</si>
  <si>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</si>
  <si>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</si>
  <si>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</si>
  <si>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</si>
  <si>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</si>
  <si>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</si>
  <si>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</si>
  <si>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</si>
  <si>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</si>
  <si>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</si>
  <si>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</si>
  <si>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</si>
  <si>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</si>
  <si>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</si>
  <si>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</si>
  <si>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</si>
  <si>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</si>
  <si>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</si>
  <si>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</si>
  <si>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</si>
  <si>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</si>
  <si>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</si>
  <si>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</si>
  <si>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</si>
  <si>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</si>
  <si>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</si>
  <si>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</si>
  <si>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</si>
  <si>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</si>
  <si>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</si>
  <si>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</si>
  <si>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</si>
  <si>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</si>
  <si>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</si>
  <si>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</si>
  <si>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</si>
  <si>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</si>
  <si>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</si>
  <si>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</si>
  <si>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</si>
  <si>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</si>
  <si>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</si>
  <si>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</si>
  <si>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</si>
  <si>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</si>
  <si>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</si>
  <si>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</si>
  <si>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</si>
  <si>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</si>
  <si>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</si>
  <si>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</si>
  <si>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</si>
  <si>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</si>
  <si>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</si>
  <si>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</si>
  <si>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</si>
  <si>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</si>
  <si>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</si>
  <si>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</si>
  <si>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</si>
  <si>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</si>
  <si>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</si>
  <si>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</si>
  <si>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</si>
  <si>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</si>
  <si>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</si>
  <si>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</si>
  <si>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</si>
  <si>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</si>
  <si>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</si>
  <si>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</si>
  <si>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</si>
  <si>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</si>
  <si>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</si>
  <si>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</si>
  <si>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</si>
  <si>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</si>
  <si>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</si>
  <si>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</si>
  <si>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</si>
  <si>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</si>
  <si>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</si>
  <si>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</si>
  <si>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</si>
  <si>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</si>
  <si>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</si>
  <si>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</si>
  <si>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</si>
  <si>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</si>
  <si>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</si>
  <si>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</si>
  <si>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</si>
  <si>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</si>
  <si>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</si>
  <si>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</si>
  <si>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</si>
  <si>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</si>
  <si>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</si>
  <si>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</si>
  <si>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</si>
  <si>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</si>
  <si>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</si>
  <si>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</si>
  <si>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</si>
  <si>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</si>
  <si>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</si>
  <si>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</si>
  <si>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</si>
  <si>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</si>
  <si>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</si>
  <si>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</si>
  <si>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</si>
  <si>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</si>
  <si>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</si>
  <si>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</si>
  <si>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</si>
  <si>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</si>
  <si>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</si>
  <si>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</si>
  <si>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</si>
  <si>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</si>
  <si>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</si>
  <si>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</si>
  <si>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</si>
  <si>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</si>
  <si>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</si>
  <si>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</si>
  <si>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</si>
  <si>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</si>
  <si>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</si>
  <si>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</si>
  <si>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</si>
  <si>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</si>
  <si>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</si>
  <si>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</si>
  <si>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</si>
  <si>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</si>
  <si>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</si>
  <si>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</si>
  <si>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</si>
  <si>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</si>
  <si>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</si>
  <si>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</si>
  <si>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</si>
  <si>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</si>
  <si>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</si>
  <si>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</si>
  <si>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</si>
  <si>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</si>
  <si>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</si>
  <si>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</si>
  <si>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</si>
  <si>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</si>
  <si>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</si>
  <si>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</si>
  <si>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</si>
  <si>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</si>
  <si>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</si>
  <si>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</si>
  <si>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</si>
  <si>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</si>
  <si>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</si>
  <si>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</si>
  <si>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</si>
  <si>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</si>
  <si>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</si>
  <si>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</si>
  <si>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</si>
  <si>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</si>
  <si>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</si>
  <si>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</si>
  <si>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</si>
  <si>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</si>
  <si>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</si>
  <si>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</si>
  <si>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</si>
  <si>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</si>
  <si>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</si>
  <si>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</si>
  <si>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</si>
  <si>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</si>
  <si>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</si>
  <si>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</si>
  <si>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</si>
  <si>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</si>
  <si>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</si>
  <si>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</si>
  <si>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</si>
  <si>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</si>
  <si>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</si>
  <si>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</si>
  <si>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</si>
  <si>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</si>
  <si>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</si>
  <si>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</si>
  <si>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</si>
  <si>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</si>
  <si>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</si>
  <si>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</si>
  <si>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</si>
  <si>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</si>
  <si>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</si>
  <si>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</si>
  <si>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</si>
  <si>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</si>
  <si>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</si>
  <si>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</si>
  <si>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</si>
  <si>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</si>
  <si>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</si>
  <si>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</si>
  <si>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</si>
  <si>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</si>
  <si>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</si>
  <si>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</si>
  <si>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</si>
  <si>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</si>
  <si>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</si>
  <si>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</si>
  <si>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</si>
  <si>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</si>
  <si>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</si>
  <si>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</si>
  <si>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</si>
  <si>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</si>
  <si>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</si>
  <si>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</si>
  <si>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</si>
  <si>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</si>
  <si>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</si>
  <si>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</si>
  <si>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</si>
  <si>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</si>
  <si>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</si>
  <si>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</si>
  <si>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</si>
  <si>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</si>
  <si>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</si>
  <si>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</si>
  <si>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</si>
  <si>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</si>
  <si>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</si>
  <si>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</si>
  <si>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</si>
  <si>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</si>
  <si>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</si>
  <si>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</si>
  <si>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</si>
  <si>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</si>
  <si>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</si>
  <si>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</si>
  <si>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</si>
  <si>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</si>
  <si>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</si>
  <si>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</si>
  <si>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</si>
  <si>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</si>
  <si>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</si>
  <si>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</si>
  <si>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</si>
  <si>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</si>
  <si>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</si>
  <si>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</si>
  <si>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</si>
  <si>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</si>
  <si>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</si>
  <si>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</si>
  <si>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</si>
  <si>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</si>
  <si>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</si>
  <si>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</si>
  <si>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</si>
  <si>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</si>
  <si>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</si>
  <si>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</si>
  <si>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</si>
  <si>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</si>
  <si>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</si>
  <si>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</si>
  <si>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</si>
  <si>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</si>
  <si>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</si>
  <si>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</si>
  <si>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</si>
  <si>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</si>
  <si>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</si>
  <si>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</si>
  <si>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</si>
  <si>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</si>
  <si>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</si>
  <si>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</si>
  <si>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</si>
  <si>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</si>
  <si>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</si>
  <si>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</si>
  <si>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</si>
  <si>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</si>
  <si>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</si>
  <si>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</si>
  <si>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</si>
  <si>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</si>
  <si>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</si>
  <si>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</si>
  <si>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</si>
  <si>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</si>
  <si>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</si>
  <si>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</si>
  <si>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</si>
  <si>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</si>
  <si>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</si>
  <si>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</si>
  <si>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</si>
  <si>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</si>
  <si>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</si>
  <si>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</si>
  <si>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</si>
  <si>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</si>
  <si>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</si>
  <si>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</si>
  <si>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</si>
  <si>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</si>
  <si>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</si>
  <si>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</si>
  <si>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</si>
  <si>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</si>
  <si>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</si>
  <si>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</si>
  <si>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</si>
  <si>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</si>
  <si>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</si>
  <si>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</si>
  <si>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</si>
  <si>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</si>
  <si>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</si>
  <si>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</si>
  <si>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</si>
  <si>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</si>
  <si>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</si>
  <si>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</si>
  <si>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</si>
  <si>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</si>
  <si>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</si>
  <si>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</si>
  <si>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</si>
  <si>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</si>
  <si>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</si>
  <si>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</si>
  <si>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</si>
  <si>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</si>
  <si>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</si>
  <si>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</si>
  <si>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</si>
  <si>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</si>
  <si>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</si>
  <si>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</si>
  <si>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</si>
  <si>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</si>
  <si>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</si>
  <si>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</si>
  <si>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</si>
  <si>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</si>
  <si>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</si>
  <si>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</si>
  <si>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</si>
  <si>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</si>
  <si>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</si>
  <si>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</si>
  <si>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</si>
  <si>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</si>
  <si>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</si>
  <si>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</si>
  <si>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</si>
  <si>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</si>
  <si>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</si>
  <si>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</si>
  <si>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</si>
  <si>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</si>
  <si>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</si>
  <si>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</si>
  <si>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</si>
  <si>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</si>
  <si>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</si>
  <si>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</si>
  <si>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</si>
  <si>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</si>
  <si>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</si>
  <si>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</si>
  <si>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</si>
  <si>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</si>
  <si>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</si>
  <si>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</si>
  <si>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</si>
  <si>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</si>
  <si>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</si>
  <si>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</si>
  <si>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</si>
  <si>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</si>
  <si>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</si>
  <si>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</si>
  <si>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</si>
  <si>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</si>
  <si>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</si>
  <si>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</si>
  <si>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</si>
  <si>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</si>
  <si>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</si>
  <si>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</si>
  <si>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</si>
  <si>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</si>
  <si>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</si>
  <si>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</si>
  <si>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</si>
  <si>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</si>
  <si>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</si>
  <si>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</si>
  <si>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</si>
  <si>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</si>
  <si>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</si>
  <si>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</si>
  <si>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</si>
  <si>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</si>
  <si>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</si>
  <si>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</si>
  <si>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</si>
  <si>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</si>
  <si>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</si>
  <si>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</si>
  <si>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</si>
  <si>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</si>
  <si>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</si>
  <si>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</si>
  <si>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</si>
  <si>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</si>
  <si>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</si>
  <si>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</si>
  <si>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</si>
  <si>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</si>
  <si>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</si>
  <si>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</si>
  <si>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</si>
  <si>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</si>
  <si>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</si>
  <si>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</si>
  <si>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</si>
  <si>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</si>
  <si>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</si>
  <si>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</si>
  <si>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</si>
  <si>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</si>
  <si>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</si>
  <si>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</si>
  <si>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</si>
  <si>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</si>
  <si>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</si>
  <si>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</si>
  <si>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</si>
  <si>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</si>
  <si>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</si>
  <si>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</si>
  <si>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</si>
  <si>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</si>
  <si>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</si>
  <si>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</si>
  <si>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</si>
  <si>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</si>
  <si>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</si>
  <si>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</si>
  <si>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</si>
  <si>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</si>
  <si>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</si>
  <si>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</si>
  <si>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</si>
  <si>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</si>
  <si>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</si>
  <si>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</si>
  <si>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</si>
  <si>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</si>
  <si>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</si>
  <si>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</si>
  <si>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</si>
  <si>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</si>
  <si>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</si>
  <si>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</si>
  <si>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</si>
  <si>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</si>
  <si>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</si>
  <si>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</si>
  <si>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</si>
  <si>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</si>
  <si>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</si>
  <si>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</si>
  <si>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</si>
  <si>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</si>
  <si>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</si>
  <si>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</si>
  <si>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</si>
  <si>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</si>
  <si>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</si>
  <si>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</si>
  <si>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</si>
  <si>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</si>
  <si>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07-CONSTRUCCIÓN DE 48 VIVIENDAS EN EL MUNICIPIO LAS MATAS DE FARFAN, PROVINCIA SAN JUAN</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</si>
  <si>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</si>
  <si>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</si>
  <si>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</si>
  <si>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07-CONSTRUCCIÓN EDIFICIO PARA SALONES PARROQUIALES, PARROQUIA STELLA MARIS, MUNICIPIO SANTO DOMINGO ESTE.</t>
  </si>
  <si>
    <t>14508-CONSTRUCCIÓN EDIFICIO PARA SALONES PARROQUIALES, PARROQUIA STELLA MARIS, MUNICIPIO SANTO DOMINGO ESTE.</t>
  </si>
  <si>
    <t>81-RECONSTRUCCIÓN DE LA INFRAESTRUCTURA VIAL URBANA DE LA CIRCUNSCRIPCIÓN 3 DEL DISTRITO NACIONAL</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</si>
  <si>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</si>
  <si>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</si>
  <si>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</si>
  <si>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</si>
  <si>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</si>
  <si>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</si>
  <si>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</si>
  <si>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</si>
  <si>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</si>
  <si>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</si>
  <si>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</si>
  <si>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</si>
  <si>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</si>
  <si>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70-RECONSTRUCCIÓN DE LA INFRAESTRUCTURA VIAL URBANA DEL MUNICIPIO CAYETANO GERMOSEN, PROVINCIA ESPAILLAT</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</si>
  <si>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</si>
  <si>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</si>
  <si>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</si>
  <si>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</si>
  <si>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</si>
  <si>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</si>
  <si>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</si>
  <si>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</si>
  <si>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</si>
  <si>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</si>
  <si>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</si>
  <si>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</si>
  <si>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</si>
  <si>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</si>
  <si>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</si>
  <si>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</si>
  <si>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</si>
  <si>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</si>
  <si>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</si>
  <si>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76-RECONSTRUCCIÓN DE LA INFRAESTRUCTURA VIAL URBANA DEL MUNICIPIO CAMBITA GARABITOS, PROVINCIA SAN CRISTÓBAL.</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</si>
  <si>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</si>
  <si>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</si>
  <si>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</si>
  <si>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</si>
  <si>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</si>
  <si>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</si>
  <si>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</si>
  <si>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77-RECONSTRUCCIÓN  DE LA INFRAESTRUCTURA VIAL URBANA DEL MUNICIPIO SANTIAGO DE LOS CABALLEROS, PROVINCIA SANTIAGO</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</si>
  <si>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</si>
  <si>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</si>
  <si>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</si>
  <si>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</si>
  <si>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</si>
  <si>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</si>
  <si>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</si>
  <si>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</si>
  <si>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</si>
  <si>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</si>
  <si>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</si>
  <si>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</si>
  <si>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</si>
  <si>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02-RECONSTRUCCIÓN  DE LA INFRAESTRUCTURA VIAL URBANA DEL MUNICIPIO SANTO DOMINGO ESTE</t>
  </si>
  <si>
    <t>15347-RECONSTRUCCIÓN  DE LA INFRAESTRUCTURA VIAL URBANA DEL MUNICIPIO SANTO DOMINGO ESTE</t>
  </si>
  <si>
    <t>72-RECONSTRUCCIÓN DE LA INFRAESTRUCTURA VIAL URBANA DEL MUNICIPIO SANTO DOMINGO NORTE, PROVINCIA SANTO DOMINGO</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</si>
  <si>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</si>
  <si>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</si>
  <si>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</si>
  <si>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83-RECONSTRUCCIÓN DE LA INFRAESTRUCTURA VIAL URBANA DEL MUNICIPIO BOCA CHICA,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</si>
  <si>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</si>
  <si>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</si>
  <si>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</si>
  <si>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96-RECONSTRUCCIÓN DE LA INFRAESTRUCTURA VIAL URBANA DEL MUNICIPIO DE LOS ALCARRIZOS,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</si>
  <si>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</si>
  <si>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</si>
  <si>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</si>
  <si>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</si>
  <si>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</si>
  <si>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</si>
  <si>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3.2.5 - Importes a devengar por descuentos en colocaciones de títulos valores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</si>
  <si>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</si>
  <si>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</si>
  <si>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 Fecha de imputación al 21 de abril y fecha de registro al 24 de abril de 2023. La fecha de imputación representa los gastos o ingresos en el momento de su ejecución, mientras que la fecha de registro representa el momento de su registro en el sistema, en la medida que se van regularizando los pagos.</t>
  </si>
  <si>
    <t>Ejecución 1ro de enero - 21 de abril de 2023*</t>
  </si>
  <si>
    <t>Ejecución 1ro de enero - 21 de abril de 2023 *</t>
  </si>
  <si>
    <t xml:space="preserve">      Ejecución 1ro de enero - 21 de abril 2023 (fecha de imputación)</t>
  </si>
  <si>
    <t>Ejecución 1ro de enero - 24 de abril 2023 (fecha de registro)</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</si>
  <si>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</si>
  <si>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</si>
  <si>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</si>
  <si>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</si>
  <si>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</si>
  <si>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</si>
  <si>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</si>
  <si>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</si>
  <si>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</si>
  <si>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11-AMPLIACIÓN DEL PLANTEL EDUCATIVO PARA INICIAL MARÍA DEL CARMEN GERARDO, MUNICIPIO LAS YAYAS DE VIAJAMA,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</si>
  <si>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</si>
  <si>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</si>
  <si>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</si>
  <si>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</si>
  <si>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</si>
  <si>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</si>
  <si>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</si>
  <si>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02-AMPLIACIÓN DEL PLANTEL EDUCATIVO PARA INICIAL SALOMÉ UREÑA DE HENRÍQUEZ,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</si>
  <si>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</si>
  <si>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</si>
  <si>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</si>
  <si>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04-AMPLIACIÓN DEL PLANTEL EDUCATIVO PARA INICIAL  GREGORIO LUPERÓN, MUNICIPIO LOS RÍOS,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</si>
  <si>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</si>
  <si>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</si>
  <si>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</si>
  <si>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</si>
  <si>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</si>
  <si>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</si>
  <si>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</si>
  <si>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</si>
  <si>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</si>
  <si>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</si>
  <si>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</si>
  <si>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</si>
  <si>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</si>
  <si>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</si>
  <si>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</si>
  <si>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</si>
  <si>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</si>
  <si>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</si>
  <si>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</si>
  <si>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</si>
  <si>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</si>
  <si>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</si>
  <si>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</si>
  <si>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</si>
  <si>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</si>
  <si>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</si>
  <si>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</si>
  <si>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</si>
  <si>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</si>
  <si>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</si>
  <si>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</si>
  <si>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06-AMPLIACIÓN DEL PLANTEL EDUCATIVO PARA INICIAL MARÍA ALEJANDRINA PICHARDO, MUNICIPIO VILLA RIVA, PROVINCIA DUARTE.</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</si>
  <si>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</si>
  <si>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</si>
  <si>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</si>
  <si>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08-AMPLIACIÓN DEL PLANTEL EDUCATIVO PARA INICIAL PABLITA POLANCO RODRÍGUEZ, MUNICIPIO VILLA RIVA,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</si>
  <si>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</si>
  <si>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</si>
  <si>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</si>
  <si>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</si>
  <si>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</si>
  <si>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</si>
  <si>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</si>
  <si>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</si>
  <si>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</si>
  <si>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</si>
  <si>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</si>
  <si>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</si>
  <si>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</si>
  <si>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</si>
  <si>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</si>
  <si>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</si>
  <si>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</si>
  <si>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</si>
  <si>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</si>
  <si>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</si>
  <si>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</si>
  <si>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</si>
  <si>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</si>
  <si>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</si>
  <si>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</si>
  <si>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</si>
  <si>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</si>
  <si>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</si>
  <si>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</si>
  <si>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</si>
  <si>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</si>
  <si>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04-AMPLIACIÓN DEL PLANTEL EDUCATIVO PARA INICIAL OLIVIA NUÑEZ HIDALGO, MUNICIPIO GASPAR HERNÁNDEZ,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</si>
  <si>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</si>
  <si>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</si>
  <si>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</si>
  <si>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</si>
  <si>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</si>
  <si>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07-AMPLIACIÓN DEL PLANTEL EDUCATIVO PARA INICIAL PROF. YOJANY DE LA CRUZ SANTANA, MUNICIPIO JAMAO AL NORTE,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</si>
  <si>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</si>
  <si>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</si>
  <si>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</si>
  <si>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07-AMPLIACIÓN DEL PLANTEL EDUCATIVO PARA INICIAL PROF. NELIS MARINA CARABALLO PEREZ, MUNICIPIO JIMANÍ, PROVINCIA INDEPENDENCIA.</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</si>
  <si>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</si>
  <si>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</si>
  <si>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</si>
  <si>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09-AMPLIACIÓN DEL PLANTEL EDUCATIVO PARA INICIAL RAMÓN BOLÍVAR MEDRANO, MUNICIPIO CRISTÓBAL,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</si>
  <si>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</si>
  <si>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</si>
  <si>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</si>
  <si>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</si>
  <si>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</si>
  <si>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02-AMPLIACIÓN DEL PLANTEL EDUCATIVO PARA INICIAL LOS GUINEOS, MUNICIPIO HIGÜEY, PROVINCIA LA ALTAGRACIA.</t>
  </si>
  <si>
    <t>15204-AMPLIACIÓN DEL PLANTEL EDUCATIVO PARA INICIAL LOS GUINEOS, MUNICIPIO HIGÜEY, PROVINCIA LA ALTAGRACIA.</t>
  </si>
  <si>
    <t>03-AMPLIACIÓN DEL PLANTEL EDUCATIVO PARA INICIAL HERMANOS TREJO,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</si>
  <si>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</si>
  <si>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</si>
  <si>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</si>
  <si>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</si>
  <si>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</si>
  <si>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</si>
  <si>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</si>
  <si>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</si>
  <si>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</si>
  <si>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</si>
  <si>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</si>
  <si>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</si>
  <si>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</si>
  <si>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</si>
  <si>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</si>
  <si>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11-AMPLIACIÓN DEL PLANTEL EDUCATIVO PARA INICIAL PEDRO MIR, MUNICIPIO HIGÜEY, PROVINCIA LA ALTAGRACIA.</t>
  </si>
  <si>
    <t>15214-AMPLIACIÓN DEL PLANTEL EDUCATIVO PARA INICIAL PEDRO MIR, MUNICIPIO HIGÜEY, PROVINCIA LA ALTAGRACIA.</t>
  </si>
  <si>
    <t>12-AMPLIACIÓN DEL PLANTEL EDUCATIVO PARA INICIAL BENERITO, MUNICIPIO SAN RAFAEL DEL YUMA,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</si>
  <si>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</si>
  <si>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</si>
  <si>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</si>
  <si>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</si>
  <si>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</si>
  <si>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</si>
  <si>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</si>
  <si>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</si>
  <si>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</si>
  <si>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</si>
  <si>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</si>
  <si>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</si>
  <si>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</si>
  <si>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19-AMPLIACIÓN DEL PLANTEL EDUCATIVO PARA INICIAL BATEY 18, MUNICIPIO GUAYMATE,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</si>
  <si>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</si>
  <si>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</si>
  <si>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</si>
  <si>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</si>
  <si>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</si>
  <si>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</si>
  <si>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</si>
  <si>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</si>
  <si>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</si>
  <si>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</si>
  <si>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</si>
  <si>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</si>
  <si>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</si>
  <si>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</si>
  <si>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</si>
  <si>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</si>
  <si>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</si>
  <si>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</si>
  <si>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</si>
  <si>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</si>
  <si>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</si>
  <si>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15-AMPLIACIÓN DEL PLANTEL EDUCATIVO PARA INICIAL RAMÓN ANTONIO TEJADA, MUNICIPIO CABRERA,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</si>
  <si>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</si>
  <si>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</si>
  <si>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</si>
  <si>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01-AMPLIACIÓN DEL PLANTEL EDUCATIVO PARA INICIAL GOZUELA, MUNICIPIO PEPILLO SALCEDO, PROVINCIA MONTE CRISTI.</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</si>
  <si>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</si>
  <si>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</si>
  <si>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</si>
  <si>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03-AMPLIACIÓN DEL PLANTEL EDUCATIVO PARA INICIAL ROSA SMESTER, MUNICIPIO MONTE CRISTI, PROVINCIA MONTE CRISTI.</t>
  </si>
  <si>
    <t>15272-AMPLIACIÓN DEL PLANTEL EDUCATIVO PARA INICIAL ROSA SMESTER, MUNICIPIO MONTE CRISTI, PROVINCIA MONTE CRISTI.</t>
  </si>
  <si>
    <t>04-AMPLIACIÓN DEL PLANTEL EDUCATIVO PARA INICIAL SERAFINA SÁNCHEZ,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</si>
  <si>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</si>
  <si>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</si>
  <si>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</si>
  <si>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</si>
  <si>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</si>
  <si>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</si>
  <si>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</si>
  <si>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</si>
  <si>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</si>
  <si>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07-REMODELACIÓN DEL PARQUE DUARTE DEL MUNICIPIO SAN FERNANDO DE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</si>
  <si>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</si>
  <si>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</si>
  <si>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</si>
  <si>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</si>
  <si>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</si>
  <si>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</si>
  <si>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</si>
  <si>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01-AMPLIACIÓN DEL PLANTEL EDUCATIVO PARA INICIAL MARÍA INOCENCIA BELÉN MININO, MUNICIPIO BANÍ, PROVINCIA PERAVIA.</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</si>
  <si>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</si>
  <si>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</si>
  <si>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</si>
  <si>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</si>
  <si>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</si>
  <si>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</si>
  <si>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</si>
  <si>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</si>
  <si>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</si>
  <si>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</si>
  <si>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</si>
  <si>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</si>
  <si>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</si>
  <si>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</si>
  <si>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</si>
  <si>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</si>
  <si>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</si>
  <si>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</si>
  <si>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</si>
  <si>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</si>
  <si>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</si>
  <si>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10-AMPLIACIÓN DEL PLANTEL EDUCATIVO PARA INICIAL LUZ VARONA, MUNICIPIO VILLA ISABELA,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</si>
  <si>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</si>
  <si>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</si>
  <si>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</si>
  <si>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</si>
  <si>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</si>
  <si>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</si>
  <si>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</si>
  <si>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</si>
  <si>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</si>
  <si>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</si>
  <si>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</si>
  <si>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</si>
  <si>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</si>
  <si>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</si>
  <si>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</si>
  <si>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</si>
  <si>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</si>
  <si>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</si>
  <si>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</si>
  <si>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</si>
  <si>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</si>
  <si>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</si>
  <si>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</si>
  <si>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</si>
  <si>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</si>
  <si>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</si>
  <si>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</si>
  <si>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</si>
  <si>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</si>
  <si>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</si>
  <si>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</si>
  <si>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21-AMPLIACIÓN DEL PLANTEL EDUCATIVO PARA INICIAL PROF. ALTAGRACIA MEDINA DE BRITO, MUNICIPIO SAMANÁ, PROVINCIA SAMANÁ.</t>
  </si>
  <si>
    <t>15295-AMPLIACIÓN DEL PLANTEL EDUCATIVO PARA INICIAL PROF. ALTAGRACIA MEDINA DE BRITO, MUNICIPIO SAMANÁ, PROVINCIA SAMANÁ.</t>
  </si>
  <si>
    <t>01-RECONSTRUCCIÓN DEL MALECÓN DEL MUNICIPIO DE SANTA BARBARA DE SAMANÁ, PROVINCIA  SAMANÁ</t>
  </si>
  <si>
    <t>15083-RECONSTRUCCIÓN DEL MALECÓN DEL MUNICIPIO DE SANTA BARBARA DE SAMANÁ, PROVINCIA  SAMANÁ</t>
  </si>
  <si>
    <t>05-RECONSTRUCCIÓN DE PLAZA DE VENDEDORES EN EL PUEBLO LOS PESCADORES, MUNICIPIO LAS TERRENAS, PROVINCIA SAMANA</t>
  </si>
  <si>
    <t>15131-RECONSTRUCCIÓN DE PLAZA DE VENDEDORES EN EL PUEBLO LOS PESCADORES, MUNICIPIO LAS TERRENAS, PROVINCIA SAMANA</t>
  </si>
  <si>
    <t>06-CONSTRUCCIÓN VÍA DE ACCESO A LA PLAYA ESTILLERO, D. M. EL LIMÓN, PROVINCIA SAMANÁ</t>
  </si>
  <si>
    <t>15243-CONSTRUCCIÓN VÍA DE ACCESO A LA PLAYA ESTILLERO, D. M. EL LIMÓN, PROVINCIA SAMANÁ</t>
  </si>
  <si>
    <t>09-REPARACIÓN DEL ALUMBRADO PÚBLICO EN EL MALECÓN DEL MUNICIPIO DE SANTA BÁRBARA,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</si>
  <si>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</si>
  <si>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</si>
  <si>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</si>
  <si>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04-AMPLIACIÓN DEL PLANTEL EDUCATIVO PARA INICIAL MERCEDES CONSUELO MATOS EN LA PROVINCIA SAN JUAN.</t>
  </si>
  <si>
    <t>15152-AMPLIACIÓN DEL PLANTEL EDUCATIVO PARA INICIAL MERCEDES CONSUELO MATOS EN LA PROVINCIA SAN JUAN.</t>
  </si>
  <si>
    <t>05-AMPLIACIÓN DEL PLANTEL EDUCATIVO PARA INICIAL SECTOR SURESTE, MUNICIPIO SAN JUAN, PROVINCIA SAN JUAN.</t>
  </si>
  <si>
    <t>15153-AMPLIACIÓN DEL PLANTEL EDUCATIVO PARA INICIAL SECTOR SURESTE, MUNICIPIO SAN JUAN, PROVINCIA SAN JUAN.</t>
  </si>
  <si>
    <t>06-AMPLIACIÓN DEL PLANTEL EDUCATIVO PARA INICIAL ADRIANA MARÍA GUILLU VIUDA SUAZO, MUNICIPIO SAN JUAN, PROVINCIA SAN JUAN.</t>
  </si>
  <si>
    <t>15154-AMPLIACIÓN DEL PLANTEL EDUCATIVO PARA INICIAL ADRIANA MARÍA GUILLU VIUDA SUAZO, MUNICIPIO SAN JUAN, PROVINCIA SAN JUAN.</t>
  </si>
  <si>
    <t>07-AMPLIACIÓN DEL PLANTEL EDUCATIVO PARA INICIAL HIGÜERITO, MUNICIPIO SAN JUAN, PROVINCIA SAN JUAN.</t>
  </si>
  <si>
    <t>15155-AMPLIACIÓN DEL PLANTEL EDUCATIVO PARA INICIAL HIGÜERITO, MUNICIPIO SAN JUAN, PROVINCIA SAN JUAN.</t>
  </si>
  <si>
    <t>08-AMPLIACIÓN DEL PLANTEL EDUCATIVO PARA INICIAL LEONIDAS DEL CARMEN SÁNCHEZ, MUNICIPIO JUAN DE HERRERA,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</si>
  <si>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</si>
  <si>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</si>
  <si>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</si>
  <si>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</si>
  <si>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</si>
  <si>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</si>
  <si>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</si>
  <si>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</si>
  <si>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</si>
  <si>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</si>
  <si>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</si>
  <si>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</si>
  <si>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</si>
  <si>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</si>
  <si>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</si>
  <si>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</si>
  <si>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</si>
  <si>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</si>
  <si>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</si>
  <si>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01-AMPLIACIÓN DEL PLANTEL EDUCATIVO PARA INICIAL PROF. VINICIO VALENZUELA PÉREZ, MUNICIPIO LOS ALCARRIZOS, PROVINCIA SANTO DOMINGO.</t>
  </si>
  <si>
    <t>15253-AMPLIACIÓN DEL PLANTEL EDUCATIVO PARA INICIAL PROF. VINICIO VALENZUELA PÉREZ, MUNICIPIO LOS ALCARRIZOS, PROVINCIA SANTO DOMINGO.</t>
  </si>
  <si>
    <t>02-AMPLIACIÓN DEL PLANTEL EDUCATIVO PARA INICIAL JUANA SALTITOPA, MUNICIPIO LOS ALCARRIZOS, PROVINCIA SANTO DOMINGO.</t>
  </si>
  <si>
    <t>15254-AMPLIACIÓN DEL PLANTEL EDUCATIVO PARA INICIAL JUANA SALTITOPA, MUNICIPIO LOS ALCARRIZOS, PROVINCIA SANTO DOMINGO.</t>
  </si>
  <si>
    <t>03-AMPLIACIÓN DEL PLANTEL EDUCATIVO PARA INICIAL CAMILA HENRÍQUEZ - FE Y ALEGRÍA, MUNICIPIO LOS ALCARRIZOS, PROVINCIA SANTO DOMINGO.</t>
  </si>
  <si>
    <t>15255-AMPLIACIÓN DEL PLANTEL EDUCATIVO PARA INICIAL CAMILA HENRÍQUEZ - FE Y ALEGRÍA, MUNICIPIO LOS ALCARRIZOS, PROVINCIA SANTO DOMINGO.</t>
  </si>
  <si>
    <t>04-AMPLIACIÓN DEL PLANTEL EDUCATIVO PARA INICIAL EVARISTO BRITO REYES, MUNICIPIO LOS ALCARRIZOS, PROVINCIA SANTO DOMINGO.</t>
  </si>
  <si>
    <t>15256-AMPLIACIÓN DEL PLANTEL EDUCATIVO PARA INICIAL EVARISTO BRITO REYES, MUNICIPIO LOS ALCARRIZOS, PROVINCIA SANTO DOMINGO.</t>
  </si>
  <si>
    <t>05-AMPLIACIÓN DEL PLANTEL EDUCATIVO PARA INICIAL JESÚS DE NAZARET - BATEY PALMAREJITO, MUNICIPIO LOS ALCARRIZOS, PROVINCIA SANTO DOMINGO.</t>
  </si>
  <si>
    <t>15257-AMPLIACIÓN DEL PLANTEL EDUCATIVO PARA INICIAL JESÚS DE NAZARET - BATEY PALMAREJITO, MUNICIPIO LOS ALCARRIZOS, PROVINCIA SANTO DOMINGO.</t>
  </si>
  <si>
    <t>06-AMPLIACIÓN DEL PLANTEL EDUCATIVO PARA INICIAL SOCORRO SÁNCHEZ, MUNICIPIO LOS ALCARRIZOS, PROVINCIA SANTO DOMINGO.</t>
  </si>
  <si>
    <t>15258-AMPLIACIÓN DEL PLANTEL EDUCATIVO PARA INICIAL SOCORRO SÁNCHEZ, MUNICIPIO LOS ALCARRIZOS, PROVINCIA SANTO DOMINGO.</t>
  </si>
  <si>
    <t>07-AMPLIACIÓN DEL PLANTEL EDUCATIVO PARA INICIAL NORGE BOTELLO FERNÁNDEZ, MUNICIPIO LOS ALCARRIZOS, PROVINCIA SANTO DOMINGO.</t>
  </si>
  <si>
    <t>15259-AMPLIACIÓN DEL PLANTEL EDUCATIVO PARA INICIAL NORGE BOTELLO FERNÁNDEZ, MUNICIPIO LOS ALCARRIZOS, PROVINCIA SANTO DOMINGO.</t>
  </si>
  <si>
    <t>08-AMPLIACIÓN DEL PLANTEL EDUCATIVO PARA INICIAL PROF. ANA LUISA ANDÚJAR SOLANO -  FE Y ALEGRÍA, MUNICIPIO LOS ALCARRIZOS, PROVINCIA SANTO DOMINGO.</t>
  </si>
  <si>
    <t>15260-AMPLIACIÓN DEL PLANTEL EDUCATIVO PARA INICIAL PROF. ANA LUISA ANDÚJAR SOLANO -  FE Y ALEGRÍA, MUNICIPIO LOS ALCARRIZOS, PROVINCIA SANTO DOMINGO.</t>
  </si>
  <si>
    <t>11-AMPLIACIÓN DEL PLANTEL EDUCATIVO PARA INICIAL MÁXIMO GOMEZ - EL VIGÍA, MUNICIPIO BOCA CHICA,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</si>
  <si>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</si>
  <si>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</si>
  <si>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</si>
  <si>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13-AMPLIACIÓN DEL PLANTEL EDUCATIVO PARA INICIAL VITALINA MORDÁN DE LA CRUZ, MUNICIPIO BOCA CHICA, PROVINCIA SANTO DOMINGO.</t>
  </si>
  <si>
    <t>15298-AMPLIACIÓN DEL PLANTEL EDUCATIVO PARA INICIAL VITALINA MORDÁN DE LA CRUZ, MUNICIPIO BOCA CHICA, PROVINCIA SANTO DOMINGO.</t>
  </si>
  <si>
    <t>14-AMPLIACIÓN DEL PLANTEL EDUCATIVO PARA INICIAL HERMANAS MIRABAL,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</si>
  <si>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</si>
  <si>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</si>
  <si>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</si>
  <si>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16-AMPLIACIÓN DEL PLANTEL EDUCATIVO PARA INICIAL AURA ALTAGRACIA BENZANT,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</si>
  <si>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</si>
  <si>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</si>
  <si>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</si>
  <si>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</si>
  <si>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</si>
  <si>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19-AMPLIACIÓN DEL PLANTEL EDUCATIVO PARA INICIAL EMILIO PRUD¿HOMME, MUNICIPIO BOCA CHICA, PROVINCIA SANTO DOMINGO.</t>
  </si>
  <si>
    <t>15304-AMPLIACIÓN DEL PLANTEL EDUCATIVO PARA INICIAL EMILIO PRUD¿HOMME, MUNICIPIO BOCA CHICA, PROVINCIA SANTO DOMINGO.</t>
  </si>
  <si>
    <t>20-AMPLIACIÓN DEL PLANTEL EDUCATIVO PARA INICIAL COLOMBINA CASTRO,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</si>
  <si>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</si>
  <si>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</si>
  <si>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</si>
  <si>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04-REMODELACIÓN  MALECON   MUNICIPIO  SANTO DOMINGO ESTE, PROVINCIA SANTO DOMINGO</t>
  </si>
  <si>
    <t>15092-REMODELACIÓN  MALECON   MUNICIPIO  SANTO DOMINGO ESTE,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</si>
</sst>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7">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xf numFmtId="180" fontId="0" fillId="2" borderId="0" xfId="0" applyNumberFormat="1" applyFill="1"/>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44AFAF12-F5D8-47BA-AF90-0101B7812D0A}"/>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147E6FB4-6DE2-45BF-9ACB-7BC170AFFAD0}"/>
            </a:ext>
          </a:extLst>
        </xdr:cNvPr>
        <xdr:cNvPicPr>
          <a:picLocks noChangeAspect="1"/>
        </xdr:cNvPicPr>
      </xdr:nvPicPr>
      <xdr:blipFill>
        <a:blip xmlns:r="http://schemas.openxmlformats.org/officeDocument/2006/relationships" r:embed="rId2"/>
        <a:stretch>
          <a:fillRect/>
        </a:stretch>
      </xdr:blipFill>
      <xdr:spPr>
        <a:xfrm>
          <a:off x="134025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B7CB0B42-A9B5-479D-B365-516477CC14E8}"/>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41.309891666664" createdVersion="8" refreshedVersion="8" minRefreshableVersion="3" recordCount="5424" xr:uid="{924CB291-74D6-4BF6-B8C7-E075064EA235}">
  <cacheSource type="worksheet">
    <worksheetSource ref="A2:T5426" sheet="21.04.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0">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347"/>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0" maxValue="119350987783"/>
    </cacheField>
    <cacheField name="Suma de DEVENGADO" numFmtId="165">
      <sharedItems containsSemiMixedTypes="0" containsString="0" containsNumber="1" minValue="0" maxValue="39434821576.5699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24">
  <r>
    <s v="2023"/>
    <x v="0"/>
    <x v="0"/>
    <x v="0"/>
    <x v="0"/>
    <s v="1 - Poder Legislativo"/>
    <s v="0101 - SENADO DE LA REPÚBLICA"/>
    <x v="0"/>
    <x v="0"/>
    <x v="0"/>
    <s v="2.1 - REMUNERACIONES Y CONTRIBUCIONES"/>
    <s v="2.1.1 - REMUNERACIONES"/>
    <s v="N"/>
    <s v="00 - N/A"/>
    <s v="10 - FONDO GENERAL"/>
    <s v="(en blanco)"/>
    <s v="99 - MULTIPROVINCIAL"/>
    <n v="1139158661"/>
    <n v="1139158661"/>
    <n v="379719549.63999993"/>
  </r>
  <r>
    <s v="2023"/>
    <x v="0"/>
    <x v="0"/>
    <x v="0"/>
    <x v="0"/>
    <s v="1 - Poder Legislativo"/>
    <s v="0101 - SENADO DE LA REPÚBLICA"/>
    <x v="0"/>
    <x v="0"/>
    <x v="0"/>
    <s v="2.1 - REMUNERACIONES Y CONTRIBUCIONES"/>
    <s v="2.1.2 - SOBRESUELDOS"/>
    <s v="N"/>
    <s v="00 - N/A"/>
    <s v="10 - FONDO GENERAL"/>
    <s v="(en blanco)"/>
    <s v="99 - MULTIPROVINCIAL"/>
    <n v="115200000"/>
    <n v="115200000"/>
    <n v="38400000.040000014"/>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9741999.9600000009"/>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20596154.36000001"/>
  </r>
  <r>
    <s v="2023"/>
    <x v="0"/>
    <x v="0"/>
    <x v="0"/>
    <x v="0"/>
    <s v="1 - Poder Legislativo"/>
    <s v="0101 - SENADO DE LA REPÚBLICA"/>
    <x v="0"/>
    <x v="0"/>
    <x v="0"/>
    <s v="2.2 - CONTRATACIÓN DE SERVICIOS"/>
    <s v="2.2.1 - SERVICIOS BÁSICOS"/>
    <s v="N"/>
    <s v="00 - N/A"/>
    <s v="10 - FONDO GENERAL"/>
    <s v="(en blanco)"/>
    <s v="99 - MULTIPROVINCIAL"/>
    <n v="38250000"/>
    <n v="38250000"/>
    <n v="12750000.079999998"/>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7666666.68"/>
  </r>
  <r>
    <s v="2023"/>
    <x v="0"/>
    <x v="0"/>
    <x v="0"/>
    <x v="0"/>
    <s v="1 - Poder Legislativo"/>
    <s v="0101 - SENADO DE LA REPÚBLICA"/>
    <x v="0"/>
    <x v="0"/>
    <x v="0"/>
    <s v="2.2 - CONTRATACIÓN DE SERVICIOS"/>
    <s v="2.2.3 - VIÁTICOS"/>
    <s v="N"/>
    <s v="00 - N/A"/>
    <s v="10 - FONDO GENERAL"/>
    <s v="(en blanco)"/>
    <s v="99 - MULTIPROVINCIAL"/>
    <n v="34676000"/>
    <n v="34676000"/>
    <n v="11558666.68"/>
  </r>
  <r>
    <s v="2023"/>
    <x v="0"/>
    <x v="0"/>
    <x v="0"/>
    <x v="0"/>
    <s v="1 - Poder Legislativo"/>
    <s v="0101 - SENADO DE LA REPÚBLICA"/>
    <x v="0"/>
    <x v="0"/>
    <x v="0"/>
    <s v="2.2 - CONTRATACIÓN DE SERVICIOS"/>
    <s v="2.2.4 - TRANSPORTE Y ALMACENAJE"/>
    <s v="N"/>
    <s v="00 - N/A"/>
    <s v="10 - FONDO GENERAL"/>
    <s v="(en blanco)"/>
    <s v="99 - MULTIPROVINCIAL"/>
    <n v="7650000"/>
    <n v="7650000"/>
    <n v="2549998.6799999997"/>
  </r>
  <r>
    <s v="2023"/>
    <x v="0"/>
    <x v="0"/>
    <x v="0"/>
    <x v="0"/>
    <s v="1 - Poder Legislativo"/>
    <s v="0101 - SENADO DE LA REPÚBLICA"/>
    <x v="0"/>
    <x v="0"/>
    <x v="0"/>
    <s v="2.2 - CONTRATACIÓN DE SERVICIOS"/>
    <s v="2.2.5 - ALQUILERES Y RENTAS"/>
    <s v="N"/>
    <s v="00 - N/A"/>
    <s v="10 - FONDO GENERAL"/>
    <s v="(en blanco)"/>
    <s v="99 - MULTIPROVINCIAL"/>
    <n v="33900000"/>
    <n v="33900000"/>
    <n v="11299999.76"/>
  </r>
  <r>
    <s v="2023"/>
    <x v="0"/>
    <x v="0"/>
    <x v="0"/>
    <x v="0"/>
    <s v="1 - Poder Legislativo"/>
    <s v="0101 - SENADO DE LA REPÚBLICA"/>
    <x v="0"/>
    <x v="0"/>
    <x v="0"/>
    <s v="2.2 - CONTRATACIÓN DE SERVICIOS"/>
    <s v="2.2.6 - SEGUROS"/>
    <s v="N"/>
    <s v="00 - N/A"/>
    <s v="10 - FONDO GENERAL"/>
    <s v="(en blanco)"/>
    <s v="99 - MULTIPROVINCIAL"/>
    <n v="79100000"/>
    <n v="79100000"/>
    <n v="26366666.68"/>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4233333.35999999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7845000.0799999982"/>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50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3566671.92"/>
  </r>
  <r>
    <s v="2023"/>
    <x v="0"/>
    <x v="0"/>
    <x v="0"/>
    <x v="0"/>
    <s v="1 - Poder Legislativo"/>
    <s v="0101 - SENADO DE LA REPÚBLICA"/>
    <x v="0"/>
    <x v="0"/>
    <x v="0"/>
    <s v="2.3 - MATERIALES Y SUMINISTROS"/>
    <s v="2.3.2 - TEXTILES Y VESTUARIOS"/>
    <s v="N"/>
    <s v="00 - N/A"/>
    <s v="10 - FONDO GENERAL"/>
    <s v="(en blanco)"/>
    <s v="99 - MULTIPROVINCIAL"/>
    <n v="2500000"/>
    <n v="2500000"/>
    <n v="833333.32"/>
  </r>
  <r>
    <s v="2023"/>
    <x v="0"/>
    <x v="0"/>
    <x v="0"/>
    <x v="0"/>
    <s v="1 - Poder Legislativo"/>
    <s v="0101 - SENADO DE LA REPÚBLICA"/>
    <x v="0"/>
    <x v="0"/>
    <x v="0"/>
    <s v="2.3 - MATERIALES Y SUMINISTROS"/>
    <s v="2.3.3 - PAPEL, CARTÓN E IMPRESOS"/>
    <s v="N"/>
    <s v="00 - N/A"/>
    <s v="10 - FONDO GENERAL"/>
    <s v="(en blanco)"/>
    <s v="99 - MULTIPROVINCIAL"/>
    <n v="9100000"/>
    <n v="9100000"/>
    <n v="3033333.36"/>
  </r>
  <r>
    <s v="2023"/>
    <x v="0"/>
    <x v="0"/>
    <x v="0"/>
    <x v="0"/>
    <s v="1 - Poder Legislativo"/>
    <s v="0101 - SENADO DE LA REPÚBLICA"/>
    <x v="0"/>
    <x v="0"/>
    <x v="0"/>
    <s v="2.3 - MATERIALES Y SUMINISTROS"/>
    <s v="2.3.4 - PRODUCTOS FARMACÉUTICOS"/>
    <s v="N"/>
    <s v="00 - N/A"/>
    <s v="10 - FONDO GENERAL"/>
    <s v="(en blanco)"/>
    <s v="99 - MULTIPROVINCIAL"/>
    <n v="800000"/>
    <n v="800000"/>
    <n v="266666.68"/>
  </r>
  <r>
    <s v="2023"/>
    <x v="0"/>
    <x v="0"/>
    <x v="0"/>
    <x v="0"/>
    <s v="1 - Poder Legislativo"/>
    <s v="0101 - SENADO DE LA REPÚBLICA"/>
    <x v="0"/>
    <x v="0"/>
    <x v="0"/>
    <s v="2.3 - MATERIALES Y SUMINISTROS"/>
    <s v="2.3.5 - CUERO, CAUCHO Y PLÁSTICO"/>
    <s v="N"/>
    <s v="00 - N/A"/>
    <s v="10 - FONDO GENERAL"/>
    <s v="(en blanco)"/>
    <s v="99 - MULTIPROVINCIAL"/>
    <n v="3850000"/>
    <n v="3850000"/>
    <n v="1283333.3599999999"/>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233333.3599999999"/>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4873333.359999999"/>
  </r>
  <r>
    <s v="2023"/>
    <x v="0"/>
    <x v="0"/>
    <x v="0"/>
    <x v="0"/>
    <s v="1 - Poder Legislativo"/>
    <s v="0101 - SENADO DE LA REPÚBLICA"/>
    <x v="0"/>
    <x v="0"/>
    <x v="0"/>
    <s v="2.3 - MATERIALES Y SUMINISTROS"/>
    <s v="2.3.9 - PRODUCTOS Y ÚTILES VARIOS"/>
    <s v="N"/>
    <s v="00 - N/A"/>
    <s v="10 - FONDO GENERAL"/>
    <s v="(en blanco)"/>
    <s v="99 - MULTIPROVINCIAL"/>
    <n v="10950000"/>
    <n v="10950000"/>
    <n v="3650000"/>
  </r>
  <r>
    <s v="2023"/>
    <x v="0"/>
    <x v="0"/>
    <x v="0"/>
    <x v="0"/>
    <s v="1 - Poder Legislativo"/>
    <s v="0102 - CÁMARA DE DIPUTADOS"/>
    <x v="0"/>
    <x v="0"/>
    <x v="0"/>
    <s v="2.1 - REMUNERACIONES Y CONTRIBUCIONES"/>
    <s v="2.1.1 - REMUNERACIONES"/>
    <s v="N"/>
    <s v="00 - N/A"/>
    <s v="10 - FONDO GENERAL"/>
    <s v="(en blanco)"/>
    <s v="99 - MULTIPROVINCIAL"/>
    <n v="1603005934"/>
    <n v="1827796251"/>
    <n v="594795006.44000006"/>
  </r>
  <r>
    <s v="2023"/>
    <x v="0"/>
    <x v="0"/>
    <x v="0"/>
    <x v="0"/>
    <s v="1 - Poder Legislativo"/>
    <s v="0102 - CÁMARA DE DIPUTADOS"/>
    <x v="0"/>
    <x v="0"/>
    <x v="0"/>
    <s v="2.1 - REMUNERACIONES Y CONTRIBUCIONES"/>
    <s v="2.1.2 - SOBRESUELDOS"/>
    <s v="N"/>
    <s v="00 - N/A"/>
    <s v="10 - FONDO GENERAL"/>
    <s v="(en blanco)"/>
    <s v="99 - MULTIPROVINCIAL"/>
    <n v="168385633"/>
    <n v="197385633"/>
    <n v="110313443"/>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685001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86186563.22"/>
  </r>
  <r>
    <s v="2023"/>
    <x v="0"/>
    <x v="0"/>
    <x v="0"/>
    <x v="0"/>
    <s v="1 - Poder Legislativo"/>
    <s v="0102 - CÁMARA DE DIPUTADOS"/>
    <x v="0"/>
    <x v="0"/>
    <x v="0"/>
    <s v="2.2 - CONTRATACIÓN DE SERVICIOS"/>
    <s v="2.2.1 - SERVICIOS BÁSICOS"/>
    <s v="N"/>
    <s v="00 - N/A"/>
    <s v="10 - FONDO GENERAL"/>
    <s v="(en blanco)"/>
    <s v="99 - MULTIPROVINCIAL"/>
    <n v="79689508"/>
    <n v="79689508"/>
    <n v="26641602.009999987"/>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36014099.5"/>
  </r>
  <r>
    <s v="2023"/>
    <x v="0"/>
    <x v="0"/>
    <x v="0"/>
    <x v="0"/>
    <s v="1 - Poder Legislativo"/>
    <s v="0102 - CÁMARA DE DIPUTADOS"/>
    <x v="0"/>
    <x v="0"/>
    <x v="0"/>
    <s v="2.2 - CONTRATACIÓN DE SERVICIOS"/>
    <s v="2.2.3 - VIÁTICOS"/>
    <s v="N"/>
    <s v="00 - N/A"/>
    <s v="10 - FONDO GENERAL"/>
    <s v="(en blanco)"/>
    <s v="99 - MULTIPROVINCIAL"/>
    <n v="218000000"/>
    <n v="218000000"/>
    <n v="72666666.639999986"/>
  </r>
  <r>
    <s v="2023"/>
    <x v="0"/>
    <x v="0"/>
    <x v="0"/>
    <x v="0"/>
    <s v="1 - Poder Legislativo"/>
    <s v="0102 - CÁMARA DE DIPUTADOS"/>
    <x v="0"/>
    <x v="0"/>
    <x v="0"/>
    <s v="2.2 - CONTRATACIÓN DE SERVICIOS"/>
    <s v="2.2.4 - TRANSPORTE Y ALMACENAJE"/>
    <s v="N"/>
    <s v="00 - N/A"/>
    <s v="10 - FONDO GENERAL"/>
    <s v="(en blanco)"/>
    <s v="99 - MULTIPROVINCIAL"/>
    <n v="20040000"/>
    <n v="20040000"/>
    <n v="12588356.67"/>
  </r>
  <r>
    <s v="2023"/>
    <x v="0"/>
    <x v="0"/>
    <x v="0"/>
    <x v="0"/>
    <s v="1 - Poder Legislativo"/>
    <s v="0102 - CÁMARA DE DIPUTADOS"/>
    <x v="0"/>
    <x v="0"/>
    <x v="0"/>
    <s v="2.2 - CONTRATACIÓN DE SERVICIOS"/>
    <s v="2.2.5 - ALQUILERES Y RENTAS"/>
    <s v="N"/>
    <s v="00 - N/A"/>
    <s v="10 - FONDO GENERAL"/>
    <s v="(en blanco)"/>
    <s v="99 - MULTIPROVINCIAL"/>
    <n v="15513195"/>
    <n v="15513195"/>
    <n v="5260231.67"/>
  </r>
  <r>
    <s v="2023"/>
    <x v="0"/>
    <x v="0"/>
    <x v="0"/>
    <x v="0"/>
    <s v="1 - Poder Legislativo"/>
    <s v="0102 - CÁMARA DE DIPUTADOS"/>
    <x v="0"/>
    <x v="0"/>
    <x v="0"/>
    <s v="2.2 - CONTRATACIÓN DE SERVICIOS"/>
    <s v="2.2.6 - SEGUROS"/>
    <s v="N"/>
    <s v="00 - N/A"/>
    <s v="10 - FONDO GENERAL"/>
    <s v="(en blanco)"/>
    <s v="99 - MULTIPROVINCIAL"/>
    <n v="244752000"/>
    <n v="244752000"/>
    <n v="96778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9843764.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32009190.55"/>
  </r>
  <r>
    <s v="2023"/>
    <x v="0"/>
    <x v="0"/>
    <x v="0"/>
    <x v="0"/>
    <s v="1 - Poder Legislativo"/>
    <s v="0102 - CÁMARA DE DIPUTADOS"/>
    <x v="0"/>
    <x v="0"/>
    <x v="0"/>
    <s v="2.3 - MATERIALES Y SUMINISTROS"/>
    <s v="2.3.1 - ALIMENTOS Y PRODUCTOS AGROFORESTALES"/>
    <s v="N"/>
    <s v="00 - N/A"/>
    <s v="10 - FONDO GENERAL"/>
    <s v="(en blanco)"/>
    <s v="99 - MULTIPROVINCIAL"/>
    <n v="65000000"/>
    <n v="65000000"/>
    <n v="21569907.699999999"/>
  </r>
  <r>
    <s v="2023"/>
    <x v="0"/>
    <x v="0"/>
    <x v="0"/>
    <x v="0"/>
    <s v="1 - Poder Legislativo"/>
    <s v="0102 - CÁMARA DE DIPUTADOS"/>
    <x v="0"/>
    <x v="0"/>
    <x v="0"/>
    <s v="2.3 - MATERIALES Y SUMINISTROS"/>
    <s v="2.3.2 - TEXTILES Y VESTUARIOS"/>
    <s v="N"/>
    <s v="00 - N/A"/>
    <s v="10 - FONDO GENERAL"/>
    <s v="(en blanco)"/>
    <s v="99 - MULTIPROVINCIAL"/>
    <n v="800000"/>
    <n v="800000"/>
    <n v="113853.34"/>
  </r>
  <r>
    <s v="2023"/>
    <x v="0"/>
    <x v="0"/>
    <x v="0"/>
    <x v="0"/>
    <s v="1 - Poder Legislativo"/>
    <s v="0102 - CÁMARA DE DIPUTADOS"/>
    <x v="0"/>
    <x v="0"/>
    <x v="0"/>
    <s v="2.3 - MATERIALES Y SUMINISTROS"/>
    <s v="2.3.3 - PAPEL, CARTÓN E IMPRESOS"/>
    <s v="N"/>
    <s v="00 - N/A"/>
    <s v="10 - FONDO GENERAL"/>
    <s v="(en blanco)"/>
    <s v="99 - MULTIPROVINCIAL"/>
    <n v="6500000"/>
    <n v="6500000"/>
    <n v="1634384.99"/>
  </r>
  <r>
    <s v="2023"/>
    <x v="0"/>
    <x v="0"/>
    <x v="0"/>
    <x v="0"/>
    <s v="1 - Poder Legislativo"/>
    <s v="0102 - CÁMARA DE DIPUTADOS"/>
    <x v="0"/>
    <x v="0"/>
    <x v="0"/>
    <s v="2.3 - MATERIALES Y SUMINISTROS"/>
    <s v="2.3.5 - CUERO, CAUCHO Y PLÁSTICO"/>
    <s v="N"/>
    <s v="00 - N/A"/>
    <s v="10 - FONDO GENERAL"/>
    <s v="(en blanco)"/>
    <s v="99 - MULTIPROVINCIAL"/>
    <n v="11075000"/>
    <n v="11075000"/>
    <n v="3141066.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27193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37460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855970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39731859.32000002"/>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6670228.1200000001"/>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9280305.769999999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1061275.420000002"/>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5272908.63"/>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085228.089999999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170704.7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1805411.36"/>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3490667.03"/>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35000"/>
    <n v="447098.8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1653000"/>
    <n v="104095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770000"/>
    <n v="249677.0999999999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83383.51999999999"/>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943804.1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7940000"/>
    <n v="166120.75"/>
  </r>
  <r>
    <s v="2023"/>
    <x v="0"/>
    <x v="0"/>
    <x v="0"/>
    <x v="0"/>
    <s v="2 - Poder Ejecutivo"/>
    <s v="0201 - PRESIDENCIA DE LA REPÚBLICA"/>
    <x v="0"/>
    <x v="0"/>
    <x v="2"/>
    <s v="2.1 - REMUNERACIONES Y CONTRIBUCIONES"/>
    <s v="2.1.1 - REMUNERACIONES"/>
    <s v="N"/>
    <s v="00 - N/A"/>
    <s v="10 - FONDO GENERAL"/>
    <s v="(en blanco)"/>
    <s v="99 - MULTIPROVINCIAL"/>
    <n v="5240331855"/>
    <n v="4474319569.4899998"/>
    <n v="1332066167.5800004"/>
  </r>
  <r>
    <s v="2023"/>
    <x v="0"/>
    <x v="0"/>
    <x v="0"/>
    <x v="0"/>
    <s v="2 - Poder Ejecutivo"/>
    <s v="0201 - PRESIDENCIA DE LA REPÚBLICA"/>
    <x v="0"/>
    <x v="0"/>
    <x v="2"/>
    <s v="2.1 - REMUNERACIONES Y CONTRIBUCIONES"/>
    <s v="2.1.1 - REMUNERACIONES"/>
    <s v="N"/>
    <s v="00 - N/A"/>
    <s v="70 - DONACION EXTERNA"/>
    <s v="(en blanco)"/>
    <s v="99 - MULTIPROVINCIAL"/>
    <n v="0"/>
    <n v="30227825.719999999"/>
    <n v="9040247.4299999997"/>
  </r>
  <r>
    <s v="2023"/>
    <x v="0"/>
    <x v="0"/>
    <x v="0"/>
    <x v="0"/>
    <s v="2 - Poder Ejecutivo"/>
    <s v="0201 - PRESIDENCIA DE LA REPÚBLICA"/>
    <x v="0"/>
    <x v="0"/>
    <x v="2"/>
    <s v="2.1 - REMUNERACIONES Y CONTRIBUCIONES"/>
    <s v="2.1.2 - SOBRESUELDOS"/>
    <s v="N"/>
    <s v="00 - N/A"/>
    <s v="10 - FONDO GENERAL"/>
    <s v="(en blanco)"/>
    <s v="99 - MULTIPROVINCIAL"/>
    <n v="971931436"/>
    <n v="971232309.74000001"/>
    <n v="174569590.57999998"/>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94240509.96999991"/>
    <n v="197103003.38000003"/>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080760.1499999999"/>
  </r>
  <r>
    <s v="2023"/>
    <x v="0"/>
    <x v="0"/>
    <x v="0"/>
    <x v="0"/>
    <s v="2 - Poder Ejecutivo"/>
    <s v="0201 - PRESIDENCIA DE LA REPÚBLICA"/>
    <x v="0"/>
    <x v="0"/>
    <x v="2"/>
    <s v="2.2 - CONTRATACIÓN DE SERVICIOS"/>
    <s v="2.2.1 - SERVICIOS BÁSICOS"/>
    <s v="N"/>
    <s v="00 - N/A"/>
    <s v="10 - FONDO GENERAL"/>
    <s v="(en blanco)"/>
    <s v="99 - MULTIPROVINCIAL"/>
    <n v="208465972"/>
    <n v="208114917.51999998"/>
    <n v="55243177.379999995"/>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5106457.4000001"/>
    <n v="7125201.2300000004"/>
  </r>
  <r>
    <s v="2023"/>
    <x v="0"/>
    <x v="0"/>
    <x v="0"/>
    <x v="0"/>
    <s v="2 - Poder Ejecutivo"/>
    <s v="0201 - PRESIDENCIA DE LA REPÚBLICA"/>
    <x v="0"/>
    <x v="0"/>
    <x v="2"/>
    <s v="2.2 - CONTRATACIÓN DE SERVICIOS"/>
    <s v="2.2.3 - VIÁTICOS"/>
    <s v="N"/>
    <s v="00 - N/A"/>
    <s v="10 - FONDO GENERAL"/>
    <s v="(en blanco)"/>
    <s v="99 - MULTIPROVINCIAL"/>
    <n v="324311460"/>
    <n v="323659338"/>
    <n v="75128170.970000014"/>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89929616"/>
    <n v="6068289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8474739.72"/>
    <n v="34070974.590000004"/>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10571191"/>
    <n v="16746997.099999996"/>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5101494.49000001"/>
    <n v="16759182.49"/>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41814616.45000005"/>
    <n v="156506386.83999997"/>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22775111"/>
    <n v="31521862.27"/>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63661838.700000003"/>
    <n v="17936013.75"/>
  </r>
  <r>
    <s v="2023"/>
    <x v="0"/>
    <x v="0"/>
    <x v="0"/>
    <x v="0"/>
    <s v="2 - Poder Ejecutivo"/>
    <s v="0201 - PRESIDENCIA DE LA REPÚBLICA"/>
    <x v="0"/>
    <x v="0"/>
    <x v="2"/>
    <s v="2.3 - MATERIALES Y SUMINISTROS"/>
    <s v="2.3.2 - TEXTILES Y VESTUARIOS"/>
    <s v="N"/>
    <s v="00 - N/A"/>
    <s v="10 - FONDO GENERAL"/>
    <s v="(en blanco)"/>
    <s v="99 - MULTIPROVINCIAL"/>
    <n v="33568168"/>
    <n v="32917048"/>
    <n v="1623347.25"/>
  </r>
  <r>
    <s v="2023"/>
    <x v="0"/>
    <x v="0"/>
    <x v="0"/>
    <x v="0"/>
    <s v="2 - Poder Ejecutivo"/>
    <s v="0201 - PRESIDENCIA DE LA REPÚBLICA"/>
    <x v="0"/>
    <x v="0"/>
    <x v="2"/>
    <s v="2.3 - MATERIALES Y SUMINISTROS"/>
    <s v="2.3.3 - PAPEL, CARTÓN E IMPRESOS"/>
    <s v="N"/>
    <s v="00 - N/A"/>
    <s v="10 - FONDO GENERAL"/>
    <s v="(en blanco)"/>
    <s v="99 - MULTIPROVINCIAL"/>
    <n v="35253559"/>
    <n v="29968506.300000001"/>
    <n v="4169927.1100000003"/>
  </r>
  <r>
    <s v="2023"/>
    <x v="0"/>
    <x v="0"/>
    <x v="0"/>
    <x v="0"/>
    <s v="2 - Poder Ejecutivo"/>
    <s v="0201 - PRESIDENCIA DE LA REPÚBLICA"/>
    <x v="0"/>
    <x v="0"/>
    <x v="2"/>
    <s v="2.3 - MATERIALES Y SUMINISTROS"/>
    <s v="2.3.4 - PRODUCTOS FARMACÉUTICOS"/>
    <s v="N"/>
    <s v="00 - N/A"/>
    <s v="10 - FONDO GENERAL"/>
    <s v="(en blanco)"/>
    <s v="99 - MULTIPROVINCIAL"/>
    <n v="8074095"/>
    <n v="52368131"/>
    <n v="39902673.549999997"/>
  </r>
  <r>
    <s v="2023"/>
    <x v="0"/>
    <x v="0"/>
    <x v="0"/>
    <x v="0"/>
    <s v="2 - Poder Ejecutivo"/>
    <s v="0201 - PRESIDENCIA DE LA REPÚBLICA"/>
    <x v="0"/>
    <x v="0"/>
    <x v="2"/>
    <s v="2.3 - MATERIALES Y SUMINISTROS"/>
    <s v="2.3.5 - CUERO, CAUCHO Y PLÁSTICO"/>
    <s v="N"/>
    <s v="00 - N/A"/>
    <s v="10 - FONDO GENERAL"/>
    <s v="(en blanco)"/>
    <s v="99 - MULTIPROVINCIAL"/>
    <n v="19299037"/>
    <n v="29861537"/>
    <n v="7708527.8900000006"/>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4295729.829999998"/>
    <n v="4200536.4799999995"/>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289087263.44"/>
    <n v="49719132.450000003"/>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3170339651.29"/>
    <n v="0"/>
  </r>
  <r>
    <s v="2023"/>
    <x v="0"/>
    <x v="0"/>
    <x v="0"/>
    <x v="0"/>
    <s v="2 - Poder Ejecutivo"/>
    <s v="0201 - PRESIDENCIA DE LA REPÚBLICA"/>
    <x v="0"/>
    <x v="0"/>
    <x v="2"/>
    <s v="2.3 - MATERIALES Y SUMINISTROS"/>
    <s v="2.3.9 - PRODUCTOS Y ÚTILES VARIOS"/>
    <s v="N"/>
    <s v="00 - N/A"/>
    <s v="10 - FONDO GENERAL"/>
    <s v="(en blanco)"/>
    <s v="99 - MULTIPROVINCIAL"/>
    <n v="167149459"/>
    <n v="225455818.24000001"/>
    <n v="78769473.699999973"/>
  </r>
  <r>
    <s v="2023"/>
    <x v="0"/>
    <x v="0"/>
    <x v="0"/>
    <x v="0"/>
    <s v="2 - Poder Ejecutivo"/>
    <s v="0201 - PRESIDENCIA DE LA REPÚBLICA"/>
    <x v="0"/>
    <x v="2"/>
    <x v="3"/>
    <s v="2.1 - REMUNERACIONES Y CONTRIBUCIONES"/>
    <s v="2.1.1 - REMUNERACIONES"/>
    <s v="N"/>
    <s v="00 - N/A"/>
    <s v="10 - FONDO GENERAL"/>
    <s v="(en blanco)"/>
    <s v="99 - MULTIPROVINCIAL"/>
    <n v="625891279"/>
    <n v="613193468.69000006"/>
    <n v="167002132.75999996"/>
  </r>
  <r>
    <s v="2023"/>
    <x v="0"/>
    <x v="0"/>
    <x v="0"/>
    <x v="0"/>
    <s v="2 - Poder Ejecutivo"/>
    <s v="0201 - PRESIDENCIA DE LA REPÚBLICA"/>
    <x v="0"/>
    <x v="2"/>
    <x v="3"/>
    <s v="2.1 - REMUNERACIONES Y CONTRIBUCIONES"/>
    <s v="2.1.2 - SOBRESUELDOS"/>
    <s v="N"/>
    <s v="00 - N/A"/>
    <s v="10 - FONDO GENERAL"/>
    <s v="(en blanco)"/>
    <s v="99 - MULTIPROVINCIAL"/>
    <n v="331150000"/>
    <n v="343847810.31"/>
    <n v="134913417.44"/>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25291642.360000003"/>
  </r>
  <r>
    <s v="2023"/>
    <x v="0"/>
    <x v="0"/>
    <x v="0"/>
    <x v="0"/>
    <s v="2 - Poder Ejecutivo"/>
    <s v="0201 - PRESIDENCIA DE LA REPÚBLICA"/>
    <x v="0"/>
    <x v="2"/>
    <x v="3"/>
    <s v="2.2 - CONTRATACIÓN DE SERVICIOS"/>
    <s v="2.2.1 - SERVICIOS BÁSICOS"/>
    <s v="N"/>
    <s v="00 - N/A"/>
    <s v="10 - FONDO GENERAL"/>
    <s v="(en blanco)"/>
    <s v="99 - MULTIPROVINCIAL"/>
    <n v="281036000"/>
    <n v="281036000"/>
    <n v="47057996.619999997"/>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264230.2"/>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184575000"/>
    <n v="28600866.110000003"/>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13287256.4"/>
  </r>
  <r>
    <s v="2023"/>
    <x v="0"/>
    <x v="0"/>
    <x v="0"/>
    <x v="0"/>
    <s v="2 - Poder Ejecutivo"/>
    <s v="0201 - PRESIDENCIA DE LA REPÚBLICA"/>
    <x v="0"/>
    <x v="2"/>
    <x v="3"/>
    <s v="2.2 - CONTRATACIÓN DE SERVICIOS"/>
    <s v="2.2.6 - SEGUROS"/>
    <s v="N"/>
    <s v="00 - N/A"/>
    <s v="10 - FONDO GENERAL"/>
    <s v="(en blanco)"/>
    <s v="99 - MULTIPROVINCIAL"/>
    <n v="81000000"/>
    <n v="81000000"/>
    <n v="15779027.49"/>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124700000"/>
    <n v="23728167.420000002"/>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86200000"/>
    <n v="5368161.1999999993"/>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964041.4200000002"/>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4785929.9700000007"/>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247290"/>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14850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8368452.7500000009"/>
  </r>
  <r>
    <s v="2023"/>
    <x v="0"/>
    <x v="0"/>
    <x v="0"/>
    <x v="0"/>
    <s v="2 - Poder Ejecutivo"/>
    <s v="0201 - PRESIDENCIA DE LA REPÚBLICA"/>
    <x v="0"/>
    <x v="2"/>
    <x v="3"/>
    <s v="2.3 - MATERIALES Y SUMINISTROS"/>
    <s v="2.3.9 - PRODUCTOS Y ÚTILES VARIOS"/>
    <s v="N"/>
    <s v="00 - N/A"/>
    <s v="10 - FONDO GENERAL"/>
    <s v="(en blanco)"/>
    <s v="99 - MULTIPROVINCIAL"/>
    <n v="57930252"/>
    <n v="57230252"/>
    <n v="2054620.11"/>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870443.05999999994"/>
  </r>
  <r>
    <s v="2023"/>
    <x v="0"/>
    <x v="0"/>
    <x v="0"/>
    <x v="0"/>
    <s v="2 - Poder Ejecutivo"/>
    <s v="0201 - PRESIDENCIA DE LA REPÚBLICA"/>
    <x v="0"/>
    <x v="1"/>
    <x v="1"/>
    <s v="2.1 - REMUNERACIONES Y CONTRIBUCIONES"/>
    <s v="2.1.1 - REMUNERACIONES"/>
    <s v="N"/>
    <s v="00 - N/A"/>
    <s v="10 - FONDO GENERAL"/>
    <s v="(en blanco)"/>
    <s v="99 - MULTIPROVINCIAL"/>
    <n v="191354080"/>
    <n v="191314717"/>
    <n v="56070430.689999998"/>
  </r>
  <r>
    <s v="2023"/>
    <x v="0"/>
    <x v="0"/>
    <x v="0"/>
    <x v="0"/>
    <s v="2 - Poder Ejecutivo"/>
    <s v="0201 - PRESIDENCIA DE LA REPÚBLICA"/>
    <x v="0"/>
    <x v="1"/>
    <x v="1"/>
    <s v="2.1 - REMUNERACIONES Y CONTRIBUCIONES"/>
    <s v="2.1.2 - SOBRESUELDOS"/>
    <s v="N"/>
    <s v="00 - N/A"/>
    <s v="10 - FONDO GENERAL"/>
    <s v="(en blanco)"/>
    <s v="99 - MULTIPROVINCIAL"/>
    <n v="50220325"/>
    <n v="50259688"/>
    <n v="11734081.790000001"/>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8432174.6999999993"/>
  </r>
  <r>
    <s v="2023"/>
    <x v="0"/>
    <x v="0"/>
    <x v="0"/>
    <x v="0"/>
    <s v="2 - Poder Ejecutivo"/>
    <s v="0201 - PRESIDENCIA DE LA REPÚBLICA"/>
    <x v="0"/>
    <x v="1"/>
    <x v="1"/>
    <s v="2.2 - CONTRATACIÓN DE SERVICIOS"/>
    <s v="2.2.1 - SERVICIOS BÁSICOS"/>
    <s v="N"/>
    <s v="00 - N/A"/>
    <s v="10 - FONDO GENERAL"/>
    <s v="(en blanco)"/>
    <s v="99 - MULTIPROVINCIAL"/>
    <n v="10352799"/>
    <n v="10352799"/>
    <n v="2282493.89"/>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059621.8999999999"/>
  </r>
  <r>
    <s v="2023"/>
    <x v="0"/>
    <x v="0"/>
    <x v="0"/>
    <x v="0"/>
    <s v="2 - Poder Ejecutivo"/>
    <s v="0201 - PRESIDENCIA DE LA REPÚBLICA"/>
    <x v="0"/>
    <x v="1"/>
    <x v="1"/>
    <s v="2.2 - CONTRATACIÓN DE SERVICIOS"/>
    <s v="2.2.3 - VIÁTICOS"/>
    <s v="N"/>
    <s v="00 - N/A"/>
    <s v="10 - FONDO GENERAL"/>
    <s v="(en blanco)"/>
    <s v="99 - MULTIPROVINCIAL"/>
    <n v="4315348"/>
    <n v="4315348"/>
    <n v="274264.42"/>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110130.58"/>
  </r>
  <r>
    <s v="2023"/>
    <x v="0"/>
    <x v="0"/>
    <x v="0"/>
    <x v="0"/>
    <s v="2 - Poder Ejecutivo"/>
    <s v="0201 - PRESIDENCIA DE LA REPÚBLICA"/>
    <x v="0"/>
    <x v="1"/>
    <x v="1"/>
    <s v="2.2 - CONTRATACIÓN DE SERVICIOS"/>
    <s v="2.2.6 - SEGUROS"/>
    <s v="N"/>
    <s v="00 - N/A"/>
    <s v="10 - FONDO GENERAL"/>
    <s v="(en blanco)"/>
    <s v="99 - MULTIPROVINCIAL"/>
    <n v="3422000"/>
    <n v="3430000"/>
    <n v="1633829.71"/>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222680.12"/>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979198.670000002"/>
    <n v="9989709.1900000013"/>
  </r>
  <r>
    <s v="2023"/>
    <x v="0"/>
    <x v="0"/>
    <x v="0"/>
    <x v="0"/>
    <s v="2 - Poder Ejecutivo"/>
    <s v="0201 - PRESIDENCIA DE LA REPÚBLICA"/>
    <x v="0"/>
    <x v="1"/>
    <x v="1"/>
    <s v="2.2 - CONTRATACIÓN DE SERVICIOS"/>
    <s v="2.2.9 - OTRAS CONTRATACIONES DE SERVICIOS"/>
    <s v="N"/>
    <s v="00 - N/A"/>
    <s v="10 - FONDO GENERAL"/>
    <s v="(en blanco)"/>
    <s v="99 - MULTIPROVINCIAL"/>
    <n v="9341310"/>
    <n v="7520247"/>
    <n v="1343777.1900000002"/>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268486"/>
  </r>
  <r>
    <s v="2023"/>
    <x v="0"/>
    <x v="0"/>
    <x v="0"/>
    <x v="0"/>
    <s v="2 - Poder Ejecutivo"/>
    <s v="0201 - PRESIDENCIA DE LA REPÚBLICA"/>
    <x v="0"/>
    <x v="1"/>
    <x v="1"/>
    <s v="2.3 - MATERIALES Y SUMINISTROS"/>
    <s v="2.3.2 - TEXTILES Y VESTUARIOS"/>
    <s v="N"/>
    <s v="00 - N/A"/>
    <s v="10 - FONDO GENERAL"/>
    <s v="(en blanco)"/>
    <s v="99 - MULTIPROVINCIAL"/>
    <n v="710000"/>
    <n v="750000"/>
    <n v="0"/>
  </r>
  <r>
    <s v="2023"/>
    <x v="0"/>
    <x v="0"/>
    <x v="0"/>
    <x v="0"/>
    <s v="2 - Poder Ejecutivo"/>
    <s v="0201 - PRESIDENCIA DE LA REPÚBLICA"/>
    <x v="0"/>
    <x v="1"/>
    <x v="1"/>
    <s v="2.3 - MATERIALES Y SUMINISTROS"/>
    <s v="2.3.3 - PAPEL, CARTÓN E IMPRESOS"/>
    <s v="N"/>
    <s v="00 - N/A"/>
    <s v="10 - FONDO GENERAL"/>
    <s v="(en blanco)"/>
    <s v="99 - MULTIPROVINCIAL"/>
    <n v="494000"/>
    <n v="494000"/>
    <n v="0"/>
  </r>
  <r>
    <s v="2023"/>
    <x v="0"/>
    <x v="0"/>
    <x v="0"/>
    <x v="0"/>
    <s v="2 - Poder Ejecutivo"/>
    <s v="0201 - PRESIDENCIA DE LA REPÚBLICA"/>
    <x v="0"/>
    <x v="1"/>
    <x v="1"/>
    <s v="2.3 - MATERIALES Y SUMINISTROS"/>
    <s v="2.3.4 - PRODUCTOS FARMACÉUTICOS"/>
    <s v="N"/>
    <s v="00 - N/A"/>
    <s v="10 - FONDO GENERAL"/>
    <s v="(en blanco)"/>
    <s v="99 - MULTIPROVINCIAL"/>
    <n v="100000"/>
    <n v="10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513617.3300000001"/>
    <n v="114512.97"/>
  </r>
  <r>
    <s v="2023"/>
    <x v="0"/>
    <x v="0"/>
    <x v="0"/>
    <x v="0"/>
    <s v="2 - Poder Ejecutivo"/>
    <s v="0201 - PRESIDENCIA DE LA REPÚBLICA"/>
    <x v="0"/>
    <x v="1"/>
    <x v="4"/>
    <s v="2.1 - REMUNERACIONES Y CONTRIBUCIONES"/>
    <s v="2.1.1 - REMUNERACIONES"/>
    <s v="N"/>
    <s v="00 - N/A"/>
    <s v="10 - FONDO GENERAL"/>
    <s v="(en blanco)"/>
    <s v="99 - MULTIPROVINCIAL"/>
    <n v="120943330"/>
    <n v="122775609"/>
    <n v="36604018.560000002"/>
  </r>
  <r>
    <s v="2023"/>
    <x v="0"/>
    <x v="0"/>
    <x v="0"/>
    <x v="0"/>
    <s v="2 - Poder Ejecutivo"/>
    <s v="0201 - PRESIDENCIA DE LA REPÚBLICA"/>
    <x v="0"/>
    <x v="1"/>
    <x v="4"/>
    <s v="2.1 - REMUNERACIONES Y CONTRIBUCIONES"/>
    <s v="2.1.2 - SOBRESUELDOS"/>
    <s v="N"/>
    <s v="00 - N/A"/>
    <s v="10 - FONDO GENERAL"/>
    <s v="(en blanco)"/>
    <s v="99 - MULTIPROVINCIAL"/>
    <n v="35747241"/>
    <n v="33481274"/>
    <n v="7261421.3200000003"/>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5454681.709999999"/>
  </r>
  <r>
    <s v="2023"/>
    <x v="0"/>
    <x v="0"/>
    <x v="0"/>
    <x v="0"/>
    <s v="2 - Poder Ejecutivo"/>
    <s v="0201 - PRESIDENCIA DE LA REPÚBLICA"/>
    <x v="0"/>
    <x v="1"/>
    <x v="4"/>
    <s v="2.2 - CONTRATACIÓN DE SERVICIOS"/>
    <s v="2.2.1 - SERVICIOS BÁSICOS"/>
    <s v="N"/>
    <s v="00 - N/A"/>
    <s v="10 - FONDO GENERAL"/>
    <s v="(en blanco)"/>
    <s v="99 - MULTIPROVINCIAL"/>
    <n v="9278785"/>
    <n v="9278785"/>
    <n v="2095494.9600000007"/>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212000"/>
  </r>
  <r>
    <s v="2023"/>
    <x v="0"/>
    <x v="0"/>
    <x v="0"/>
    <x v="0"/>
    <s v="2 - Poder Ejecutivo"/>
    <s v="0201 - PRESIDENCIA DE LA REPÚBLICA"/>
    <x v="0"/>
    <x v="1"/>
    <x v="4"/>
    <s v="2.2 - CONTRATACIÓN DE SERVICIOS"/>
    <s v="2.2.6 - SEGUROS"/>
    <s v="N"/>
    <s v="00 - N/A"/>
    <s v="10 - FONDO GENERAL"/>
    <s v="(en blanco)"/>
    <s v="99 - MULTIPROVINCIAL"/>
    <n v="741000"/>
    <n v="1020620"/>
    <n v="9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180000"/>
    <n v="6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177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0"/>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8464757.7300000004"/>
  </r>
  <r>
    <s v="2023"/>
    <x v="0"/>
    <x v="0"/>
    <x v="0"/>
    <x v="0"/>
    <s v="2 - Poder Ejecutivo"/>
    <s v="0201 - PRESIDENCIA DE LA REPÚBLICA"/>
    <x v="1"/>
    <x v="3"/>
    <x v="5"/>
    <s v="2.1 - REMUNERACIONES Y CONTRIBUCIONES"/>
    <s v="2.1.2 - SOBRESUELDOS"/>
    <s v="N"/>
    <s v="00 - N/A"/>
    <s v="10 - FONDO GENERAL"/>
    <s v="(en blanco)"/>
    <s v="99 - MULTIPROVINCIAL"/>
    <n v="10135618"/>
    <n v="10135618"/>
    <n v="1409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231792.6499999997"/>
  </r>
  <r>
    <s v="2023"/>
    <x v="0"/>
    <x v="0"/>
    <x v="0"/>
    <x v="0"/>
    <s v="2 - Poder Ejecutivo"/>
    <s v="0201 - PRESIDENCIA DE LA REPÚBLICA"/>
    <x v="1"/>
    <x v="3"/>
    <x v="5"/>
    <s v="2.2 - CONTRATACIÓN DE SERVICIOS"/>
    <s v="2.2.1 - SERVICIOS BÁSICOS"/>
    <s v="N"/>
    <s v="00 - N/A"/>
    <s v="10 - FONDO GENERAL"/>
    <s v="(en blanco)"/>
    <s v="99 - MULTIPROVINCIAL"/>
    <n v="2881000"/>
    <n v="2881000"/>
    <n v="469403.43000000005"/>
  </r>
  <r>
    <s v="2023"/>
    <x v="0"/>
    <x v="0"/>
    <x v="0"/>
    <x v="0"/>
    <s v="2 - Poder Ejecutivo"/>
    <s v="0201 - PRESIDENCIA DE LA REPÚBLICA"/>
    <x v="1"/>
    <x v="3"/>
    <x v="5"/>
    <s v="2.2 - CONTRATACIÓN DE SERVICIOS"/>
    <s v="2.2.2 - PUBLICIDAD, IMPRESIÓN Y ENCUADERNACIÓN"/>
    <s v="N"/>
    <s v="00 - N/A"/>
    <s v="10 - FONDO GENERAL"/>
    <s v="(en blanco)"/>
    <s v="99 - MULTIPROVINCIAL"/>
    <n v="690000"/>
    <n v="1200000"/>
    <n v="310740.23000000004"/>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2512648.87"/>
  </r>
  <r>
    <s v="2023"/>
    <x v="0"/>
    <x v="0"/>
    <x v="0"/>
    <x v="0"/>
    <s v="2 - Poder Ejecutivo"/>
    <s v="0201 - PRESIDENCIA DE LA REPÚBLICA"/>
    <x v="1"/>
    <x v="3"/>
    <x v="5"/>
    <s v="2.2 - CONTRATACIÓN DE SERVICIOS"/>
    <s v="2.2.6 - SEGUROS"/>
    <s v="N"/>
    <s v="00 - N/A"/>
    <s v="10 - FONDO GENERAL"/>
    <s v="(en blanco)"/>
    <s v="99 - MULTIPROVINCIAL"/>
    <n v="4761600"/>
    <n v="4761600"/>
    <n v="1251575.95"/>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2717359.4"/>
  </r>
  <r>
    <s v="2023"/>
    <x v="0"/>
    <x v="0"/>
    <x v="0"/>
    <x v="0"/>
    <s v="2 - Poder Ejecutivo"/>
    <s v="0201 - PRESIDENCIA DE LA REPÚBLICA"/>
    <x v="1"/>
    <x v="3"/>
    <x v="5"/>
    <s v="2.2 - CONTRATACIÓN DE SERVICIOS"/>
    <s v="2.2.9 - OTRAS CONTRATACIONES DE SERVICIOS"/>
    <s v="N"/>
    <s v="00 - N/A"/>
    <s v="10 - FONDO GENERAL"/>
    <s v="(en blanco)"/>
    <s v="99 - MULTIPROVINCIAL"/>
    <n v="3900000"/>
    <n v="803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8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838763.27"/>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119406.19000000002"/>
  </r>
  <r>
    <s v="2023"/>
    <x v="0"/>
    <x v="0"/>
    <x v="0"/>
    <x v="0"/>
    <s v="2 - Poder Ejecutivo"/>
    <s v="0201 - PRESIDENCIA DE LA REPÚBLICA"/>
    <x v="1"/>
    <x v="4"/>
    <x v="7"/>
    <s v="2.1 - REMUNERACIONES Y CONTRIBUCIONES"/>
    <s v="2.1.1 - REMUNERACIONES"/>
    <s v="N"/>
    <s v="00 - N/A"/>
    <s v="10 - FONDO GENERAL"/>
    <s v="(en blanco)"/>
    <s v="99 - MULTIPROVINCIAL"/>
    <n v="43291865"/>
    <n v="43291865"/>
    <n v="12901732.640000001"/>
  </r>
  <r>
    <s v="2023"/>
    <x v="0"/>
    <x v="0"/>
    <x v="0"/>
    <x v="0"/>
    <s v="2 - Poder Ejecutivo"/>
    <s v="0201 - PRESIDENCIA DE LA REPÚBLICA"/>
    <x v="1"/>
    <x v="4"/>
    <x v="7"/>
    <s v="2.1 - REMUNERACIONES Y CONTRIBUCIONES"/>
    <s v="2.1.2 - SOBRESUELDOS"/>
    <s v="N"/>
    <s v="00 - N/A"/>
    <s v="10 - FONDO GENERAL"/>
    <s v="(en blanco)"/>
    <s v="99 - MULTIPROVINCIAL"/>
    <n v="14964270"/>
    <n v="14964270"/>
    <n v="4448090"/>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960561.3499999999"/>
  </r>
  <r>
    <s v="2023"/>
    <x v="0"/>
    <x v="0"/>
    <x v="0"/>
    <x v="0"/>
    <s v="2 - Poder Ejecutivo"/>
    <s v="0201 - PRESIDENCIA DE LA REPÚBLICA"/>
    <x v="1"/>
    <x v="4"/>
    <x v="7"/>
    <s v="2.2 - CONTRATACIÓN DE SERVICIOS"/>
    <s v="2.2.1 - SERVICIOS BÁSICOS"/>
    <s v="N"/>
    <s v="00 - N/A"/>
    <s v="10 - FONDO GENERAL"/>
    <s v="(en blanco)"/>
    <s v="99 - MULTIPROVINCIAL"/>
    <n v="5760000"/>
    <n v="5760000"/>
    <n v="1534172.79"/>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0"/>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2539990.7999999998"/>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80450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2164410"/>
  </r>
  <r>
    <s v="2023"/>
    <x v="0"/>
    <x v="0"/>
    <x v="0"/>
    <x v="0"/>
    <s v="2 - Poder Ejecutivo"/>
    <s v="0201 - PRESIDENCIA DE LA REPÚBLICA"/>
    <x v="1"/>
    <x v="4"/>
    <x v="8"/>
    <s v="2.1 - REMUNERACIONES Y CONTRIBUCIONES"/>
    <s v="2.1.1 - REMUNERACIONES"/>
    <s v="N"/>
    <s v="00 - N/A"/>
    <s v="10 - FONDO GENERAL"/>
    <s v="(en blanco)"/>
    <s v="99 - MULTIPROVINCIAL"/>
    <n v="3150000"/>
    <n v="3150000"/>
    <n v="66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95577.760000000009"/>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530000"/>
  </r>
  <r>
    <s v="2023"/>
    <x v="0"/>
    <x v="0"/>
    <x v="0"/>
    <x v="0"/>
    <s v="2 - Poder Ejecutivo"/>
    <s v="0201 - PRESIDENCIA DE LA REPÚBLICA"/>
    <x v="1"/>
    <x v="4"/>
    <x v="9"/>
    <s v="2.1 - REMUNERACIONES Y CONTRIBUCIONES"/>
    <s v="2.1.2 - SOBRESUELDOS"/>
    <s v="N"/>
    <s v="00 - N/A"/>
    <s v="10 - FONDO GENERAL"/>
    <s v="(en blanco)"/>
    <s v="99 - MULTIPROVINCIAL"/>
    <n v="780000"/>
    <n v="780000"/>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228712.72999999998"/>
  </r>
  <r>
    <s v="2023"/>
    <x v="0"/>
    <x v="0"/>
    <x v="0"/>
    <x v="0"/>
    <s v="2 - Poder Ejecutivo"/>
    <s v="0201 - PRESIDENCIA DE LA REPÚBLICA"/>
    <x v="1"/>
    <x v="4"/>
    <x v="10"/>
    <s v="2.1 - REMUNERACIONES Y CONTRIBUCIONES"/>
    <s v="2.1.1 - REMUNERACIONES"/>
    <s v="N"/>
    <s v="00 - N/A"/>
    <s v="10 - FONDO GENERAL"/>
    <s v="(en blanco)"/>
    <s v="99 - MULTIPROVINCIAL"/>
    <n v="51611625"/>
    <n v="52391625"/>
    <n v="15433350.85"/>
  </r>
  <r>
    <s v="2023"/>
    <x v="0"/>
    <x v="0"/>
    <x v="0"/>
    <x v="0"/>
    <s v="2 - Poder Ejecutivo"/>
    <s v="0201 - PRESIDENCIA DE LA REPÚBLICA"/>
    <x v="1"/>
    <x v="4"/>
    <x v="10"/>
    <s v="2.1 - REMUNERACIONES Y CONTRIBUCIONES"/>
    <s v="2.1.2 - SOBRESUELDOS"/>
    <s v="N"/>
    <s v="00 - N/A"/>
    <s v="10 - FONDO GENERAL"/>
    <s v="(en blanco)"/>
    <s v="99 - MULTIPROVINCIAL"/>
    <n v="9036306"/>
    <n v="8256306"/>
    <n v="260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2230659.66"/>
  </r>
  <r>
    <s v="2023"/>
    <x v="0"/>
    <x v="0"/>
    <x v="0"/>
    <x v="0"/>
    <s v="2 - Poder Ejecutivo"/>
    <s v="0201 - PRESIDENCIA DE LA REPÚBLICA"/>
    <x v="1"/>
    <x v="4"/>
    <x v="10"/>
    <s v="2.2 - CONTRATACIÓN DE SERVICIOS"/>
    <s v="2.2.1 - SERVICIOS BÁSICOS"/>
    <s v="N"/>
    <s v="00 - N/A"/>
    <s v="10 - FONDO GENERAL"/>
    <s v="(en blanco)"/>
    <s v="99 - MULTIPROVINCIAL"/>
    <n v="3666000"/>
    <n v="3666000"/>
    <n v="1131250.97"/>
  </r>
  <r>
    <s v="2023"/>
    <x v="0"/>
    <x v="0"/>
    <x v="0"/>
    <x v="0"/>
    <s v="2 - Poder Ejecutivo"/>
    <s v="0201 - PRESIDENCIA DE LA REPÚBLICA"/>
    <x v="1"/>
    <x v="4"/>
    <x v="10"/>
    <s v="2.2 - CONTRATACIÓN DE SERVICIOS"/>
    <s v="2.2.3 - VIÁTICOS"/>
    <s v="N"/>
    <s v="00 - N/A"/>
    <s v="10 - FONDO GENERAL"/>
    <s v="(en blanco)"/>
    <s v="99 - MULTIPROVINCIAL"/>
    <n v="360000"/>
    <n v="360000"/>
    <n v="0"/>
  </r>
  <r>
    <s v="2023"/>
    <x v="0"/>
    <x v="0"/>
    <x v="0"/>
    <x v="0"/>
    <s v="2 - Poder Ejecutivo"/>
    <s v="0201 - PRESIDENCIA DE LA REPÚBLICA"/>
    <x v="1"/>
    <x v="4"/>
    <x v="10"/>
    <s v="2.2 - CONTRATACIÓN DE SERVICIOS"/>
    <s v="2.2.4 - TRANSPORTE Y ALMACENAJE"/>
    <s v="N"/>
    <s v="00 - N/A"/>
    <s v="10 - FONDO GENERAL"/>
    <s v="(en blanco)"/>
    <s v="99 - MULTIPROVINCIAL"/>
    <n v="20000"/>
    <n v="20000"/>
    <n v="0"/>
  </r>
  <r>
    <s v="2023"/>
    <x v="0"/>
    <x v="0"/>
    <x v="0"/>
    <x v="0"/>
    <s v="2 - Poder Ejecutivo"/>
    <s v="0201 - PRESIDENCIA DE LA REPÚBLICA"/>
    <x v="1"/>
    <x v="4"/>
    <x v="10"/>
    <s v="2.2 - CONTRATACIÓN DE SERVICIOS"/>
    <s v="2.2.5 - ALQUILERES Y RENTAS"/>
    <s v="N"/>
    <s v="00 - N/A"/>
    <s v="10 - FONDO GENERAL"/>
    <s v="(en blanco)"/>
    <s v="99 - MULTIPROVINCIAL"/>
    <n v="12960000"/>
    <n v="12960000"/>
    <n v="4122065.96"/>
  </r>
  <r>
    <s v="2023"/>
    <x v="0"/>
    <x v="0"/>
    <x v="0"/>
    <x v="0"/>
    <s v="2 - Poder Ejecutivo"/>
    <s v="0201 - PRESIDENCIA DE LA REPÚBLICA"/>
    <x v="1"/>
    <x v="4"/>
    <x v="10"/>
    <s v="2.2 - CONTRATACIÓN DE SERVICIOS"/>
    <s v="2.2.6 - SEGUROS"/>
    <s v="N"/>
    <s v="00 - N/A"/>
    <s v="10 - FONDO GENERAL"/>
    <s v="(en blanco)"/>
    <s v="99 - MULTIPROVINCIAL"/>
    <n v="4820500"/>
    <n v="4820500"/>
    <n v="1338395"/>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65595.21000000002"/>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507295.8"/>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324000"/>
  </r>
  <r>
    <s v="2023"/>
    <x v="0"/>
    <x v="0"/>
    <x v="0"/>
    <x v="0"/>
    <s v="2 - Poder Ejecutivo"/>
    <s v="0201 - PRESIDENCIA DE LA REPÚBLICA"/>
    <x v="1"/>
    <x v="4"/>
    <x v="10"/>
    <s v="2.3 - MATERIALES Y SUMINISTROS"/>
    <s v="2.3.9 - PRODUCTOS Y ÚTILES VARIOS"/>
    <s v="N"/>
    <s v="00 - N/A"/>
    <s v="10 - FONDO GENERAL"/>
    <s v="(en blanco)"/>
    <s v="99 - MULTIPROVINCIAL"/>
    <n v="3552443"/>
    <n v="1305958"/>
    <n v="192368.78"/>
  </r>
  <r>
    <s v="2023"/>
    <x v="0"/>
    <x v="0"/>
    <x v="0"/>
    <x v="0"/>
    <s v="2 - Poder Ejecutivo"/>
    <s v="0201 - PRESIDENCIA DE LA REPÚBLICA"/>
    <x v="2"/>
    <x v="5"/>
    <x v="11"/>
    <s v="2.1 - REMUNERACIONES Y CONTRIBUCIONES"/>
    <s v="2.1.1 - REMUNERACIONES"/>
    <s v="N"/>
    <s v="00 - N/A"/>
    <s v="10 - FONDO GENERAL"/>
    <s v="(en blanco)"/>
    <s v="99 - MULTIPROVINCIAL"/>
    <n v="2073360"/>
    <n v="2156711"/>
    <n v="691120"/>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05672.24000000002"/>
  </r>
  <r>
    <s v="2023"/>
    <x v="0"/>
    <x v="0"/>
    <x v="0"/>
    <x v="0"/>
    <s v="2 - Poder Ejecutivo"/>
    <s v="0201 - PRESIDENCIA DE LA REPÚBLICA"/>
    <x v="2"/>
    <x v="6"/>
    <x v="12"/>
    <s v="2.1 - REMUNERACIONES Y CONTRIBUCIONES"/>
    <s v="2.1.1 - REMUNERACIONES"/>
    <s v="N"/>
    <s v="00 - N/A"/>
    <s v="10 - FONDO GENERAL"/>
    <s v="(en blanco)"/>
    <s v="99 - MULTIPROVINCIAL"/>
    <n v="14409037"/>
    <n v="16031282.039999999"/>
    <n v="4988800"/>
  </r>
  <r>
    <s v="2023"/>
    <x v="0"/>
    <x v="0"/>
    <x v="0"/>
    <x v="0"/>
    <s v="2 - Poder Ejecutivo"/>
    <s v="0201 - PRESIDENCIA DE LA REPÚBLICA"/>
    <x v="2"/>
    <x v="6"/>
    <x v="12"/>
    <s v="2.1 - REMUNERACIONES Y CONTRIBUCIONES"/>
    <s v="2.1.2 - SOBRESUELDOS"/>
    <s v="N"/>
    <s v="00 - N/A"/>
    <s v="10 - FONDO GENERAL"/>
    <s v="(en blanco)"/>
    <s v="99 - MULTIPROVINCIAL"/>
    <n v="4174705"/>
    <n v="3417700"/>
    <n v="566174.67000000004"/>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641419.55999999994"/>
  </r>
  <r>
    <s v="2023"/>
    <x v="0"/>
    <x v="0"/>
    <x v="0"/>
    <x v="0"/>
    <s v="2 - Poder Ejecutivo"/>
    <s v="0201 - PRESIDENCIA DE LA REPÚBLICA"/>
    <x v="2"/>
    <x v="6"/>
    <x v="12"/>
    <s v="2.2 - CONTRATACIÓN DE SERVICIOS"/>
    <s v="2.2.1 - SERVICIOS BÁSICOS"/>
    <s v="N"/>
    <s v="00 - N/A"/>
    <s v="10 - FONDO GENERAL"/>
    <s v="(en blanco)"/>
    <s v="99 - MULTIPROVINCIAL"/>
    <n v="1265200"/>
    <n v="1369600"/>
    <n v="272486.96999999997"/>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6189797.1699999999"/>
  </r>
  <r>
    <s v="2023"/>
    <x v="0"/>
    <x v="0"/>
    <x v="0"/>
    <x v="0"/>
    <s v="2 - Poder Ejecutivo"/>
    <s v="0201 - PRESIDENCIA DE LA REPÚBLICA"/>
    <x v="2"/>
    <x v="6"/>
    <x v="12"/>
    <s v="2.2 - CONTRATACIÓN DE SERVICIOS"/>
    <s v="2.2.3 - VIÁTICOS"/>
    <s v="N"/>
    <s v="00 - N/A"/>
    <s v="10 - FONDO GENERAL"/>
    <s v="(en blanco)"/>
    <s v="99 - MULTIPROVINCIAL"/>
    <n v="1900000"/>
    <n v="1200000"/>
    <n v="1706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1072015.8"/>
  </r>
  <r>
    <s v="2023"/>
    <x v="0"/>
    <x v="0"/>
    <x v="0"/>
    <x v="0"/>
    <s v="2 - Poder Ejecutivo"/>
    <s v="0201 - PRESIDENCIA DE LA REPÚBLICA"/>
    <x v="2"/>
    <x v="6"/>
    <x v="12"/>
    <s v="2.2 - CONTRATACIÓN DE SERVICIOS"/>
    <s v="2.2.6 - SEGUROS"/>
    <s v="N"/>
    <s v="00 - N/A"/>
    <s v="10 - FONDO GENERAL"/>
    <s v="(en blanco)"/>
    <s v="99 - MULTIPROVINCIAL"/>
    <n v="1700000"/>
    <n v="1700000"/>
    <n v="558408.79"/>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452678.8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167094.35999999999"/>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0592333.329999998"/>
  </r>
  <r>
    <s v="2023"/>
    <x v="0"/>
    <x v="0"/>
    <x v="0"/>
    <x v="0"/>
    <s v="2 - Poder Ejecutivo"/>
    <s v="0201 - PRESIDENCIA DE LA REPÚBLICA"/>
    <x v="2"/>
    <x v="7"/>
    <x v="13"/>
    <s v="2.1 - REMUNERACIONES Y CONTRIBUCIONES"/>
    <s v="2.1.2 - SOBRESUELDOS"/>
    <s v="N"/>
    <s v="00 - N/A"/>
    <s v="10 - FONDO GENERAL"/>
    <s v="(en blanco)"/>
    <s v="99 - MULTIPROVINCIAL"/>
    <n v="4210000"/>
    <n v="422554.45"/>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79999999"/>
    <n v="3148241.0700000003"/>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112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0"/>
  </r>
  <r>
    <s v="2023"/>
    <x v="0"/>
    <x v="0"/>
    <x v="0"/>
    <x v="0"/>
    <s v="2 - Poder Ejecutivo"/>
    <s v="0201 - PRESIDENCIA DE LA REPÚBLICA"/>
    <x v="2"/>
    <x v="7"/>
    <x v="14"/>
    <s v="2.1 - REMUNERACIONES Y CONTRIBUCIONES"/>
    <s v="2.1.1 - REMUNERACIONES"/>
    <s v="N"/>
    <s v="00 - N/A"/>
    <s v="10 - FONDO GENERAL"/>
    <s v="(en blanco)"/>
    <s v="01 - DISTRITO NACIONAL"/>
    <n v="26399713"/>
    <n v="26399713"/>
    <n v="8035936.5199999996"/>
  </r>
  <r>
    <s v="2023"/>
    <x v="0"/>
    <x v="0"/>
    <x v="0"/>
    <x v="0"/>
    <s v="2 - Poder Ejecutivo"/>
    <s v="0201 - PRESIDENCIA DE LA REPÚBLICA"/>
    <x v="2"/>
    <x v="7"/>
    <x v="14"/>
    <s v="2.1 - REMUNERACIONES Y CONTRIBUCIONES"/>
    <s v="2.1.1 - REMUNERACIONES"/>
    <s v="N"/>
    <s v="00 - N/A"/>
    <s v="10 - FONDO GENERAL"/>
    <s v="(en blanco)"/>
    <s v="10 - INDEPENDENCIA"/>
    <n v="12485827"/>
    <n v="12485827"/>
    <n v="3421885.6"/>
  </r>
  <r>
    <s v="2023"/>
    <x v="0"/>
    <x v="0"/>
    <x v="0"/>
    <x v="0"/>
    <s v="2 - Poder Ejecutivo"/>
    <s v="0201 - PRESIDENCIA DE LA REPÚBLICA"/>
    <x v="2"/>
    <x v="7"/>
    <x v="14"/>
    <s v="2.1 - REMUNERACIONES Y CONTRIBUCIONES"/>
    <s v="2.1.1 - REMUNERACIONES"/>
    <s v="N"/>
    <s v="00 - N/A"/>
    <s v="10 - FONDO GENERAL"/>
    <s v="(en blanco)"/>
    <s v="11 - LA ALTAGRACIA"/>
    <n v="11916263"/>
    <n v="11916263"/>
    <n v="3233137.16"/>
  </r>
  <r>
    <s v="2023"/>
    <x v="0"/>
    <x v="0"/>
    <x v="0"/>
    <x v="0"/>
    <s v="2 - Poder Ejecutivo"/>
    <s v="0201 - PRESIDENCIA DE LA REPÚBLICA"/>
    <x v="2"/>
    <x v="7"/>
    <x v="14"/>
    <s v="2.1 - REMUNERACIONES Y CONTRIBUCIONES"/>
    <s v="2.1.1 - REMUNERACIONES"/>
    <s v="N"/>
    <s v="00 - N/A"/>
    <s v="10 - FONDO GENERAL"/>
    <s v="(en blanco)"/>
    <s v="13 - LA VEGA"/>
    <n v="19973362"/>
    <n v="19973362"/>
    <n v="5812745"/>
  </r>
  <r>
    <s v="2023"/>
    <x v="0"/>
    <x v="0"/>
    <x v="0"/>
    <x v="0"/>
    <s v="2 - Poder Ejecutivo"/>
    <s v="0201 - PRESIDENCIA DE LA REPÚBLICA"/>
    <x v="2"/>
    <x v="7"/>
    <x v="14"/>
    <s v="2.1 - REMUNERACIONES Y CONTRIBUCIONES"/>
    <s v="2.1.1 - REMUNERACIONES"/>
    <s v="N"/>
    <s v="00 - N/A"/>
    <s v="10 - FONDO GENERAL"/>
    <s v="(en blanco)"/>
    <s v="22 - SAN JUAN"/>
    <n v="11711379"/>
    <n v="11711379"/>
    <n v="3270167.6799999997"/>
  </r>
  <r>
    <s v="2023"/>
    <x v="0"/>
    <x v="0"/>
    <x v="0"/>
    <x v="0"/>
    <s v="2 - Poder Ejecutivo"/>
    <s v="0201 - PRESIDENCIA DE LA REPÚBLICA"/>
    <x v="2"/>
    <x v="7"/>
    <x v="14"/>
    <s v="2.1 - REMUNERACIONES Y CONTRIBUCIONES"/>
    <s v="2.1.1 - REMUNERACIONES"/>
    <s v="N"/>
    <s v="00 - N/A"/>
    <s v="10 - FONDO GENERAL"/>
    <s v="(en blanco)"/>
    <s v="27 - VALVERDE"/>
    <n v="11671071"/>
    <n v="11671071"/>
    <n v="3215348.8000000003"/>
  </r>
  <r>
    <s v="2023"/>
    <x v="0"/>
    <x v="0"/>
    <x v="0"/>
    <x v="0"/>
    <s v="2 - Poder Ejecutivo"/>
    <s v="0201 - PRESIDENCIA DE LA REPÚBLICA"/>
    <x v="2"/>
    <x v="7"/>
    <x v="14"/>
    <s v="2.1 - REMUNERACIONES Y CONTRIBUCIONES"/>
    <s v="2.1.1 - REMUNERACIONES"/>
    <s v="N"/>
    <s v="00 - N/A"/>
    <s v="10 - FONDO GENERAL"/>
    <s v="(en blanco)"/>
    <s v="32 - SANTO DOMINGO"/>
    <n v="33270325"/>
    <n v="33270325"/>
    <n v="9417291.0800000001"/>
  </r>
  <r>
    <s v="2023"/>
    <x v="0"/>
    <x v="0"/>
    <x v="0"/>
    <x v="0"/>
    <s v="2 - Poder Ejecutivo"/>
    <s v="0201 - PRESIDENCIA DE LA REPÚBLICA"/>
    <x v="2"/>
    <x v="7"/>
    <x v="14"/>
    <s v="2.1 - REMUNERACIONES Y CONTRIBUCIONES"/>
    <s v="2.1.1 - REMUNERACIONES"/>
    <s v="N"/>
    <s v="00 - N/A"/>
    <s v="10 - FONDO GENERAL"/>
    <s v="(en blanco)"/>
    <s v="99 - MULTIPROVINCIAL"/>
    <n v="3976887486"/>
    <n v="4940231962.0299997"/>
    <n v="1386932548.7799995"/>
  </r>
  <r>
    <s v="2023"/>
    <x v="0"/>
    <x v="0"/>
    <x v="0"/>
    <x v="0"/>
    <s v="2 - Poder Ejecutivo"/>
    <s v="0201 - PRESIDENCIA DE LA REPÚBLICA"/>
    <x v="2"/>
    <x v="7"/>
    <x v="14"/>
    <s v="2.1 - REMUNERACIONES Y CONTRIBUCIONES"/>
    <s v="2.1.2 - SOBRESUELDOS"/>
    <s v="N"/>
    <s v="00 - N/A"/>
    <s v="10 - FONDO GENERAL"/>
    <s v="(en blanco)"/>
    <s v="01 - DISTRITO NACIONAL"/>
    <n v="257000"/>
    <n v="257000"/>
    <n v="85387.199999999997"/>
  </r>
  <r>
    <s v="2023"/>
    <x v="0"/>
    <x v="0"/>
    <x v="0"/>
    <x v="0"/>
    <s v="2 - Poder Ejecutivo"/>
    <s v="0201 - PRESIDENCIA DE LA REPÚBLICA"/>
    <x v="2"/>
    <x v="7"/>
    <x v="14"/>
    <s v="2.1 - REMUNERACIONES Y CONTRIBUCIONES"/>
    <s v="2.1.2 - SOBRESUELDOS"/>
    <s v="N"/>
    <s v="00 - N/A"/>
    <s v="10 - FONDO GENERAL"/>
    <s v="(en blanco)"/>
    <s v="13 - LA VEGA"/>
    <n v="126523"/>
    <n v="126523"/>
    <n v="41427.279999999999"/>
  </r>
  <r>
    <s v="2023"/>
    <x v="0"/>
    <x v="0"/>
    <x v="0"/>
    <x v="0"/>
    <s v="2 - Poder Ejecutivo"/>
    <s v="0201 - PRESIDENCIA DE LA REPÚBLICA"/>
    <x v="2"/>
    <x v="7"/>
    <x v="14"/>
    <s v="2.1 - REMUNERACIONES Y CONTRIBUCIONES"/>
    <s v="2.1.2 - SOBRESUELDOS"/>
    <s v="N"/>
    <s v="00 - N/A"/>
    <s v="10 - FONDO GENERAL"/>
    <s v="(en blanco)"/>
    <s v="99 - MULTIPROVINCIAL"/>
    <n v="593881099"/>
    <n v="632503469.49000001"/>
    <n v="83591457.769999981"/>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228086.1599999999"/>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523206.36000000004"/>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493491.78"/>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888616.84999999986"/>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499373.94"/>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491474.7"/>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438777.72"/>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5999999"/>
    <n v="195761328.81"/>
  </r>
  <r>
    <s v="2023"/>
    <x v="0"/>
    <x v="0"/>
    <x v="0"/>
    <x v="0"/>
    <s v="2 - Poder Ejecutivo"/>
    <s v="0201 - PRESIDENCIA DE LA REPÚBLICA"/>
    <x v="2"/>
    <x v="7"/>
    <x v="14"/>
    <s v="2.2 - CONTRATACIÓN DE SERVICIOS"/>
    <s v="2.2.1 - SERVICIOS BÁSICOS"/>
    <s v="N"/>
    <s v="00 - N/A"/>
    <s v="10 - FONDO GENERAL"/>
    <s v="(en blanco)"/>
    <s v="99 - MULTIPROVINCIAL"/>
    <n v="358487078"/>
    <n v="378763059"/>
    <n v="105343902.62"/>
  </r>
  <r>
    <s v="2023"/>
    <x v="0"/>
    <x v="0"/>
    <x v="0"/>
    <x v="0"/>
    <s v="2 - Poder Ejecutivo"/>
    <s v="0201 - PRESIDENCIA DE LA REPÚBLICA"/>
    <x v="2"/>
    <x v="7"/>
    <x v="14"/>
    <s v="2.2 - CONTRATACIÓN DE SERVICIOS"/>
    <s v="2.2.2 - PUBLICIDAD, IMPRESIÓN Y ENCUADERNACIÓN"/>
    <s v="N"/>
    <s v="00 - N/A"/>
    <s v="10 - FONDO GENERAL"/>
    <s v="(en blanco)"/>
    <s v="99 - MULTIPROVINCIAL"/>
    <n v="60167004"/>
    <n v="53875593"/>
    <n v="6493162.4799999995"/>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19578530.800000001"/>
  </r>
  <r>
    <s v="2023"/>
    <x v="0"/>
    <x v="0"/>
    <x v="0"/>
    <x v="0"/>
    <s v="2 - Poder Ejecutivo"/>
    <s v="0201 - PRESIDENCIA DE LA REPÚBLICA"/>
    <x v="2"/>
    <x v="7"/>
    <x v="14"/>
    <s v="2.2 - CONTRATACIÓN DE SERVICIOS"/>
    <s v="2.2.4 - TRANSPORTE Y ALMACENAJE"/>
    <s v="N"/>
    <s v="00 - N/A"/>
    <s v="10 - FONDO GENERAL"/>
    <s v="(en blanco)"/>
    <s v="99 - MULTIPROVINCIAL"/>
    <n v="11360578"/>
    <n v="11852400"/>
    <n v="761414.28"/>
  </r>
  <r>
    <s v="2023"/>
    <x v="0"/>
    <x v="0"/>
    <x v="0"/>
    <x v="0"/>
    <s v="2 - Poder Ejecutivo"/>
    <s v="0201 - PRESIDENCIA DE LA REPÚBLICA"/>
    <x v="2"/>
    <x v="7"/>
    <x v="14"/>
    <s v="2.2 - CONTRATACIÓN DE SERVICIOS"/>
    <s v="2.2.5 - ALQUILERES Y RENTAS"/>
    <s v="N"/>
    <s v="00 - N/A"/>
    <s v="10 - FONDO GENERAL"/>
    <s v="(en blanco)"/>
    <s v="99 - MULTIPROVINCIAL"/>
    <n v="184747008"/>
    <n v="229854672"/>
    <n v="51995614.170000017"/>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6736195.129999995"/>
    <n v="29044179.110000003"/>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37883523.13"/>
    <n v="14838342.889999997"/>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4341720.28"/>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8249231.83999997"/>
    <n v="73870862.900000006"/>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0534291"/>
    <n v="7134197.9699999997"/>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631146575.8699999"/>
    <n v="318376755.5199999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449050538.15000004"/>
  </r>
  <r>
    <s v="2023"/>
    <x v="0"/>
    <x v="0"/>
    <x v="0"/>
    <x v="0"/>
    <s v="2 - Poder Ejecutivo"/>
    <s v="0201 - PRESIDENCIA DE LA REPÚBLICA"/>
    <x v="2"/>
    <x v="7"/>
    <x v="14"/>
    <s v="2.3 - MATERIALES Y SUMINISTROS"/>
    <s v="2.3.2 - TEXTILES Y VESTUARIOS"/>
    <s v="N"/>
    <s v="00 - N/A"/>
    <s v="10 - FONDO GENERAL"/>
    <s v="(en blanco)"/>
    <s v="99 - MULTIPROVINCIAL"/>
    <n v="21943040"/>
    <n v="36060128"/>
    <n v="2744345.45"/>
  </r>
  <r>
    <s v="2023"/>
    <x v="0"/>
    <x v="0"/>
    <x v="0"/>
    <x v="0"/>
    <s v="2 - Poder Ejecutivo"/>
    <s v="0201 - PRESIDENCIA DE LA REPÚBLICA"/>
    <x v="2"/>
    <x v="7"/>
    <x v="14"/>
    <s v="2.3 - MATERIALES Y SUMINISTROS"/>
    <s v="2.3.2 - TEXTILES Y VESTUARIOS"/>
    <s v="N"/>
    <s v="00 - N/A"/>
    <s v="20 - FONDOS CON DESTINO ESPECÍFICO"/>
    <s v="(en blanco)"/>
    <s v="99 - MULTIPROVINCIAL"/>
    <n v="0"/>
    <n v="150000"/>
    <n v="8496"/>
  </r>
  <r>
    <s v="2023"/>
    <x v="0"/>
    <x v="0"/>
    <x v="0"/>
    <x v="0"/>
    <s v="2 - Poder Ejecutivo"/>
    <s v="0201 - PRESIDENCIA DE LA REPÚBLICA"/>
    <x v="2"/>
    <x v="7"/>
    <x v="14"/>
    <s v="2.3 - MATERIALES Y SUMINISTROS"/>
    <s v="2.3.3 - PAPEL, CARTÓN E IMPRESOS"/>
    <s v="N"/>
    <s v="00 - N/A"/>
    <s v="10 - FONDO GENERAL"/>
    <s v="(en blanco)"/>
    <s v="99 - MULTIPROVINCIAL"/>
    <n v="30635129"/>
    <n v="29145199.859999999"/>
    <n v="1826816.0599999998"/>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759600"/>
    <n v="2720742.62"/>
  </r>
  <r>
    <s v="2023"/>
    <x v="0"/>
    <x v="0"/>
    <x v="0"/>
    <x v="0"/>
    <s v="2 - Poder Ejecutivo"/>
    <s v="0201 - PRESIDENCIA DE LA REPÚBLICA"/>
    <x v="2"/>
    <x v="7"/>
    <x v="14"/>
    <s v="2.3 - MATERIALES Y SUMINISTROS"/>
    <s v="2.3.5 - CUERO, CAUCHO Y PLÁSTICO"/>
    <s v="N"/>
    <s v="00 - N/A"/>
    <s v="10 - FONDO GENERAL"/>
    <s v="(en blanco)"/>
    <s v="99 - MULTIPROVINCIAL"/>
    <n v="57772845"/>
    <n v="70765529"/>
    <n v="2558863.75"/>
  </r>
  <r>
    <s v="2023"/>
    <x v="0"/>
    <x v="0"/>
    <x v="0"/>
    <x v="0"/>
    <s v="2 - Poder Ejecutivo"/>
    <s v="0201 - PRESIDENCIA DE LA REPÚBLICA"/>
    <x v="2"/>
    <x v="7"/>
    <x v="14"/>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9269234.41"/>
    <n v="10812406.109999999"/>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0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69571744.51999998"/>
    <n v="29150157.5"/>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7556388.59000003"/>
    <n v="13888827.300000003"/>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770000"/>
    <n v="15620393.509999998"/>
  </r>
  <r>
    <s v="2023"/>
    <x v="0"/>
    <x v="0"/>
    <x v="0"/>
    <x v="0"/>
    <s v="2 - Poder Ejecutivo"/>
    <s v="0202 - MINISTERIO DE  INTERIOR Y POLICÍA"/>
    <x v="0"/>
    <x v="0"/>
    <x v="2"/>
    <s v="2.1 - REMUNERACIONES Y CONTRIBUCIONES"/>
    <s v="2.1.1 - REMUNERACIONES"/>
    <s v="N"/>
    <s v="00 - N/A"/>
    <s v="10 - FONDO GENERAL"/>
    <s v="(en blanco)"/>
    <s v="99 - MULTIPROVINCIAL"/>
    <n v="977903886"/>
    <n v="613803886"/>
    <n v="166586504.76000002"/>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4668000"/>
  </r>
  <r>
    <s v="2023"/>
    <x v="0"/>
    <x v="0"/>
    <x v="0"/>
    <x v="0"/>
    <s v="2 - Poder Ejecutivo"/>
    <s v="0202 - MINISTERIO DE  INTERIOR Y POLICÍA"/>
    <x v="0"/>
    <x v="0"/>
    <x v="2"/>
    <s v="2.1 - REMUNERACIONES Y CONTRIBUCIONES"/>
    <s v="2.1.2 - SOBRESUELDOS"/>
    <s v="N"/>
    <s v="00 - N/A"/>
    <s v="10 - FONDO GENERAL"/>
    <s v="(en blanco)"/>
    <s v="99 - MULTIPROVINCIAL"/>
    <n v="161033305"/>
    <n v="161133305"/>
    <n v="19032503.440000001"/>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1452337.650000002"/>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709883.69999999984"/>
  </r>
  <r>
    <s v="2023"/>
    <x v="0"/>
    <x v="0"/>
    <x v="0"/>
    <x v="0"/>
    <s v="2 - Poder Ejecutivo"/>
    <s v="0202 - MINISTERIO DE  INTERIOR Y POLICÍA"/>
    <x v="0"/>
    <x v="0"/>
    <x v="2"/>
    <s v="2.2 - CONTRATACIÓN DE SERVICIOS"/>
    <s v="2.2.1 - SERVICIOS BÁSICOS"/>
    <s v="N"/>
    <s v="00 - N/A"/>
    <s v="10 - FONDO GENERAL"/>
    <s v="(en blanco)"/>
    <s v="99 - MULTIPROVINCIAL"/>
    <n v="49819594"/>
    <n v="57919594"/>
    <n v="17156181.23"/>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275544"/>
  </r>
  <r>
    <s v="2023"/>
    <x v="0"/>
    <x v="0"/>
    <x v="0"/>
    <x v="0"/>
    <s v="2 - Poder Ejecutivo"/>
    <s v="0202 - MINISTERIO DE  INTERIOR Y POLICÍA"/>
    <x v="0"/>
    <x v="0"/>
    <x v="2"/>
    <s v="2.2 - CONTRATACIÓN DE SERVICIOS"/>
    <s v="2.2.3 - VIÁTICOS"/>
    <s v="N"/>
    <s v="00 - N/A"/>
    <s v="10 - FONDO GENERAL"/>
    <s v="(en blanco)"/>
    <s v="99 - MULTIPROVINCIAL"/>
    <n v="15430768"/>
    <n v="15430768"/>
    <n v="1925668.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2007387.72"/>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1511360.0300000003"/>
  </r>
  <r>
    <s v="2023"/>
    <x v="0"/>
    <x v="0"/>
    <x v="0"/>
    <x v="0"/>
    <s v="2 - Poder Ejecutivo"/>
    <s v="0202 - MINISTERIO DE  INTERIOR Y POLICÍA"/>
    <x v="0"/>
    <x v="0"/>
    <x v="2"/>
    <s v="2.2 - CONTRATACIÓN DE SERVICIOS"/>
    <s v="2.2.6 - SEGUROS"/>
    <s v="N"/>
    <s v="00 - N/A"/>
    <s v="10 - FONDO GENERAL"/>
    <s v="(en blanco)"/>
    <s v="99 - MULTIPROVINCIAL"/>
    <n v="54364580"/>
    <n v="54364580"/>
    <n v="26783580.129999995"/>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1597159.67"/>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74521.1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00825192"/>
    <n v="15619184.57"/>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15977848"/>
    <n v="1454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0125873.080000002"/>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1823577.95"/>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842110.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2406637.27"/>
  </r>
  <r>
    <s v="2023"/>
    <x v="0"/>
    <x v="0"/>
    <x v="0"/>
    <x v="0"/>
    <s v="2 - Poder Ejecutivo"/>
    <s v="0202 - MINISTERIO DE  INTERIOR Y POLICÍA"/>
    <x v="0"/>
    <x v="0"/>
    <x v="2"/>
    <s v="2.3 - MATERIALES Y SUMINISTROS"/>
    <s v="2.3.2 - TEXTILES Y VESTUARIOS"/>
    <s v="N"/>
    <s v="00 - N/A"/>
    <s v="10 - FONDO GENERAL"/>
    <s v="(en blanco)"/>
    <s v="99 - MULTIPROVINCIAL"/>
    <n v="4775000"/>
    <n v="11585000"/>
    <n v="4164629.0100000002"/>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74634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39648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49651.75"/>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634799.4"/>
  </r>
  <r>
    <s v="2023"/>
    <x v="0"/>
    <x v="0"/>
    <x v="0"/>
    <x v="0"/>
    <s v="2 - Poder Ejecutivo"/>
    <s v="0202 - MINISTERIO DE  INTERIOR Y POLICÍA"/>
    <x v="0"/>
    <x v="0"/>
    <x v="2"/>
    <s v="2.3 - MATERIALES Y SUMINISTROS"/>
    <s v="2.3.9 - PRODUCTOS Y ÚTILES VARIOS"/>
    <s v="N"/>
    <s v="00 - N/A"/>
    <s v="10 - FONDO GENERAL"/>
    <s v="(en blanco)"/>
    <s v="99 - MULTIPROVINCIAL"/>
    <n v="19721219"/>
    <n v="34571219"/>
    <n v="3788526.1999999997"/>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2633612"/>
    <n v="12643292.370000001"/>
  </r>
  <r>
    <s v="2023"/>
    <x v="0"/>
    <x v="0"/>
    <x v="0"/>
    <x v="0"/>
    <s v="2 - Poder Ejecutivo"/>
    <s v="0202 - MINISTERIO DE  INTERIOR Y POLICÍA"/>
    <x v="0"/>
    <x v="1"/>
    <x v="15"/>
    <s v="2.1 - REMUNERACIONES Y CONTRIBUCIONES"/>
    <s v="2.1.1 - REMUNERACIONES"/>
    <s v="N"/>
    <s v="00 - N/A"/>
    <s v="10 - FONDO GENERAL"/>
    <s v="(en blanco)"/>
    <s v="01 - DISTRITO NACIONAL"/>
    <n v="396010097"/>
    <n v="461909554"/>
    <n v="174097249.47999999"/>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5027930703.000001"/>
  </r>
  <r>
    <s v="2023"/>
    <x v="0"/>
    <x v="0"/>
    <x v="0"/>
    <x v="0"/>
    <s v="2 - Poder Ejecutivo"/>
    <s v="0202 - MINISTERIO DE  INTERIOR Y POLICÍA"/>
    <x v="0"/>
    <x v="1"/>
    <x v="15"/>
    <s v="2.1 - REMUNERACIONES Y CONTRIBUCIONES"/>
    <s v="2.1.2 - SOBRESUELDOS"/>
    <s v="N"/>
    <s v="00 - N/A"/>
    <s v="10 - FONDO GENERAL"/>
    <s v="(en blanco)"/>
    <s v="01 - DISTRITO NACIONAL"/>
    <n v="32087520"/>
    <n v="32087520"/>
    <n v="10486900"/>
  </r>
  <r>
    <s v="2023"/>
    <x v="0"/>
    <x v="0"/>
    <x v="0"/>
    <x v="0"/>
    <s v="2 - Poder Ejecutivo"/>
    <s v="0202 - MINISTERIO DE  INTERIOR Y POLICÍA"/>
    <x v="0"/>
    <x v="1"/>
    <x v="15"/>
    <s v="2.1 - REMUNERACIONES Y CONTRIBUCIONES"/>
    <s v="2.1.2 - SOBRESUELDOS"/>
    <s v="N"/>
    <s v="00 - N/A"/>
    <s v="10 - FONDO GENERAL"/>
    <s v="(en blanco)"/>
    <s v="99 - MULTIPROVINCIAL"/>
    <n v="610745343"/>
    <n v="610745343"/>
    <n v="181982697"/>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2345768.27"/>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695539619.93999994"/>
  </r>
  <r>
    <s v="2023"/>
    <x v="0"/>
    <x v="0"/>
    <x v="0"/>
    <x v="0"/>
    <s v="2 - Poder Ejecutivo"/>
    <s v="0202 - MINISTERIO DE  INTERIOR Y POLICÍA"/>
    <x v="0"/>
    <x v="1"/>
    <x v="15"/>
    <s v="2.2 - CONTRATACIÓN DE SERVICIOS"/>
    <s v="2.2.1 - SERVICIOS BÁSICOS"/>
    <s v="N"/>
    <s v="00 - N/A"/>
    <s v="10 - FONDO GENERAL"/>
    <s v="(en blanco)"/>
    <s v="99 - MULTIPROVINCIAL"/>
    <n v="360220528"/>
    <n v="366232728"/>
    <n v="89273251.5"/>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163523.5"/>
    <n v="9895423.2400000002"/>
  </r>
  <r>
    <s v="2023"/>
    <x v="0"/>
    <x v="0"/>
    <x v="0"/>
    <x v="0"/>
    <s v="2 - Poder Ejecutivo"/>
    <s v="0202 - MINISTERIO DE  INTERIOR Y POLICÍA"/>
    <x v="0"/>
    <x v="1"/>
    <x v="15"/>
    <s v="2.2 - CONTRATACIÓN DE SERVICIOS"/>
    <s v="2.2.3 - VIÁTICOS"/>
    <s v="N"/>
    <s v="00 - N/A"/>
    <s v="10 - FONDO GENERAL"/>
    <s v="(en blanco)"/>
    <s v="99 - MULTIPROVINCIAL"/>
    <n v="57492134"/>
    <n v="57492134"/>
    <n v="11197527.1"/>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242315974"/>
    <n v="6517997.7299999995"/>
  </r>
  <r>
    <s v="2023"/>
    <x v="0"/>
    <x v="0"/>
    <x v="0"/>
    <x v="0"/>
    <s v="2 - Poder Ejecutivo"/>
    <s v="0202 - MINISTERIO DE  INTERIOR Y POLICÍA"/>
    <x v="0"/>
    <x v="1"/>
    <x v="15"/>
    <s v="2.2 - CONTRATACIÓN DE SERVICIOS"/>
    <s v="2.2.6 - SEGUROS"/>
    <s v="N"/>
    <s v="00 - N/A"/>
    <s v="10 - FONDO GENERAL"/>
    <s v="(en blanco)"/>
    <s v="99 - MULTIPROVINCIAL"/>
    <n v="675402000"/>
    <n v="692839894.24000001"/>
    <n v="165884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99668926"/>
    <n v="1365569.6300000001"/>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94820751.700000003"/>
    <n v="1418085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5440590"/>
    <n v="2343769.91"/>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775915"/>
    <n v="29517560.010000002"/>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715722.84000003"/>
    <n v="7965548.7199999997"/>
  </r>
  <r>
    <s v="2023"/>
    <x v="0"/>
    <x v="0"/>
    <x v="0"/>
    <x v="0"/>
    <s v="2 - Poder Ejecutivo"/>
    <s v="0202 - MINISTERIO DE  INTERIOR Y POLICÍA"/>
    <x v="0"/>
    <x v="1"/>
    <x v="15"/>
    <s v="2.3 - MATERIALES Y SUMINISTROS"/>
    <s v="2.3.3 - PAPEL, CARTÓN E IMPRESOS"/>
    <s v="N"/>
    <s v="00 - N/A"/>
    <s v="10 - FONDO GENERAL"/>
    <s v="(en blanco)"/>
    <s v="99 - MULTIPROVINCIAL"/>
    <n v="44497979"/>
    <n v="38697979"/>
    <n v="4727655.46"/>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64254009"/>
    <n v="6441558.399999999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8956.1999999999534"/>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68266"/>
    <n v="263400562.57000008"/>
  </r>
  <r>
    <s v="2023"/>
    <x v="0"/>
    <x v="0"/>
    <x v="0"/>
    <x v="0"/>
    <s v="2 - Poder Ejecutivo"/>
    <s v="0202 - MINISTERIO DE  INTERIOR Y POLICÍA"/>
    <x v="0"/>
    <x v="1"/>
    <x v="15"/>
    <s v="2.3 - MATERIALES Y SUMINISTROS"/>
    <s v="2.3.9 - PRODUCTOS Y ÚTILES VARIOS"/>
    <s v="N"/>
    <s v="00 - N/A"/>
    <s v="10 - FONDO GENERAL"/>
    <s v="(en blanco)"/>
    <s v="99 - MULTIPROVINCIAL"/>
    <n v="4305140246"/>
    <n v="3412744647.1599998"/>
    <n v="38253249.210000001"/>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53165345"/>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8198800.6099999994"/>
  </r>
  <r>
    <s v="2023"/>
    <x v="0"/>
    <x v="0"/>
    <x v="0"/>
    <x v="0"/>
    <s v="2 - Poder Ejecutivo"/>
    <s v="0202 - MINISTERIO DE  INTERIOR Y POLICÍA"/>
    <x v="0"/>
    <x v="1"/>
    <x v="16"/>
    <s v="2.2 - CONTRATACIÓN DE SERVICIOS"/>
    <s v="2.2.1 - SERVICIOS BÁSICOS"/>
    <s v="N"/>
    <s v="00 - N/A"/>
    <s v="10 - FONDO GENERAL"/>
    <s v="(en blanco)"/>
    <s v="01 - DISTRITO NACIONAL"/>
    <n v="8080612"/>
    <n v="7905612"/>
    <n v="2450084.1499999994"/>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43380.2"/>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18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050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691571"/>
    <n v="142480.44"/>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19250.190000000002"/>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6239"/>
    <n v="7220632.6600000001"/>
  </r>
  <r>
    <s v="2023"/>
    <x v="0"/>
    <x v="0"/>
    <x v="0"/>
    <x v="0"/>
    <s v="2 - Poder Ejecutivo"/>
    <s v="0202 - MINISTERIO DE  INTERIOR Y POLICÍA"/>
    <x v="0"/>
    <x v="1"/>
    <x v="16"/>
    <s v="2.3 - MATERIALES Y SUMINISTROS"/>
    <s v="2.3.2 - TEXTILES Y VESTUARIOS"/>
    <s v="N"/>
    <s v="00 - N/A"/>
    <s v="10 - FONDO GENERAL"/>
    <s v="(en blanco)"/>
    <s v="01 - DISTRITO NACIONAL"/>
    <n v="7832461"/>
    <n v="7177556"/>
    <n v="769556.4"/>
  </r>
  <r>
    <s v="2023"/>
    <x v="0"/>
    <x v="0"/>
    <x v="0"/>
    <x v="0"/>
    <s v="2 - Poder Ejecutivo"/>
    <s v="0202 - MINISTERIO DE  INTERIOR Y POLICÍA"/>
    <x v="0"/>
    <x v="1"/>
    <x v="16"/>
    <s v="2.3 - MATERIALES Y SUMINISTROS"/>
    <s v="2.3.3 - PAPEL, CARTÓN E IMPRESOS"/>
    <s v="N"/>
    <s v="00 - N/A"/>
    <s v="10 - FONDO GENERAL"/>
    <s v="(en blanco)"/>
    <s v="01 - DISTRITO NACIONAL"/>
    <n v="633271"/>
    <n v="539271"/>
    <n v="85588.81"/>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894246.93"/>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288888"/>
    <n v="231803.75"/>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95126"/>
    <n v="6339763.8600000003"/>
  </r>
  <r>
    <s v="2023"/>
    <x v="0"/>
    <x v="0"/>
    <x v="0"/>
    <x v="0"/>
    <s v="2 - Poder Ejecutivo"/>
    <s v="0202 - MINISTERIO DE  INTERIOR Y POLICÍA"/>
    <x v="0"/>
    <x v="1"/>
    <x v="16"/>
    <s v="2.3 - MATERIALES Y SUMINISTROS"/>
    <s v="2.3.9 - PRODUCTOS Y ÚTILES VARIOS"/>
    <s v="N"/>
    <s v="00 - N/A"/>
    <s v="10 - FONDO GENERAL"/>
    <s v="(en blanco)"/>
    <s v="01 - DISTRITO NACIONAL"/>
    <n v="6963750"/>
    <n v="6086901"/>
    <n v="1047833.9899999999"/>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22488205.42999999"/>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05342720.89000002"/>
  </r>
  <r>
    <s v="2023"/>
    <x v="0"/>
    <x v="0"/>
    <x v="0"/>
    <x v="0"/>
    <s v="2 - Poder Ejecutivo"/>
    <s v="0202 - MINISTERIO DE  INTERIOR Y POLICÍA"/>
    <x v="0"/>
    <x v="1"/>
    <x v="17"/>
    <s v="2.1 - REMUNERACIONES Y CONTRIBUCIONES"/>
    <s v="2.1.2 - SOBRESUELDOS"/>
    <s v="N"/>
    <s v="00 - N/A"/>
    <s v="10 - FONDO GENERAL"/>
    <s v="(en blanco)"/>
    <s v="99 - MULTIPROVINCIAL"/>
    <n v="69215722"/>
    <n v="75481424"/>
    <n v="23017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85646911.829999983"/>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18305269.829999998"/>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26339623.200000003"/>
  </r>
  <r>
    <s v="2023"/>
    <x v="0"/>
    <x v="0"/>
    <x v="0"/>
    <x v="0"/>
    <s v="2 - Poder Ejecutivo"/>
    <s v="0202 - MINISTERIO DE  INTERIOR Y POLICÍA"/>
    <x v="0"/>
    <x v="1"/>
    <x v="17"/>
    <s v="2.2 - CONTRATACIÓN DE SERVICIOS"/>
    <s v="2.2.1 - SERVICIOS BÁSICOS"/>
    <s v="N"/>
    <s v="00 - N/A"/>
    <s v="10 - FONDO GENERAL"/>
    <s v="(en blanco)"/>
    <s v="99 - MULTIPROVINCIAL"/>
    <n v="25604771"/>
    <n v="25579771"/>
    <n v="4482562.7899999991"/>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0560464.729999997"/>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1112623.58"/>
  </r>
  <r>
    <s v="2023"/>
    <x v="0"/>
    <x v="0"/>
    <x v="0"/>
    <x v="0"/>
    <s v="2 - Poder Ejecutivo"/>
    <s v="0202 - MINISTERIO DE  INTERIOR Y POLICÍA"/>
    <x v="0"/>
    <x v="1"/>
    <x v="17"/>
    <s v="2.2 - CONTRATACIÓN DE SERVICIOS"/>
    <s v="2.2.3 - VIÁTICOS"/>
    <s v="N"/>
    <s v="00 - N/A"/>
    <s v="10 - FONDO GENERAL"/>
    <s v="(en blanco)"/>
    <s v="99 - MULTIPROVINCIAL"/>
    <n v="347784"/>
    <n v="347784"/>
    <n v="557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089532.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2704382.0100000002"/>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3428918.130000003"/>
    <n v="2411677.67"/>
  </r>
  <r>
    <s v="2023"/>
    <x v="0"/>
    <x v="0"/>
    <x v="0"/>
    <x v="0"/>
    <s v="2 - Poder Ejecutivo"/>
    <s v="0202 - MINISTERIO DE  INTERIOR Y POLICÍA"/>
    <x v="0"/>
    <x v="1"/>
    <x v="17"/>
    <s v="2.2 - CONTRATACIÓN DE SERVICIOS"/>
    <s v="2.2.6 - SEGUROS"/>
    <s v="N"/>
    <s v="00 - N/A"/>
    <s v="10 - FONDO GENERAL"/>
    <s v="(en blanco)"/>
    <s v="99 - MULTIPROVINCIAL"/>
    <n v="16455692"/>
    <n v="16455692"/>
    <n v="1233198.670000000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7717226.4500000011"/>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492961.949999996"/>
    <n v="14576227.810000002"/>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555237.0600000000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0329247.80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770956.3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130006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70258.09999999998"/>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4309852"/>
    <n v="3170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7539686.199999988"/>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86421.12"/>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09864"/>
    <n v="0"/>
  </r>
  <r>
    <s v="2023"/>
    <x v="0"/>
    <x v="0"/>
    <x v="0"/>
    <x v="0"/>
    <s v="2 - Poder Ejecutivo"/>
    <s v="0202 - MINISTERIO DE  INTERIOR Y POLICÍA"/>
    <x v="0"/>
    <x v="1"/>
    <x v="17"/>
    <s v="2.3 - MATERIALES Y SUMINISTROS"/>
    <s v="2.3.5 - CUERO, CAUCHO Y PLÁSTICO"/>
    <s v="N"/>
    <s v="00 - N/A"/>
    <s v="10 - FONDO GENERAL"/>
    <s v="(en blanco)"/>
    <s v="99 - MULTIPROVINCIAL"/>
    <n v="45000"/>
    <n v="195000"/>
    <n v="16107"/>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4672085.8100000005"/>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771296.82"/>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6073.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208025.980000004"/>
    <n v="3787403"/>
  </r>
  <r>
    <s v="2023"/>
    <x v="0"/>
    <x v="0"/>
    <x v="0"/>
    <x v="0"/>
    <s v="2 - Poder Ejecutivo"/>
    <s v="0202 - MINISTERIO DE  INTERIOR Y POLICÍA"/>
    <x v="0"/>
    <x v="1"/>
    <x v="17"/>
    <s v="2.3 - MATERIALES Y SUMINISTROS"/>
    <s v="2.3.9 - PRODUCTOS Y ÚTILES VARIOS"/>
    <s v="N"/>
    <s v="00 - N/A"/>
    <s v="10 - FONDO GENERAL"/>
    <s v="(en blanco)"/>
    <s v="99 - MULTIPROVINCIAL"/>
    <n v="2141840"/>
    <n v="2305840"/>
    <n v="306304"/>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524390"/>
    <n v="2060405.16"/>
  </r>
  <r>
    <s v="2023"/>
    <x v="0"/>
    <x v="0"/>
    <x v="0"/>
    <x v="0"/>
    <s v="2 - Poder Ejecutivo"/>
    <s v="0202 - MINISTERIO DE  INTERIOR Y POLICÍA"/>
    <x v="3"/>
    <x v="8"/>
    <x v="18"/>
    <s v="2.1 - REMUNERACIONES Y CONTRIBUCIONES"/>
    <s v="2.1.1 - REMUNERACIONES"/>
    <s v="N"/>
    <s v="00 - N/A"/>
    <s v="10 - FONDO GENERAL"/>
    <s v="(en blanco)"/>
    <s v="99 - MULTIPROVINCIAL"/>
    <n v="782944155"/>
    <n v="782944155"/>
    <n v="239026464.53000003"/>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7593063.25"/>
  </r>
  <r>
    <s v="2023"/>
    <x v="0"/>
    <x v="0"/>
    <x v="0"/>
    <x v="0"/>
    <s v="2 - Poder Ejecutivo"/>
    <s v="0202 - MINISTERIO DE  INTERIOR Y POLICÍA"/>
    <x v="3"/>
    <x v="8"/>
    <x v="18"/>
    <s v="2.2 - CONTRATACIÓN DE SERVICIOS"/>
    <s v="2.2.1 - SERVICIOS BÁSICOS"/>
    <s v="N"/>
    <s v="00 - N/A"/>
    <s v="10 - FONDO GENERAL"/>
    <s v="(en blanco)"/>
    <s v="99 - MULTIPROVINCIAL"/>
    <n v="36600000"/>
    <n v="36600000"/>
    <n v="8966064.0199999996"/>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169925"/>
  </r>
  <r>
    <s v="2023"/>
    <x v="0"/>
    <x v="0"/>
    <x v="0"/>
    <x v="0"/>
    <s v="2 - Poder Ejecutivo"/>
    <s v="0202 - MINISTERIO DE  INTERIOR Y POLICÍA"/>
    <x v="3"/>
    <x v="8"/>
    <x v="18"/>
    <s v="2.2 - CONTRATACIÓN DE SERVICIOS"/>
    <s v="2.2.5 - ALQUILERES Y RENTAS"/>
    <s v="N"/>
    <s v="00 - N/A"/>
    <s v="10 - FONDO GENERAL"/>
    <s v="(en blanco)"/>
    <s v="99 - MULTIPROVINCIAL"/>
    <n v="15461820"/>
    <n v="15461820"/>
    <n v="4650486.5"/>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4459318.71"/>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287012"/>
  </r>
  <r>
    <s v="2023"/>
    <x v="0"/>
    <x v="0"/>
    <x v="0"/>
    <x v="0"/>
    <s v="2 - Poder Ejecutivo"/>
    <s v="0202 - MINISTERIO DE  INTERIOR Y POLICÍA"/>
    <x v="3"/>
    <x v="8"/>
    <x v="18"/>
    <s v="2.3 - MATERIALES Y SUMINISTROS"/>
    <s v="2.3.1 - ALIMENTOS Y PRODUCTOS AGROFORESTALES"/>
    <s v="N"/>
    <s v="00 - N/A"/>
    <s v="10 - FONDO GENERAL"/>
    <s v="(en blanco)"/>
    <s v="99 - MULTIPROVINCIAL"/>
    <n v="42000000"/>
    <n v="38627539.159999996"/>
    <n v="16125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21912596.489999998"/>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28720974.100000001"/>
  </r>
  <r>
    <s v="2023"/>
    <x v="0"/>
    <x v="0"/>
    <x v="0"/>
    <x v="0"/>
    <s v="2 - Poder Ejecutivo"/>
    <s v="0202 - MINISTERIO DE  INTERIOR Y POLICÍA"/>
    <x v="3"/>
    <x v="8"/>
    <x v="18"/>
    <s v="2.3 - MATERIALES Y SUMINISTROS"/>
    <s v="2.3.9 - PRODUCTOS Y ÚTILES VARIOS"/>
    <s v="N"/>
    <s v="00 - N/A"/>
    <s v="10 - FONDO GENERAL"/>
    <s v="(en blanco)"/>
    <s v="99 - MULTIPROVINCIAL"/>
    <n v="26848759"/>
    <n v="22419847.370000001"/>
    <n v="6312572.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43697510.14000002"/>
  </r>
  <r>
    <s v="2023"/>
    <x v="0"/>
    <x v="0"/>
    <x v="0"/>
    <x v="0"/>
    <s v="2 - Poder Ejecutivo"/>
    <s v="0202 - MINISTERIO DE  INTERIOR Y POLICÍA"/>
    <x v="2"/>
    <x v="5"/>
    <x v="19"/>
    <s v="2.1 - REMUNERACIONES Y CONTRIBUCIONES"/>
    <s v="2.1.2 - SOBRESUELDOS"/>
    <s v="N"/>
    <s v="00 - N/A"/>
    <s v="10 - FONDO GENERAL"/>
    <s v="(en blanco)"/>
    <s v="99 - MULTIPROVINCIAL"/>
    <n v="7920000"/>
    <n v="7920000"/>
    <n v="264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4226914.98"/>
  </r>
  <r>
    <s v="2023"/>
    <x v="0"/>
    <x v="0"/>
    <x v="0"/>
    <x v="0"/>
    <s v="2 - Poder Ejecutivo"/>
    <s v="0202 - MINISTERIO DE  INTERIOR Y POLICÍA"/>
    <x v="2"/>
    <x v="5"/>
    <x v="19"/>
    <s v="2.2 - CONTRATACIÓN DE SERVICIOS"/>
    <s v="2.2.1 - SERVICIOS BÁSICOS"/>
    <s v="N"/>
    <s v="00 - N/A"/>
    <s v="10 - FONDO GENERAL"/>
    <s v="(en blanco)"/>
    <s v="99 - MULTIPROVINCIAL"/>
    <n v="2315437"/>
    <n v="2315437"/>
    <n v="534708.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469548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1761236.229999999"/>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8545220.5399999991"/>
  </r>
  <r>
    <s v="2023"/>
    <x v="0"/>
    <x v="0"/>
    <x v="0"/>
    <x v="0"/>
    <s v="2 - Poder Ejecutivo"/>
    <s v="0202 - MINISTERIO DE  INTERIOR Y POLICÍA"/>
    <x v="2"/>
    <x v="9"/>
    <x v="20"/>
    <s v="2.1 - REMUNERACIONES Y CONTRIBUCIONES"/>
    <s v="2.1.1 - REMUNERACIONES"/>
    <s v="N"/>
    <s v="00 - N/A"/>
    <s v="10 - FONDO GENERAL"/>
    <s v="(en blanco)"/>
    <s v="99 - MULTIPROVINCIAL"/>
    <n v="60889530"/>
    <n v="60889530"/>
    <n v="18384140"/>
  </r>
  <r>
    <s v="2023"/>
    <x v="0"/>
    <x v="0"/>
    <x v="0"/>
    <x v="0"/>
    <s v="2 - Poder Ejecutivo"/>
    <s v="0202 - MINISTERIO DE  INTERIOR Y POLICÍA"/>
    <x v="2"/>
    <x v="9"/>
    <x v="20"/>
    <s v="2.1 - REMUNERACIONES Y CONTRIBUCIONES"/>
    <s v="2.1.2 - SOBRESUELDOS"/>
    <s v="N"/>
    <s v="00 - N/A"/>
    <s v="10 - FONDO GENERAL"/>
    <s v="(en blanco)"/>
    <s v="99 - MULTIPROVINCIAL"/>
    <n v="13537668"/>
    <n v="13537668"/>
    <n v="4454506"/>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398382.3199999998"/>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4642894"/>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52864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2854463.7199999997"/>
  </r>
  <r>
    <s v="2023"/>
    <x v="0"/>
    <x v="0"/>
    <x v="0"/>
    <x v="0"/>
    <s v="2 - Poder Ejecutivo"/>
    <s v="0202 - MINISTERIO DE  INTERIOR Y POLICÍA"/>
    <x v="2"/>
    <x v="9"/>
    <x v="20"/>
    <s v="2.3 - MATERIALES Y SUMINISTROS"/>
    <s v="2.3.2 - TEXTILES Y VESTUARIOS"/>
    <s v="N"/>
    <s v="00 - N/A"/>
    <s v="10 - FONDO GENERAL"/>
    <s v="(en blanco)"/>
    <s v="99 - MULTIPROVINCIAL"/>
    <n v="5532906"/>
    <n v="5532906"/>
    <n v="258.13"/>
  </r>
  <r>
    <s v="2023"/>
    <x v="0"/>
    <x v="0"/>
    <x v="0"/>
    <x v="0"/>
    <s v="2 - Poder Ejecutivo"/>
    <s v="0202 - MINISTERIO DE  INTERIOR Y POLICÍA"/>
    <x v="2"/>
    <x v="9"/>
    <x v="20"/>
    <s v="2.3 - MATERIALES Y SUMINISTROS"/>
    <s v="2.3.3 - PAPEL, CARTÓN E IMPRESOS"/>
    <s v="N"/>
    <s v="00 - N/A"/>
    <s v="10 - FONDO GENERAL"/>
    <s v="(en blanco)"/>
    <s v="99 - MULTIPROVINCIAL"/>
    <n v="1082773"/>
    <n v="1082773"/>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279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3594092.199999996"/>
  </r>
  <r>
    <s v="2023"/>
    <x v="0"/>
    <x v="0"/>
    <x v="0"/>
    <x v="0"/>
    <s v="2 - Poder Ejecutivo"/>
    <s v="0202 - MINISTERIO DE  INTERIOR Y POLICÍA"/>
    <x v="2"/>
    <x v="7"/>
    <x v="21"/>
    <s v="2.1 - REMUNERACIONES Y CONTRIBUCIONES"/>
    <s v="2.1.2 - SOBRESUELDOS"/>
    <s v="N"/>
    <s v="00 - N/A"/>
    <s v="10 - FONDO GENERAL"/>
    <s v="(en blanco)"/>
    <s v="99 - MULTIPROVINCIAL"/>
    <n v="10792800"/>
    <n v="9550800"/>
    <n v="316590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023393.4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467611.06999999995"/>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63210.42"/>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10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400000"/>
  </r>
  <r>
    <s v="2023"/>
    <x v="0"/>
    <x v="0"/>
    <x v="0"/>
    <x v="0"/>
    <s v="2 - Poder Ejecutivo"/>
    <s v="0202 - MINISTERIO DE  INTERIOR Y POLICÍA"/>
    <x v="2"/>
    <x v="7"/>
    <x v="21"/>
    <s v="2.3 - MATERIALES Y SUMINISTROS"/>
    <s v="2.3.2 - TEXTILES Y VESTUARIOS"/>
    <s v="N"/>
    <s v="00 - N/A"/>
    <s v="10 - FONDO GENERAL"/>
    <s v="(en blanco)"/>
    <s v="99 - MULTIPROVINCIAL"/>
    <n v="280000"/>
    <n v="405000"/>
    <n v="0"/>
  </r>
  <r>
    <s v="2023"/>
    <x v="0"/>
    <x v="0"/>
    <x v="0"/>
    <x v="0"/>
    <s v="2 - Poder Ejecutivo"/>
    <s v="0202 - MINISTERIO DE  INTERIOR Y POLICÍA"/>
    <x v="2"/>
    <x v="7"/>
    <x v="21"/>
    <s v="2.3 - MATERIALES Y SUMINISTROS"/>
    <s v="2.3.3 - PAPEL, CARTÓN E IMPRESOS"/>
    <s v="N"/>
    <s v="00 - N/A"/>
    <s v="10 - FONDO GENERAL"/>
    <s v="(en blanco)"/>
    <s v="99 - MULTIPROVINCIAL"/>
    <n v="1011073"/>
    <n v="949860.55"/>
    <n v="2987.76"/>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4600"/>
  </r>
  <r>
    <s v="2023"/>
    <x v="0"/>
    <x v="0"/>
    <x v="0"/>
    <x v="0"/>
    <s v="2 - Poder Ejecutivo"/>
    <s v="0202 - MINISTERIO DE  INTERIOR Y POLICÍA"/>
    <x v="2"/>
    <x v="7"/>
    <x v="21"/>
    <s v="2.3 - MATERIALES Y SUMINISTROS"/>
    <s v="2.3.9 - PRODUCTOS Y ÚTILES VARIOS"/>
    <s v="N"/>
    <s v="00 - N/A"/>
    <s v="10 - FONDO GENERAL"/>
    <s v="(en blanco)"/>
    <s v="99 - MULTIPROVINCIAL"/>
    <n v="3209500"/>
    <n v="2322105"/>
    <n v="670612.55000000005"/>
  </r>
  <r>
    <s v="2023"/>
    <x v="0"/>
    <x v="0"/>
    <x v="0"/>
    <x v="0"/>
    <s v="2 - Poder Ejecutivo"/>
    <s v="0203 - MINISTERIO DE DEFENSA"/>
    <x v="0"/>
    <x v="2"/>
    <x v="22"/>
    <s v="2.1 - REMUNERACIONES Y CONTRIBUCIONES"/>
    <s v="2.1.1 - REMUNERACIONES"/>
    <s v="N"/>
    <s v="00 - N/A"/>
    <s v="10 - FONDO GENERAL"/>
    <s v="(en blanco)"/>
    <s v="01 - DISTRITO NACIONAL"/>
    <n v="3731367764"/>
    <n v="4805908060.8199997"/>
    <n v="1116384350.1900001"/>
  </r>
  <r>
    <s v="2023"/>
    <x v="0"/>
    <x v="0"/>
    <x v="0"/>
    <x v="0"/>
    <s v="2 - Poder Ejecutivo"/>
    <s v="0203 - MINISTERIO DE DEFENSA"/>
    <x v="0"/>
    <x v="2"/>
    <x v="22"/>
    <s v="2.1 - REMUNERACIONES Y CONTRIBUCIONES"/>
    <s v="2.1.1 - REMUNERACIONES"/>
    <s v="N"/>
    <s v="00 - N/A"/>
    <s v="10 - FONDO GENERAL"/>
    <s v="(en blanco)"/>
    <s v="99 - MULTIPROVINCIAL"/>
    <n v="21216705209"/>
    <n v="19544016898.359997"/>
    <n v="6408512051.8800011"/>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257787780"/>
  </r>
  <r>
    <s v="2023"/>
    <x v="0"/>
    <x v="0"/>
    <x v="0"/>
    <x v="0"/>
    <s v="2 - Poder Ejecutivo"/>
    <s v="0203 - MINISTERIO DE DEFENSA"/>
    <x v="0"/>
    <x v="2"/>
    <x v="22"/>
    <s v="2.1 - REMUNERACIONES Y CONTRIBUCIONES"/>
    <s v="2.1.2 - SOBRESUELDOS"/>
    <s v="N"/>
    <s v="00 - N/A"/>
    <s v="10 - FONDO GENERAL"/>
    <s v="(en blanco)"/>
    <s v="01 - DISTRITO NACIONAL"/>
    <n v="80276139"/>
    <n v="80671134"/>
    <n v="47622597.850000001"/>
  </r>
  <r>
    <s v="2023"/>
    <x v="0"/>
    <x v="0"/>
    <x v="0"/>
    <x v="0"/>
    <s v="2 - Poder Ejecutivo"/>
    <s v="0203 - MINISTERIO DE DEFENSA"/>
    <x v="0"/>
    <x v="2"/>
    <x v="22"/>
    <s v="2.1 - REMUNERACIONES Y CONTRIBUCIONES"/>
    <s v="2.1.2 - SOBRESUELDOS"/>
    <s v="N"/>
    <s v="00 - N/A"/>
    <s v="10 - FONDO GENERAL"/>
    <s v="(en blanco)"/>
    <s v="99 - MULTIPROVINCIAL"/>
    <n v="733594660"/>
    <n v="895292162"/>
    <n v="330871184.44000006"/>
  </r>
  <r>
    <s v="2023"/>
    <x v="0"/>
    <x v="0"/>
    <x v="0"/>
    <x v="0"/>
    <s v="2 - Poder Ejecutivo"/>
    <s v="0203 - MINISTERIO DE DEFENSA"/>
    <x v="0"/>
    <x v="2"/>
    <x v="22"/>
    <s v="2.1 - REMUNERACIONES Y CONTRIBUCIONES"/>
    <s v="2.1.2 - SOBRESUELDOS"/>
    <s v="N"/>
    <s v="00 - N/A"/>
    <s v="20 - FONDOS CON DESTINO ESPECÍFICO"/>
    <s v="(en blanco)"/>
    <s v="99 - MULTIPROVINCIAL"/>
    <n v="44718571"/>
    <n v="48905446"/>
    <n v="13726962.7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81200644.400000006"/>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00002"/>
    <n v="415542045.00999993"/>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0645153.869999999"/>
  </r>
  <r>
    <s v="2023"/>
    <x v="0"/>
    <x v="0"/>
    <x v="0"/>
    <x v="0"/>
    <s v="2 - Poder Ejecutivo"/>
    <s v="0203 - MINISTERIO DE DEFENSA"/>
    <x v="0"/>
    <x v="2"/>
    <x v="22"/>
    <s v="2.2 - CONTRATACIÓN DE SERVICIOS"/>
    <s v="2.2.1 - SERVICIOS BÁSICOS"/>
    <s v="N"/>
    <s v="00 - N/A"/>
    <s v="10 - FONDO GENERAL"/>
    <s v="(en blanco)"/>
    <s v="01 - DISTRITO NACIONAL"/>
    <n v="190157962"/>
    <n v="190157962"/>
    <n v="51570888.770000003"/>
  </r>
  <r>
    <s v="2023"/>
    <x v="0"/>
    <x v="0"/>
    <x v="0"/>
    <x v="0"/>
    <s v="2 - Poder Ejecutivo"/>
    <s v="0203 - MINISTERIO DE DEFENSA"/>
    <x v="0"/>
    <x v="2"/>
    <x v="22"/>
    <s v="2.2 - CONTRATACIÓN DE SERVICIOS"/>
    <s v="2.2.1 - SERVICIOS BÁSICOS"/>
    <s v="N"/>
    <s v="00 - N/A"/>
    <s v="10 - FONDO GENERAL"/>
    <s v="(en blanco)"/>
    <s v="99 - MULTIPROVINCIAL"/>
    <n v="429541232"/>
    <n v="463386232"/>
    <n v="119900107.85000002"/>
  </r>
  <r>
    <s v="2023"/>
    <x v="0"/>
    <x v="0"/>
    <x v="0"/>
    <x v="0"/>
    <s v="2 - Poder Ejecutivo"/>
    <s v="0203 - MINISTERIO DE DEFENSA"/>
    <x v="0"/>
    <x v="2"/>
    <x v="22"/>
    <s v="2.2 - CONTRATACIÓN DE SERVICIOS"/>
    <s v="2.2.1 - SERVICIOS BÁSICOS"/>
    <s v="N"/>
    <s v="00 - N/A"/>
    <s v="20 - FONDOS CON DESTINO ESPECÍFICO"/>
    <s v="(en blanco)"/>
    <s v="99 - MULTIPROVINCIAL"/>
    <n v="16155960"/>
    <n v="16155960"/>
    <n v="5217906.7699999996"/>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1838000"/>
    <n v="1050201.9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229120"/>
  </r>
  <r>
    <s v="2023"/>
    <x v="0"/>
    <x v="0"/>
    <x v="0"/>
    <x v="0"/>
    <s v="2 - Poder Ejecutivo"/>
    <s v="0203 - MINISTERIO DE DEFENSA"/>
    <x v="0"/>
    <x v="2"/>
    <x v="22"/>
    <s v="2.2 - CONTRATACIÓN DE SERVICIOS"/>
    <s v="2.2.3 - VIÁTICOS"/>
    <s v="N"/>
    <s v="00 - N/A"/>
    <s v="10 - FONDO GENERAL"/>
    <s v="(en blanco)"/>
    <s v="01 - DISTRITO NACIONAL"/>
    <n v="133334895"/>
    <n v="54135000"/>
    <n v="16918780"/>
  </r>
  <r>
    <s v="2023"/>
    <x v="0"/>
    <x v="0"/>
    <x v="0"/>
    <x v="0"/>
    <s v="2 - Poder Ejecutivo"/>
    <s v="0203 - MINISTERIO DE DEFENSA"/>
    <x v="0"/>
    <x v="2"/>
    <x v="22"/>
    <s v="2.2 - CONTRATACIÓN DE SERVICIOS"/>
    <s v="2.2.3 - VIÁTICOS"/>
    <s v="N"/>
    <s v="00 - N/A"/>
    <s v="10 - FONDO GENERAL"/>
    <s v="(en blanco)"/>
    <s v="99 - MULTIPROVINCIAL"/>
    <n v="320721185"/>
    <n v="193693615"/>
    <n v="57375968.720000006"/>
  </r>
  <r>
    <s v="2023"/>
    <x v="0"/>
    <x v="0"/>
    <x v="0"/>
    <x v="0"/>
    <s v="2 - Poder Ejecutivo"/>
    <s v="0203 - MINISTERIO DE DEFENSA"/>
    <x v="0"/>
    <x v="2"/>
    <x v="22"/>
    <s v="2.2 - CONTRATACIÓN DE SERVICIOS"/>
    <s v="2.2.3 - VIÁTICOS"/>
    <s v="N"/>
    <s v="00 - N/A"/>
    <s v="20 - FONDOS CON DESTINO ESPECÍFICO"/>
    <s v="(en blanco)"/>
    <s v="99 - MULTIPROVINCIAL"/>
    <n v="9000000"/>
    <n v="9000000"/>
    <n v="1432650"/>
  </r>
  <r>
    <s v="2023"/>
    <x v="0"/>
    <x v="0"/>
    <x v="0"/>
    <x v="0"/>
    <s v="2 - Poder Ejecutivo"/>
    <s v="0203 - MINISTERIO DE DEFENSA"/>
    <x v="0"/>
    <x v="2"/>
    <x v="22"/>
    <s v="2.2 - CONTRATACIÓN DE SERVICIOS"/>
    <s v="2.2.4 - TRANSPORTE Y ALMACENAJE"/>
    <s v="N"/>
    <s v="00 - N/A"/>
    <s v="10 - FONDO GENERAL"/>
    <s v="(en blanco)"/>
    <s v="99 - MULTIPROVINCIAL"/>
    <n v="6319220"/>
    <n v="6299396"/>
    <n v="172302.8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358720"/>
  </r>
  <r>
    <s v="2023"/>
    <x v="0"/>
    <x v="0"/>
    <x v="0"/>
    <x v="0"/>
    <s v="2 - Poder Ejecutivo"/>
    <s v="0203 - MINISTERIO DE DEFENSA"/>
    <x v="0"/>
    <x v="2"/>
    <x v="22"/>
    <s v="2.2 - CONTRATACIÓN DE SERVICIOS"/>
    <s v="2.2.5 - ALQUILERES Y RENTAS"/>
    <s v="N"/>
    <s v="00 - N/A"/>
    <s v="10 - FONDO GENERAL"/>
    <s v="(en blanco)"/>
    <s v="99 - MULTIPROVINCIAL"/>
    <n v="42725537"/>
    <n v="77688495"/>
    <n v="7267219.0799999991"/>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1423284.7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0831202"/>
    <n v="258564648.26999998"/>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1657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1355874"/>
    <n v="28298146.34"/>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3587624.94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192933.30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3956912"/>
    <n v="9512286.8399999999"/>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6391659"/>
    <n v="64333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10451410"/>
  </r>
  <r>
    <s v="2023"/>
    <x v="0"/>
    <x v="0"/>
    <x v="0"/>
    <x v="0"/>
    <s v="2 - Poder Ejecutivo"/>
    <s v="0203 - MINISTERIO DE DEFENSA"/>
    <x v="0"/>
    <x v="2"/>
    <x v="22"/>
    <s v="2.3 - MATERIALES Y SUMINISTROS"/>
    <s v="2.3.1 - ALIMENTOS Y PRODUCTOS AGROFORESTALES"/>
    <s v="N"/>
    <s v="00 - N/A"/>
    <s v="10 - FONDO GENERAL"/>
    <s v="(en blanco)"/>
    <s v="99 - MULTIPROVINCIAL"/>
    <n v="890441555"/>
    <n v="1023077612"/>
    <n v="281739937.23999995"/>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686939.44"/>
    <n v="25995256.240000002"/>
  </r>
  <r>
    <s v="2023"/>
    <x v="0"/>
    <x v="0"/>
    <x v="0"/>
    <x v="0"/>
    <s v="2 - Poder Ejecutivo"/>
    <s v="0203 - MINISTERIO DE DEFENSA"/>
    <x v="0"/>
    <x v="2"/>
    <x v="22"/>
    <s v="2.3 - MATERIALES Y SUMINISTROS"/>
    <s v="2.3.2 - TEXTILES Y VESTUARIOS"/>
    <s v="N"/>
    <s v="00 - N/A"/>
    <s v="10 - FONDO GENERAL"/>
    <s v="(en blanco)"/>
    <s v="99 - MULTIPROVINCIAL"/>
    <n v="600308762"/>
    <n v="760555449.34000003"/>
    <n v="274917379.66999996"/>
  </r>
  <r>
    <s v="2023"/>
    <x v="0"/>
    <x v="0"/>
    <x v="0"/>
    <x v="0"/>
    <s v="2 - Poder Ejecutivo"/>
    <s v="0203 - MINISTERIO DE DEFENSA"/>
    <x v="0"/>
    <x v="2"/>
    <x v="22"/>
    <s v="2.3 - MATERIALES Y SUMINISTROS"/>
    <s v="2.3.2 - TEXTILES Y VESTUARIOS"/>
    <s v="N"/>
    <s v="00 - N/A"/>
    <s v="20 - FONDOS CON DESTINO ESPECÍFICO"/>
    <s v="(en blanco)"/>
    <s v="99 - MULTIPROVINCIAL"/>
    <n v="56000000"/>
    <n v="71947915.879999995"/>
    <n v="14563606.02"/>
  </r>
  <r>
    <s v="2023"/>
    <x v="0"/>
    <x v="0"/>
    <x v="0"/>
    <x v="0"/>
    <s v="2 - Poder Ejecutivo"/>
    <s v="0203 - MINISTERIO DE DEFENSA"/>
    <x v="0"/>
    <x v="2"/>
    <x v="22"/>
    <s v="2.3 - MATERIALES Y SUMINISTROS"/>
    <s v="2.3.3 - PAPEL, CARTÓN E IMPRESOS"/>
    <s v="N"/>
    <s v="00 - N/A"/>
    <s v="10 - FONDO GENERAL"/>
    <s v="(en blanco)"/>
    <s v="99 - MULTIPROVINCIAL"/>
    <n v="52622595"/>
    <n v="45323004"/>
    <n v="6795362.4200000009"/>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0"/>
  </r>
  <r>
    <s v="2023"/>
    <x v="0"/>
    <x v="0"/>
    <x v="0"/>
    <x v="0"/>
    <s v="2 - Poder Ejecutivo"/>
    <s v="0203 - MINISTERIO DE DEFENSA"/>
    <x v="0"/>
    <x v="2"/>
    <x v="22"/>
    <s v="2.3 - MATERIALES Y SUMINISTROS"/>
    <s v="2.3.4 - PRODUCTOS FARMACÉUTICOS"/>
    <s v="N"/>
    <s v="00 - N/A"/>
    <s v="10 - FONDO GENERAL"/>
    <s v="(en blanco)"/>
    <s v="99 - MULTIPROVINCIAL"/>
    <n v="16824034"/>
    <n v="17230538.300000001"/>
    <n v="1250657.2"/>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39510933"/>
    <n v="8137859.5599999987"/>
  </r>
  <r>
    <s v="2023"/>
    <x v="0"/>
    <x v="0"/>
    <x v="0"/>
    <x v="0"/>
    <s v="2 - Poder Ejecutivo"/>
    <s v="0203 - MINISTERIO DE DEFENSA"/>
    <x v="0"/>
    <x v="2"/>
    <x v="22"/>
    <s v="2.3 - MATERIALES Y SUMINISTROS"/>
    <s v="2.3.5 - CUERO, CAUCHO Y PLÁSTICO"/>
    <s v="N"/>
    <s v="00 - N/A"/>
    <s v="20 - FONDOS CON DESTINO ESPECÍFICO"/>
    <s v="(en blanco)"/>
    <s v="99 - MULTIPROVINCIAL"/>
    <n v="45000000"/>
    <n v="45738022.210000001"/>
    <n v="0"/>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090256.659999996"/>
    <n v="6643123.5199999977"/>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302666.540000003"/>
    <n v="98830.9"/>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7815511.610000003"/>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60418293.68000007"/>
    <n v="261563618.17000002"/>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12209367.41"/>
  </r>
  <r>
    <s v="2023"/>
    <x v="0"/>
    <x v="0"/>
    <x v="0"/>
    <x v="0"/>
    <s v="2 - Poder Ejecutivo"/>
    <s v="0203 - MINISTERIO DE DEFENSA"/>
    <x v="0"/>
    <x v="2"/>
    <x v="22"/>
    <s v="2.3 - MATERIALES Y SUMINISTROS"/>
    <s v="2.3.9 - PRODUCTOS Y ÚTILES VARIOS"/>
    <s v="N"/>
    <s v="00 - N/A"/>
    <s v="10 - FONDO GENERAL"/>
    <s v="(en blanco)"/>
    <s v="99 - MULTIPROVINCIAL"/>
    <n v="174341067"/>
    <n v="227051501.02000004"/>
    <n v="78337091.230000034"/>
  </r>
  <r>
    <s v="2023"/>
    <x v="0"/>
    <x v="0"/>
    <x v="0"/>
    <x v="0"/>
    <s v="2 - Poder Ejecutivo"/>
    <s v="0203 - MINISTERIO DE DEFENSA"/>
    <x v="0"/>
    <x v="2"/>
    <x v="22"/>
    <s v="2.3 - MATERIALES Y SUMINISTROS"/>
    <s v="2.3.9 - PRODUCTOS Y ÚTILES VARIOS"/>
    <s v="N"/>
    <s v="00 - N/A"/>
    <s v="20 - FONDOS CON DESTINO ESPECÍFICO"/>
    <s v="(en blanco)"/>
    <s v="99 - MULTIPROVINCIAL"/>
    <n v="1382659520"/>
    <n v="147015282.31000018"/>
    <n v="2284857.5999999996"/>
  </r>
  <r>
    <s v="2023"/>
    <x v="0"/>
    <x v="0"/>
    <x v="0"/>
    <x v="0"/>
    <s v="2 - Poder Ejecutivo"/>
    <s v="0203 - MINISTERIO DE DEFENSA"/>
    <x v="0"/>
    <x v="2"/>
    <x v="23"/>
    <s v="2.1 - REMUNERACIONES Y CONTRIBUCIONES"/>
    <s v="2.1.1 - REMUNERACIONES"/>
    <s v="N"/>
    <s v="00 - N/A"/>
    <s v="10 - FONDO GENERAL"/>
    <s v="(en blanco)"/>
    <s v="01 - DISTRITO NACIONAL"/>
    <n v="29118372"/>
    <n v="29118372"/>
    <n v="8315607.71"/>
  </r>
  <r>
    <s v="2023"/>
    <x v="0"/>
    <x v="0"/>
    <x v="0"/>
    <x v="0"/>
    <s v="2 - Poder Ejecutivo"/>
    <s v="0203 - MINISTERIO DE DEFENSA"/>
    <x v="0"/>
    <x v="2"/>
    <x v="23"/>
    <s v="2.1 - REMUNERACIONES Y CONTRIBUCIONES"/>
    <s v="2.1.1 - REMUNERACIONES"/>
    <s v="N"/>
    <s v="00 - N/A"/>
    <s v="10 - FONDO GENERAL"/>
    <s v="(en blanco)"/>
    <s v="99 - MULTIPROVINCIAL"/>
    <n v="15737800"/>
    <n v="15737800"/>
    <n v="48424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20436.42"/>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8042.559999999998"/>
  </r>
  <r>
    <s v="2023"/>
    <x v="0"/>
    <x v="0"/>
    <x v="0"/>
    <x v="0"/>
    <s v="2 - Poder Ejecutivo"/>
    <s v="0203 - MINISTERIO DE DEFENSA"/>
    <x v="0"/>
    <x v="2"/>
    <x v="23"/>
    <s v="2.2 - CONTRATACIÓN DE SERVICIOS"/>
    <s v="2.2.1 - SERVICIOS BÁSICOS"/>
    <s v="N"/>
    <s v="00 - N/A"/>
    <s v="10 - FONDO GENERAL"/>
    <s v="(en blanco)"/>
    <s v="01 - DISTRITO NACIONAL"/>
    <n v="1095120"/>
    <n v="1095120"/>
    <n v="302960.69"/>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531900"/>
  </r>
  <r>
    <s v="2023"/>
    <x v="0"/>
    <x v="0"/>
    <x v="0"/>
    <x v="0"/>
    <s v="2 - Poder Ejecutivo"/>
    <s v="0203 - MINISTERIO DE DEFENSA"/>
    <x v="0"/>
    <x v="2"/>
    <x v="23"/>
    <s v="2.2 - CONTRATACIÓN DE SERVICIOS"/>
    <s v="2.2.5 - ALQUILERES Y RENTAS"/>
    <s v="N"/>
    <s v="00 - N/A"/>
    <s v="10 - FONDO GENERAL"/>
    <s v="(en blanco)"/>
    <s v="99 - MULTIPROVINCIAL"/>
    <n v="56640"/>
    <n v="56640"/>
    <n v="1888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00000"/>
    <n v="799400"/>
  </r>
  <r>
    <s v="2023"/>
    <x v="0"/>
    <x v="0"/>
    <x v="0"/>
    <x v="0"/>
    <s v="2 - Poder Ejecutivo"/>
    <s v="0203 - MINISTERIO DE DEFENSA"/>
    <x v="0"/>
    <x v="2"/>
    <x v="23"/>
    <s v="2.3 - MATERIALES Y SUMINISTROS"/>
    <s v="2.3.1 - ALIMENTOS Y PRODUCTOS AGROFORESTALES"/>
    <s v="N"/>
    <s v="00 - N/A"/>
    <s v="10 - FONDO GENERAL"/>
    <s v="(en blanco)"/>
    <s v="99 - MULTIPROVINCIAL"/>
    <n v="1900000"/>
    <n v="1900000"/>
    <n v="594496"/>
  </r>
  <r>
    <s v="2023"/>
    <x v="0"/>
    <x v="0"/>
    <x v="0"/>
    <x v="0"/>
    <s v="2 - Poder Ejecutivo"/>
    <s v="0203 - MINISTERIO DE DEFENSA"/>
    <x v="0"/>
    <x v="2"/>
    <x v="23"/>
    <s v="2.3 - MATERIALES Y SUMINISTROS"/>
    <s v="2.3.2 - TEXTILES Y VESTUARIOS"/>
    <s v="N"/>
    <s v="00 - N/A"/>
    <s v="10 - FONDO GENERAL"/>
    <s v="(en blanco)"/>
    <s v="01 - DISTRITO NACIONAL"/>
    <n v="2380490"/>
    <n v="2380490"/>
    <n v="156350"/>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036683.84"/>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00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4784840.84"/>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88092.800000000003"/>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957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1844934.8"/>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2353158"/>
    <n v="283843"/>
  </r>
  <r>
    <s v="2023"/>
    <x v="0"/>
    <x v="0"/>
    <x v="0"/>
    <x v="0"/>
    <s v="2 - Poder Ejecutivo"/>
    <s v="0203 - MINISTERIO DE DEFENSA"/>
    <x v="3"/>
    <x v="10"/>
    <x v="24"/>
    <s v="2.3 - MATERIALES Y SUMINISTROS"/>
    <s v="2.3.5 - CUERO, CAUCHO Y PLÁSTICO"/>
    <s v="N"/>
    <s v="00 - N/A"/>
    <s v="10 - FONDO GENERAL"/>
    <s v="(en blanco)"/>
    <s v="99 - MULTIPROVINCIAL"/>
    <n v="400000"/>
    <n v="4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4950000"/>
    <n v="1600000"/>
  </r>
  <r>
    <s v="2023"/>
    <x v="0"/>
    <x v="0"/>
    <x v="0"/>
    <x v="0"/>
    <s v="2 - Poder Ejecutivo"/>
    <s v="0203 - MINISTERIO DE DEFENSA"/>
    <x v="3"/>
    <x v="10"/>
    <x v="24"/>
    <s v="2.3 - MATERIALES Y SUMINISTROS"/>
    <s v="2.3.9 - PRODUCTOS Y ÚTILES VARIOS"/>
    <s v="N"/>
    <s v="00 - N/A"/>
    <s v="10 - FONDO GENERAL"/>
    <s v="(en blanco)"/>
    <s v="99 - MULTIPROVINCIAL"/>
    <n v="810000"/>
    <n v="810000"/>
    <n v="175925.02"/>
  </r>
  <r>
    <s v="2023"/>
    <x v="0"/>
    <x v="0"/>
    <x v="0"/>
    <x v="0"/>
    <s v="2 - Poder Ejecutivo"/>
    <s v="0203 - MINISTERIO DE DEFENSA"/>
    <x v="1"/>
    <x v="3"/>
    <x v="25"/>
    <s v="2.1 - REMUNERACIONES Y CONTRIBUCIONES"/>
    <s v="2.1.1 - REMUNERACIONES"/>
    <s v="N"/>
    <s v="00 - N/A"/>
    <s v="10 - FONDO GENERAL"/>
    <s v="(en blanco)"/>
    <s v="99 - MULTIPROVINCIAL"/>
    <n v="111456000"/>
    <n v="111456000"/>
    <n v="34274500"/>
  </r>
  <r>
    <s v="2023"/>
    <x v="0"/>
    <x v="0"/>
    <x v="0"/>
    <x v="0"/>
    <s v="2 - Poder Ejecutivo"/>
    <s v="0203 - MINISTERIO DE DEFENSA"/>
    <x v="1"/>
    <x v="3"/>
    <x v="25"/>
    <s v="2.1 - REMUNERACIONES Y CONTRIBUCIONES"/>
    <s v="2.1.2 - SOBRESUELDOS"/>
    <s v="N"/>
    <s v="00 - N/A"/>
    <s v="10 - FONDO GENERAL"/>
    <s v="(en blanco)"/>
    <s v="99 - MULTIPROVINCIAL"/>
    <n v="3000000"/>
    <n v="3000000"/>
    <n v="97518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642915"/>
  </r>
  <r>
    <s v="2023"/>
    <x v="0"/>
    <x v="0"/>
    <x v="0"/>
    <x v="0"/>
    <s v="2 - Poder Ejecutivo"/>
    <s v="0203 - MINISTERIO DE DEFENSA"/>
    <x v="1"/>
    <x v="3"/>
    <x v="25"/>
    <s v="2.2 - CONTRATACIÓN DE SERVICIOS"/>
    <s v="2.2.1 - SERVICIOS BÁSICOS"/>
    <s v="N"/>
    <s v="00 - N/A"/>
    <s v="10 - FONDO GENERAL"/>
    <s v="(en blanco)"/>
    <s v="99 - MULTIPROVINCIAL"/>
    <n v="5963885"/>
    <n v="5889260.0600000005"/>
    <n v="1480427.53"/>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05000"/>
  </r>
  <r>
    <s v="2023"/>
    <x v="0"/>
    <x v="0"/>
    <x v="0"/>
    <x v="0"/>
    <s v="2 - Poder Ejecutivo"/>
    <s v="0203 - MINISTERIO DE DEFENSA"/>
    <x v="1"/>
    <x v="3"/>
    <x v="25"/>
    <s v="2.2 - CONTRATACIÓN DE SERVICIOS"/>
    <s v="2.2.3 - VIÁTICOS"/>
    <s v="N"/>
    <s v="00 - N/A"/>
    <s v="10 - FONDO GENERAL"/>
    <s v="(en blanco)"/>
    <s v="99 - MULTIPROVINCIAL"/>
    <n v="4983892"/>
    <n v="4983892"/>
    <n v="16606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0"/>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7917.439999999999"/>
  </r>
  <r>
    <s v="2023"/>
    <x v="0"/>
    <x v="0"/>
    <x v="0"/>
    <x v="0"/>
    <s v="2 - Poder Ejecutivo"/>
    <s v="0203 - MINISTERIO DE DEFENSA"/>
    <x v="1"/>
    <x v="3"/>
    <x v="25"/>
    <s v="2.3 - MATERIALES Y SUMINISTROS"/>
    <s v="2.3.1 - ALIMENTOS Y PRODUCTOS AGROFORESTALES"/>
    <s v="N"/>
    <s v="00 - N/A"/>
    <s v="10 - FONDO GENERAL"/>
    <s v="(en blanco)"/>
    <s v="99 - MULTIPROVINCIAL"/>
    <n v="9920223"/>
    <n v="10364436"/>
    <n v="3609387.7"/>
  </r>
  <r>
    <s v="2023"/>
    <x v="0"/>
    <x v="0"/>
    <x v="0"/>
    <x v="0"/>
    <s v="2 - Poder Ejecutivo"/>
    <s v="0203 - MINISTERIO DE DEFENSA"/>
    <x v="1"/>
    <x v="3"/>
    <x v="25"/>
    <s v="2.3 - MATERIALES Y SUMINISTROS"/>
    <s v="2.3.2 - TEXTILES Y VESTUARIOS"/>
    <s v="N"/>
    <s v="00 - N/A"/>
    <s v="10 - FONDO GENERAL"/>
    <s v="(en blanco)"/>
    <s v="99 - MULTIPROVINCIAL"/>
    <n v="1800000"/>
    <n v="3529125"/>
    <n v="2999937.95"/>
  </r>
  <r>
    <s v="2023"/>
    <x v="0"/>
    <x v="0"/>
    <x v="0"/>
    <x v="0"/>
    <s v="2 - Poder Ejecutivo"/>
    <s v="0203 - MINISTERIO DE DEFENSA"/>
    <x v="1"/>
    <x v="3"/>
    <x v="25"/>
    <s v="2.3 - MATERIALES Y SUMINISTROS"/>
    <s v="2.3.3 - PAPEL, CARTÓN E IMPRESOS"/>
    <s v="N"/>
    <s v="00 - N/A"/>
    <s v="10 - FONDO GENERAL"/>
    <s v="(en blanco)"/>
    <s v="99 - MULTIPROVINCIAL"/>
    <n v="300000"/>
    <n v="565881"/>
    <n v="0"/>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6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3400000"/>
  </r>
  <r>
    <s v="2023"/>
    <x v="0"/>
    <x v="0"/>
    <x v="0"/>
    <x v="0"/>
    <s v="2 - Poder Ejecutivo"/>
    <s v="0203 - MINISTERIO DE DEFENSA"/>
    <x v="1"/>
    <x v="3"/>
    <x v="25"/>
    <s v="2.3 - MATERIALES Y SUMINISTROS"/>
    <s v="2.3.9 - PRODUCTOS Y ÚTILES VARIOS"/>
    <s v="N"/>
    <s v="00 - N/A"/>
    <s v="10 - FONDO GENERAL"/>
    <s v="(en blanco)"/>
    <s v="99 - MULTIPROVINCIAL"/>
    <n v="890000"/>
    <n v="1968851"/>
    <n v="461369.99"/>
  </r>
  <r>
    <s v="2023"/>
    <x v="0"/>
    <x v="0"/>
    <x v="0"/>
    <x v="0"/>
    <s v="2 - Poder Ejecutivo"/>
    <s v="0203 - MINISTERIO DE DEFENSA"/>
    <x v="2"/>
    <x v="5"/>
    <x v="19"/>
    <s v="2.1 - REMUNERACIONES Y CONTRIBUCIONES"/>
    <s v="2.1.1 - REMUNERACIONES"/>
    <s v="N"/>
    <s v="00 - N/A"/>
    <s v="10 - FONDO GENERAL"/>
    <s v="(en blanco)"/>
    <s v="99 - MULTIPROVINCIAL"/>
    <n v="1725353985"/>
    <n v="1755839677.1600001"/>
    <n v="557022737.94999981"/>
  </r>
  <r>
    <s v="2023"/>
    <x v="0"/>
    <x v="0"/>
    <x v="0"/>
    <x v="0"/>
    <s v="2 - Poder Ejecutivo"/>
    <s v="0203 - MINISTERIO DE DEFENSA"/>
    <x v="2"/>
    <x v="5"/>
    <x v="19"/>
    <s v="2.1 - REMUNERACIONES Y CONTRIBUCIONES"/>
    <s v="2.1.2 - SOBRESUELDOS"/>
    <s v="N"/>
    <s v="00 - N/A"/>
    <s v="10 - FONDO GENERAL"/>
    <s v="(en blanco)"/>
    <s v="99 - MULTIPROVINCIAL"/>
    <n v="6337104"/>
    <n v="6337104"/>
    <n v="2030414.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13721891.399999997"/>
  </r>
  <r>
    <s v="2023"/>
    <x v="0"/>
    <x v="0"/>
    <x v="0"/>
    <x v="0"/>
    <s v="2 - Poder Ejecutivo"/>
    <s v="0203 - MINISTERIO DE DEFENSA"/>
    <x v="2"/>
    <x v="5"/>
    <x v="19"/>
    <s v="2.2 - CONTRATACIÓN DE SERVICIOS"/>
    <s v="2.2.1 - SERVICIOS BÁSICOS"/>
    <s v="N"/>
    <s v="00 - N/A"/>
    <s v="10 - FONDO GENERAL"/>
    <s v="(en blanco)"/>
    <s v="99 - MULTIPROVINCIAL"/>
    <n v="32303795"/>
    <n v="32303795"/>
    <n v="9739760.3900000006"/>
  </r>
  <r>
    <s v="2023"/>
    <x v="0"/>
    <x v="0"/>
    <x v="0"/>
    <x v="0"/>
    <s v="2 - Poder Ejecutivo"/>
    <s v="0203 - MINISTERIO DE DEFENSA"/>
    <x v="2"/>
    <x v="5"/>
    <x v="19"/>
    <s v="2.2 - CONTRATACIÓN DE SERVICIOS"/>
    <s v="2.2.2 - PUBLICIDAD, IMPRESIÓN Y ENCUADERNACIÓN"/>
    <s v="N"/>
    <s v="00 - N/A"/>
    <s v="10 - FONDO GENERAL"/>
    <s v="(en blanco)"/>
    <s v="99 - MULTIPROVINCIAL"/>
    <n v="0"/>
    <n v="0"/>
    <n v="0"/>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0"/>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2950000"/>
    <n v="552306.78"/>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10643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96520"/>
    <n v="17233686"/>
  </r>
  <r>
    <s v="2023"/>
    <x v="0"/>
    <x v="0"/>
    <x v="0"/>
    <x v="0"/>
    <s v="2 - Poder Ejecutivo"/>
    <s v="0203 - MINISTERIO DE DEFENSA"/>
    <x v="2"/>
    <x v="5"/>
    <x v="19"/>
    <s v="2.3 - MATERIALES Y SUMINISTROS"/>
    <s v="2.3.2 - TEXTILES Y VESTUARIOS"/>
    <s v="N"/>
    <s v="00 - N/A"/>
    <s v="10 - FONDO GENERAL"/>
    <s v="(en blanco)"/>
    <s v="99 - MULTIPROVINCIAL"/>
    <n v="2162857"/>
    <n v="2462857"/>
    <n v="0"/>
  </r>
  <r>
    <s v="2023"/>
    <x v="0"/>
    <x v="0"/>
    <x v="0"/>
    <x v="0"/>
    <s v="2 - Poder Ejecutivo"/>
    <s v="0203 - MINISTERIO DE DEFENSA"/>
    <x v="2"/>
    <x v="5"/>
    <x v="19"/>
    <s v="2.3 - MATERIALES Y SUMINISTROS"/>
    <s v="2.3.3 - PAPEL, CARTÓN E IMPRESOS"/>
    <s v="N"/>
    <s v="00 - N/A"/>
    <s v="10 - FONDO GENERAL"/>
    <s v="(en blanco)"/>
    <s v="99 - MULTIPROVINCIAL"/>
    <n v="4700000"/>
    <n v="3420211"/>
    <n v="1032121.22"/>
  </r>
  <r>
    <s v="2023"/>
    <x v="0"/>
    <x v="0"/>
    <x v="0"/>
    <x v="0"/>
    <s v="2 - Poder Ejecutivo"/>
    <s v="0203 - MINISTERIO DE DEFENSA"/>
    <x v="2"/>
    <x v="5"/>
    <x v="19"/>
    <s v="2.3 - MATERIALES Y SUMINISTROS"/>
    <s v="2.3.4 - PRODUCTOS FARMACÉUTICOS"/>
    <s v="N"/>
    <s v="00 - N/A"/>
    <s v="10 - FONDO GENERAL"/>
    <s v="(en blanco)"/>
    <s v="99 - MULTIPROVINCIAL"/>
    <n v="93814795"/>
    <n v="94400080"/>
    <n v="16824011.609999999"/>
  </r>
  <r>
    <s v="2023"/>
    <x v="0"/>
    <x v="0"/>
    <x v="0"/>
    <x v="0"/>
    <s v="2 - Poder Ejecutivo"/>
    <s v="0203 - MINISTERIO DE DEFENSA"/>
    <x v="2"/>
    <x v="5"/>
    <x v="19"/>
    <s v="2.3 - MATERIALES Y SUMINISTROS"/>
    <s v="2.3.5 - CUERO, CAUCHO Y PLÁSTICO"/>
    <s v="N"/>
    <s v="00 - N/A"/>
    <s v="10 - FONDO GENERAL"/>
    <s v="(en blanco)"/>
    <s v="99 - MULTIPROVINCIAL"/>
    <n v="900000"/>
    <n v="42460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620000"/>
    <n v="19440.97"/>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220838"/>
    <n v="13354807.400000002"/>
  </r>
  <r>
    <s v="2023"/>
    <x v="0"/>
    <x v="0"/>
    <x v="0"/>
    <x v="0"/>
    <s v="2 - Poder Ejecutivo"/>
    <s v="0203 - MINISTERIO DE DEFENSA"/>
    <x v="2"/>
    <x v="5"/>
    <x v="19"/>
    <s v="2.3 - MATERIALES Y SUMINISTROS"/>
    <s v="2.3.9 - PRODUCTOS Y ÚTILES VARIOS"/>
    <s v="N"/>
    <s v="00 - N/A"/>
    <s v="10 - FONDO GENERAL"/>
    <s v="(en blanco)"/>
    <s v="99 - MULTIPROVINCIAL"/>
    <n v="112424665"/>
    <n v="105547480"/>
    <n v="16783841.509999998"/>
  </r>
  <r>
    <s v="2023"/>
    <x v="0"/>
    <x v="0"/>
    <x v="0"/>
    <x v="0"/>
    <s v="2 - Poder Ejecutivo"/>
    <s v="0203 - MINISTERIO DE DEFENSA"/>
    <x v="2"/>
    <x v="6"/>
    <x v="26"/>
    <s v="2.1 - REMUNERACIONES Y CONTRIBUCIONES"/>
    <s v="2.1.1 - REMUNERACIONES"/>
    <s v="N"/>
    <s v="00 - N/A"/>
    <s v="10 - FONDO GENERAL"/>
    <s v="(en blanco)"/>
    <s v="01 - DISTRITO NACIONAL"/>
    <n v="14177314"/>
    <n v="14177314"/>
    <n v="4360422.4000000004"/>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0279.6"/>
  </r>
  <r>
    <s v="2023"/>
    <x v="0"/>
    <x v="0"/>
    <x v="0"/>
    <x v="0"/>
    <s v="2 - Poder Ejecutivo"/>
    <s v="0203 - MINISTERIO DE DEFENSA"/>
    <x v="2"/>
    <x v="6"/>
    <x v="26"/>
    <s v="2.2 - CONTRATACIÓN DE SERVICIOS"/>
    <s v="2.2.1 - SERVICIOS BÁSICOS"/>
    <s v="N"/>
    <s v="00 - N/A"/>
    <s v="10 - FONDO GENERAL"/>
    <s v="(en blanco)"/>
    <s v="01 - DISTRITO NACIONAL"/>
    <n v="324000"/>
    <n v="324000"/>
    <n v="68990.26999999999"/>
  </r>
  <r>
    <s v="2023"/>
    <x v="0"/>
    <x v="0"/>
    <x v="0"/>
    <x v="0"/>
    <s v="2 - Poder Ejecutivo"/>
    <s v="0203 - MINISTERIO DE DEFENSA"/>
    <x v="2"/>
    <x v="6"/>
    <x v="26"/>
    <s v="2.3 - MATERIALES Y SUMINISTROS"/>
    <s v="2.3.1 - ALIMENTOS Y PRODUCTOS AGROFORESTALES"/>
    <s v="N"/>
    <s v="00 - N/A"/>
    <s v="10 - FONDO GENERAL"/>
    <s v="(en blanco)"/>
    <s v="01 - DISTRITO NACIONAL"/>
    <n v="2625720"/>
    <n v="2625720"/>
    <n v="875137.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7332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8856100"/>
  </r>
  <r>
    <s v="2023"/>
    <x v="0"/>
    <x v="0"/>
    <x v="0"/>
    <x v="0"/>
    <s v="2 - Poder Ejecutivo"/>
    <s v="0203 - MINISTERIO DE DEFENSA"/>
    <x v="2"/>
    <x v="9"/>
    <x v="20"/>
    <s v="2.1 - REMUNERACIONES Y CONTRIBUCIONES"/>
    <s v="2.1.1 - REMUNERACIONES"/>
    <s v="N"/>
    <s v="00 - N/A"/>
    <s v="10 - FONDO GENERAL"/>
    <s v="(en blanco)"/>
    <s v="99 - MULTIPROVINCIAL"/>
    <n v="86045893"/>
    <n v="85773426"/>
    <n v="25937150.120000001"/>
  </r>
  <r>
    <s v="2023"/>
    <x v="0"/>
    <x v="0"/>
    <x v="0"/>
    <x v="0"/>
    <s v="2 - Poder Ejecutivo"/>
    <s v="0203 - MINISTERIO DE DEFENSA"/>
    <x v="2"/>
    <x v="9"/>
    <x v="20"/>
    <s v="2.1 - REMUNERACIONES Y CONTRIBUCIONES"/>
    <s v="2.1.2 - SOBRESUELDOS"/>
    <s v="N"/>
    <s v="00 - N/A"/>
    <s v="10 - FONDO GENERAL"/>
    <s v="(en blanco)"/>
    <s v="99 - MULTIPROVINCIAL"/>
    <n v="960000"/>
    <n v="960000"/>
    <n v="320000"/>
  </r>
  <r>
    <s v="2023"/>
    <x v="0"/>
    <x v="0"/>
    <x v="0"/>
    <x v="0"/>
    <s v="2 - Poder Ejecutivo"/>
    <s v="0203 - MINISTERIO DE DEFENSA"/>
    <x v="2"/>
    <x v="9"/>
    <x v="20"/>
    <s v="2.1 - REMUNERACIONES Y CONTRIBUCIONES"/>
    <s v="2.1.4 - GRATIFICACIONES Y BONIFICACIONES"/>
    <s v="N"/>
    <s v="00 - N/A"/>
    <s v="10 - FONDO GENERAL"/>
    <s v="(en blanco)"/>
    <s v="99 - MULTIPROVINCIAL"/>
    <n v="0"/>
    <n v="360000"/>
    <n v="10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50103.06"/>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605893.76"/>
  </r>
  <r>
    <s v="2023"/>
    <x v="0"/>
    <x v="0"/>
    <x v="0"/>
    <x v="0"/>
    <s v="2 - Poder Ejecutivo"/>
    <s v="0203 - MINISTERIO DE DEFENSA"/>
    <x v="2"/>
    <x v="9"/>
    <x v="20"/>
    <s v="2.2 - CONTRATACIÓN DE SERVICIOS"/>
    <s v="2.2.1 - SERVICIOS BÁSICOS"/>
    <s v="N"/>
    <s v="00 - N/A"/>
    <s v="10 - FONDO GENERAL"/>
    <s v="(en blanco)"/>
    <s v="99 - MULTIPROVINCIAL"/>
    <n v="740000"/>
    <n v="884000"/>
    <n v="203162.22000000003"/>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35459.830000000009"/>
  </r>
  <r>
    <s v="2023"/>
    <x v="0"/>
    <x v="0"/>
    <x v="0"/>
    <x v="0"/>
    <s v="2 - Poder Ejecutivo"/>
    <s v="0203 - MINISTERIO DE DEFENSA"/>
    <x v="2"/>
    <x v="9"/>
    <x v="20"/>
    <s v="2.2 - CONTRATACIÓN DE SERVICIOS"/>
    <s v="2.2.3 - VIÁTICOS"/>
    <s v="N"/>
    <s v="00 - N/A"/>
    <s v="10 - FONDO GENERAL"/>
    <s v="(en blanco)"/>
    <s v="32 - SANTO DOMINGO"/>
    <n v="200000"/>
    <n v="350000"/>
    <n v="0"/>
  </r>
  <r>
    <s v="2023"/>
    <x v="0"/>
    <x v="0"/>
    <x v="0"/>
    <x v="0"/>
    <s v="2 - Poder Ejecutivo"/>
    <s v="0203 - MINISTERIO DE DEFENSA"/>
    <x v="2"/>
    <x v="9"/>
    <x v="20"/>
    <s v="2.2 - CONTRATACIÓN DE SERVICIOS"/>
    <s v="2.2.3 - VIÁTICOS"/>
    <s v="N"/>
    <s v="00 - N/A"/>
    <s v="10 - FONDO GENERAL"/>
    <s v="(en blanco)"/>
    <s v="99 - MULTIPROVINCIAL"/>
    <n v="1255000"/>
    <n v="1255000"/>
    <n v="588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76464"/>
  </r>
  <r>
    <s v="2023"/>
    <x v="0"/>
    <x v="0"/>
    <x v="0"/>
    <x v="0"/>
    <s v="2 - Poder Ejecutivo"/>
    <s v="0203 - MINISTERIO DE DEFENSA"/>
    <x v="2"/>
    <x v="9"/>
    <x v="20"/>
    <s v="2.2 - CONTRATACIÓN DE SERVICIOS"/>
    <s v="2.2.5 - ALQUILERES Y RENTAS"/>
    <s v="N"/>
    <s v="00 - N/A"/>
    <s v="10 - FONDO GENERAL"/>
    <s v="(en blanco)"/>
    <s v="99 - MULTIPROVINCIAL"/>
    <n v="2716000"/>
    <n v="3120360"/>
    <n v="672500.33000000007"/>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114999"/>
    <n v="1220906.6199999999"/>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1213000.910000000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215230.54"/>
  </r>
  <r>
    <s v="2023"/>
    <x v="0"/>
    <x v="0"/>
    <x v="0"/>
    <x v="0"/>
    <s v="2 - Poder Ejecutivo"/>
    <s v="0203 - MINISTERIO DE DEFENSA"/>
    <x v="2"/>
    <x v="9"/>
    <x v="20"/>
    <s v="2.3 - MATERIALES Y SUMINISTROS"/>
    <s v="2.3.1 - ALIMENTOS Y PRODUCTOS AGROFORESTALES"/>
    <s v="N"/>
    <s v="00 - N/A"/>
    <s v="10 - FONDO GENERAL"/>
    <s v="(en blanco)"/>
    <s v="32 - SANTO DOMINGO"/>
    <n v="7140000"/>
    <n v="6440000"/>
    <n v="1679419.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3508839.26"/>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11270010.4"/>
    <n v="577120.30000000005"/>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403755"/>
  </r>
  <r>
    <s v="2023"/>
    <x v="0"/>
    <x v="0"/>
    <x v="0"/>
    <x v="0"/>
    <s v="2 - Poder Ejecutivo"/>
    <s v="0203 - MINISTERIO DE DEFENSA"/>
    <x v="2"/>
    <x v="9"/>
    <x v="20"/>
    <s v="2.3 - MATERIALES Y SUMINISTROS"/>
    <s v="2.3.5 - CUERO, CAUCHO Y PLÁSTICO"/>
    <s v="N"/>
    <s v="00 - N/A"/>
    <s v="10 - FONDO GENERAL"/>
    <s v="(en blanco)"/>
    <s v="32 - SANTO DOMINGO"/>
    <n v="150000"/>
    <n v="150000"/>
    <n v="19080.600000000002"/>
  </r>
  <r>
    <s v="2023"/>
    <x v="0"/>
    <x v="0"/>
    <x v="0"/>
    <x v="0"/>
    <s v="2 - Poder Ejecutivo"/>
    <s v="0203 - MINISTERIO DE DEFENSA"/>
    <x v="2"/>
    <x v="9"/>
    <x v="20"/>
    <s v="2.3 - MATERIALES Y SUMINISTROS"/>
    <s v="2.3.5 - CUERO, CAUCHO Y PLÁSTICO"/>
    <s v="N"/>
    <s v="00 - N/A"/>
    <s v="10 - FONDO GENERAL"/>
    <s v="(en blanco)"/>
    <s v="99 - MULTIPROVINCIAL"/>
    <n v="290000"/>
    <n v="290000"/>
    <n v="73460.320000000007"/>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58716.800000000003"/>
  </r>
  <r>
    <s v="2023"/>
    <x v="0"/>
    <x v="0"/>
    <x v="0"/>
    <x v="0"/>
    <s v="2 - Poder Ejecutivo"/>
    <s v="0203 - MINISTERIO DE DEFENSA"/>
    <x v="2"/>
    <x v="9"/>
    <x v="20"/>
    <s v="2.3 - MATERIALES Y SUMINISTROS"/>
    <s v="2.3.6 - PRODUCTOS DE MINERALES, METÁLICOS Y NO METÁLICOS"/>
    <s v="N"/>
    <s v="00 - N/A"/>
    <s v="10 - FONDO GENERAL"/>
    <s v="(en blanco)"/>
    <s v="99 - MULTIPROVINCIAL"/>
    <n v="560000"/>
    <n v="668642.6"/>
    <n v="110302.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670422.5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3742830.3099999996"/>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2749990"/>
    <n v="875189.8"/>
  </r>
  <r>
    <s v="2023"/>
    <x v="0"/>
    <x v="0"/>
    <x v="0"/>
    <x v="0"/>
    <s v="2 - Poder Ejecutivo"/>
    <s v="0203 - MINISTERIO DE DEFENSA"/>
    <x v="2"/>
    <x v="9"/>
    <x v="27"/>
    <s v="2.1 - REMUNERACIONES Y CONTRIBUCIONES"/>
    <s v="2.1.1 - REMUNERACIONES"/>
    <s v="N"/>
    <s v="00 - N/A"/>
    <s v="10 - FONDO GENERAL"/>
    <s v="(en blanco)"/>
    <s v="99 - MULTIPROVINCIAL"/>
    <n v="381193302"/>
    <n v="385958212"/>
    <n v="118049392.20999999"/>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5838641.46"/>
  </r>
  <r>
    <s v="2023"/>
    <x v="0"/>
    <x v="0"/>
    <x v="0"/>
    <x v="0"/>
    <s v="2 - Poder Ejecutivo"/>
    <s v="0203 - MINISTERIO DE DEFENSA"/>
    <x v="2"/>
    <x v="9"/>
    <x v="27"/>
    <s v="2.2 - CONTRATACIÓN DE SERVICIOS"/>
    <s v="2.2.1 - SERVICIOS BÁSICOS"/>
    <s v="N"/>
    <s v="00 - N/A"/>
    <s v="10 - FONDO GENERAL"/>
    <s v="(en blanco)"/>
    <s v="99 - MULTIPROVINCIAL"/>
    <n v="27000000"/>
    <n v="27000000"/>
    <n v="8040259.419999999"/>
  </r>
  <r>
    <s v="2023"/>
    <x v="0"/>
    <x v="0"/>
    <x v="0"/>
    <x v="0"/>
    <s v="2 - Poder Ejecutivo"/>
    <s v="0203 - MINISTERIO DE DEFENSA"/>
    <x v="2"/>
    <x v="9"/>
    <x v="27"/>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x v="27"/>
    <s v="2.2 - CONTRATACIÓN DE SERVICIOS"/>
    <s v="2.2.3 - VIÁTICOS"/>
    <s v="N"/>
    <s v="00 - N/A"/>
    <s v="10 - FONDO GENERAL"/>
    <s v="(en blanco)"/>
    <s v="99 - MULTIPROVINCIAL"/>
    <n v="1260000"/>
    <n v="1260000"/>
    <n v="418050"/>
  </r>
  <r>
    <s v="2023"/>
    <x v="0"/>
    <x v="0"/>
    <x v="0"/>
    <x v="0"/>
    <s v="2 - Poder Ejecutivo"/>
    <s v="0203 - MINISTERIO DE DEFENSA"/>
    <x v="2"/>
    <x v="9"/>
    <x v="27"/>
    <s v="2.2 - CONTRATACIÓN DE SERVICIOS"/>
    <s v="2.2.5 - ALQUILERES Y RENTAS"/>
    <s v="N"/>
    <s v="00 - N/A"/>
    <s v="10 - FONDO GENERAL"/>
    <s v="(en blanco)"/>
    <s v="99 - MULTIPROVINCIAL"/>
    <n v="3912000"/>
    <n v="3912000"/>
    <n v="975319.05"/>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700000"/>
    <n v="408457.76"/>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6237210.4800000004"/>
    <n v="449549.29000000004"/>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195640"/>
    <n v="27997419.059999999"/>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200000"/>
    <n v="125555.54"/>
  </r>
  <r>
    <s v="2023"/>
    <x v="0"/>
    <x v="0"/>
    <x v="0"/>
    <x v="0"/>
    <s v="2 - Poder Ejecutivo"/>
    <s v="0203 - MINISTERIO DE DEFENSA"/>
    <x v="2"/>
    <x v="9"/>
    <x v="27"/>
    <s v="2.3 - MATERIALES Y SUMINISTROS"/>
    <s v="2.3.2 - TEXTILES Y VESTUARIOS"/>
    <s v="N"/>
    <s v="00 - N/A"/>
    <s v="10 - FONDO GENERAL"/>
    <s v="(en blanco)"/>
    <s v="99 - MULTIPROVINCIAL"/>
    <n v="7700000"/>
    <n v="8392000"/>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412886"/>
    <n v="145376"/>
  </r>
  <r>
    <s v="2023"/>
    <x v="0"/>
    <x v="0"/>
    <x v="0"/>
    <x v="0"/>
    <s v="2 - Poder Ejecutivo"/>
    <s v="0203 - MINISTERIO DE DEFENSA"/>
    <x v="2"/>
    <x v="9"/>
    <x v="27"/>
    <s v="2.3 - MATERIALES Y SUMINISTROS"/>
    <s v="2.3.3 - PAPEL, CARTÓN E IMPRESOS"/>
    <s v="N"/>
    <s v="00 - N/A"/>
    <s v="10 - FONDO GENERAL"/>
    <s v="(en blanco)"/>
    <s v="99 - MULTIPROVINCIAL"/>
    <n v="3375947"/>
    <n v="201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300000"/>
    <n v="2242"/>
  </r>
  <r>
    <s v="2023"/>
    <x v="0"/>
    <x v="0"/>
    <x v="0"/>
    <x v="0"/>
    <s v="2 - Poder Ejecutivo"/>
    <s v="0203 - MINISTERIO DE DEFENSA"/>
    <x v="2"/>
    <x v="9"/>
    <x v="27"/>
    <s v="2.3 - MATERIALES Y SUMINISTROS"/>
    <s v="2.3.4 - PRODUCTOS FARMACÉUTICOS"/>
    <s v="N"/>
    <s v="00 - N/A"/>
    <s v="10 - FONDO GENERAL"/>
    <s v="(en blanco)"/>
    <s v="99 - MULTIPROVINCIAL"/>
    <n v="11116000"/>
    <n v="11140337.5"/>
    <n v="2639000.86"/>
  </r>
  <r>
    <s v="2023"/>
    <x v="0"/>
    <x v="0"/>
    <x v="0"/>
    <x v="0"/>
    <s v="2 - Poder Ejecutivo"/>
    <s v="0203 - MINISTERIO DE DEFENSA"/>
    <x v="2"/>
    <x v="9"/>
    <x v="27"/>
    <s v="2.3 - MATERIALES Y SUMINISTROS"/>
    <s v="2.3.5 - CUERO, CAUCHO Y PLÁSTICO"/>
    <s v="N"/>
    <s v="00 - N/A"/>
    <s v="10 - FONDO GENERAL"/>
    <s v="(en blanco)"/>
    <s v="99 - MULTIPROVINCIAL"/>
    <n v="2200000"/>
    <n v="705242"/>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2961866"/>
    <n v="1762043.4500000002"/>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198591"/>
    <n v="193702.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5712567.5"/>
    <n v="11965660.440000001"/>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658452"/>
    <n v="396129.73"/>
  </r>
  <r>
    <s v="2023"/>
    <x v="0"/>
    <x v="0"/>
    <x v="0"/>
    <x v="0"/>
    <s v="2 - Poder Ejecutivo"/>
    <s v="0203 - MINISTERIO DE DEFENSA"/>
    <x v="2"/>
    <x v="9"/>
    <x v="27"/>
    <s v="2.3 - MATERIALES Y SUMINISTROS"/>
    <s v="2.3.9 - PRODUCTOS Y ÚTILES VARIOS"/>
    <s v="N"/>
    <s v="00 - N/A"/>
    <s v="10 - FONDO GENERAL"/>
    <s v="(en blanco)"/>
    <s v="99 - MULTIPROVINCIAL"/>
    <n v="9925271"/>
    <n v="9501405"/>
    <n v="5464835.870000001"/>
  </r>
  <r>
    <s v="2023"/>
    <x v="0"/>
    <x v="0"/>
    <x v="0"/>
    <x v="0"/>
    <s v="2 - Poder Ejecutivo"/>
    <s v="0203 - MINISTERIO DE DEFENSA"/>
    <x v="2"/>
    <x v="9"/>
    <x v="27"/>
    <s v="2.3 - MATERIALES Y SUMINISTROS"/>
    <s v="2.3.9 - PRODUCTOS Y ÚTILES VARIOS"/>
    <s v="N"/>
    <s v="00 - N/A"/>
    <s v="20 - FONDOS CON DESTINO ESPECÍFICO"/>
    <s v="(en blanco)"/>
    <s v="99 - MULTIPROVINCIAL"/>
    <n v="1200000"/>
    <n v="1177246"/>
    <n v="136176.72"/>
  </r>
  <r>
    <s v="2023"/>
    <x v="0"/>
    <x v="0"/>
    <x v="0"/>
    <x v="0"/>
    <s v="2 - Poder Ejecutivo"/>
    <s v="0203 - MINISTERIO DE DEFENSA"/>
    <x v="2"/>
    <x v="9"/>
    <x v="28"/>
    <s v="2.1 - REMUNERACIONES Y CONTRIBUCIONES"/>
    <s v="2.1.1 - REMUNERACIONES"/>
    <s v="N"/>
    <s v="00 - N/A"/>
    <s v="10 - FONDO GENERAL"/>
    <s v="(en blanco)"/>
    <s v="32 - SANTO DOMINGO"/>
    <n v="36349000"/>
    <n v="37909000"/>
    <n v="11654499.309999999"/>
  </r>
  <r>
    <s v="2023"/>
    <x v="0"/>
    <x v="0"/>
    <x v="0"/>
    <x v="0"/>
    <s v="2 - Poder Ejecutivo"/>
    <s v="0203 - MINISTERIO DE DEFENSA"/>
    <x v="2"/>
    <x v="9"/>
    <x v="28"/>
    <s v="2.1 - REMUNERACIONES Y CONTRIBUCIONES"/>
    <s v="2.1.1 - REMUNERACIONES"/>
    <s v="N"/>
    <s v="00 - N/A"/>
    <s v="10 - FONDO GENERAL"/>
    <s v="(en blanco)"/>
    <s v="99 - MULTIPROVINCIAL"/>
    <n v="315615436"/>
    <n v="318949422.94"/>
    <n v="111934180.41000001"/>
  </r>
  <r>
    <s v="2023"/>
    <x v="0"/>
    <x v="0"/>
    <x v="0"/>
    <x v="0"/>
    <s v="2 - Poder Ejecutivo"/>
    <s v="0203 - MINISTERIO DE DEFENSA"/>
    <x v="2"/>
    <x v="9"/>
    <x v="28"/>
    <s v="2.1 - REMUNERACIONES Y CONTRIBUCIONES"/>
    <s v="2.1.2 - SOBRESUELDOS"/>
    <s v="N"/>
    <s v="00 - N/A"/>
    <s v="10 - FONDO GENERAL"/>
    <s v="(en blanco)"/>
    <s v="99 - MULTIPROVINCIAL"/>
    <n v="12140715"/>
    <n v="16140715"/>
    <n v="4887048.28"/>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366151.91"/>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322630.4699999997"/>
  </r>
  <r>
    <s v="2023"/>
    <x v="0"/>
    <x v="0"/>
    <x v="0"/>
    <x v="0"/>
    <s v="2 - Poder Ejecutivo"/>
    <s v="0203 - MINISTERIO DE DEFENSA"/>
    <x v="2"/>
    <x v="9"/>
    <x v="28"/>
    <s v="2.2 - CONTRATACIÓN DE SERVICIOS"/>
    <s v="2.2.1 - SERVICIOS BÁSICOS"/>
    <s v="N"/>
    <s v="00 - N/A"/>
    <s v="10 - FONDO GENERAL"/>
    <s v="(en blanco)"/>
    <s v="32 - SANTO DOMINGO"/>
    <n v="1446000"/>
    <n v="1446000"/>
    <n v="23356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513300"/>
  </r>
  <r>
    <s v="2023"/>
    <x v="0"/>
    <x v="0"/>
    <x v="0"/>
    <x v="0"/>
    <s v="2 - Poder Ejecutivo"/>
    <s v="0203 - MINISTERIO DE DEFENSA"/>
    <x v="2"/>
    <x v="9"/>
    <x v="28"/>
    <s v="2.2 - CONTRATACIÓN DE SERVICIOS"/>
    <s v="2.2.5 - ALQUILERES Y RENTAS"/>
    <s v="N"/>
    <s v="00 - N/A"/>
    <s v="10 - FONDO GENERAL"/>
    <s v="(en blanco)"/>
    <s v="32 - SANTO DOMINGO"/>
    <n v="360000"/>
    <n v="360000"/>
    <n v="118393.33"/>
  </r>
  <r>
    <s v="2023"/>
    <x v="0"/>
    <x v="0"/>
    <x v="0"/>
    <x v="0"/>
    <s v="2 - Poder Ejecutivo"/>
    <s v="0203 - MINISTERIO DE DEFENSA"/>
    <x v="2"/>
    <x v="9"/>
    <x v="28"/>
    <s v="2.2 - CONTRATACIÓN DE SERVICIOS"/>
    <s v="2.2.5 - ALQUILERES Y RENTAS"/>
    <s v="N"/>
    <s v="00 - N/A"/>
    <s v="10 - FONDO GENERAL"/>
    <s v="(en blanco)"/>
    <s v="99 - MULTIPROVINCIAL"/>
    <n v="326657"/>
    <n v="326657"/>
    <n v="80339.98"/>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688758"/>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15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570400"/>
  </r>
  <r>
    <s v="2023"/>
    <x v="0"/>
    <x v="0"/>
    <x v="0"/>
    <x v="0"/>
    <s v="2 - Poder Ejecutivo"/>
    <s v="0203 - MINISTERIO DE DEFENSA"/>
    <x v="2"/>
    <x v="9"/>
    <x v="28"/>
    <s v="2.3 - MATERIALES Y SUMINISTROS"/>
    <s v="2.3.1 - ALIMENTOS Y PRODUCTOS AGROFORESTALES"/>
    <s v="N"/>
    <s v="00 - N/A"/>
    <s v="10 - FONDO GENERAL"/>
    <s v="(en blanco)"/>
    <s v="99 - MULTIPROVINCIAL"/>
    <n v="1330000"/>
    <n v="1461699"/>
    <n v="55113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558664.23"/>
  </r>
  <r>
    <s v="2023"/>
    <x v="0"/>
    <x v="0"/>
    <x v="0"/>
    <x v="0"/>
    <s v="2 - Poder Ejecutivo"/>
    <s v="0203 - MINISTERIO DE DEFENSA"/>
    <x v="2"/>
    <x v="9"/>
    <x v="28"/>
    <s v="2.3 - MATERIALES Y SUMINISTROS"/>
    <s v="2.3.3 - PAPEL, CARTÓN E IMPRESOS"/>
    <s v="N"/>
    <s v="00 - N/A"/>
    <s v="10 - FONDO GENERAL"/>
    <s v="(en blanco)"/>
    <s v="32 - SANTO DOMINGO"/>
    <n v="4297244"/>
    <n v="1489550"/>
    <n v="17523"/>
  </r>
  <r>
    <s v="2023"/>
    <x v="0"/>
    <x v="0"/>
    <x v="0"/>
    <x v="0"/>
    <s v="2 - Poder Ejecutivo"/>
    <s v="0203 - MINISTERIO DE DEFENSA"/>
    <x v="2"/>
    <x v="9"/>
    <x v="28"/>
    <s v="2.3 - MATERIALES Y SUMINISTROS"/>
    <s v="2.3.3 - PAPEL, CARTÓN E IMPRESOS"/>
    <s v="N"/>
    <s v="00 - N/A"/>
    <s v="10 - FONDO GENERAL"/>
    <s v="(en blanco)"/>
    <s v="99 - MULTIPROVINCIAL"/>
    <n v="3632746"/>
    <n v="1711861.56"/>
    <n v="1061308.52"/>
  </r>
  <r>
    <s v="2023"/>
    <x v="0"/>
    <x v="0"/>
    <x v="0"/>
    <x v="0"/>
    <s v="2 - Poder Ejecutivo"/>
    <s v="0203 - MINISTERIO DE DEFENSA"/>
    <x v="2"/>
    <x v="9"/>
    <x v="28"/>
    <s v="2.3 - MATERIALES Y SUMINISTROS"/>
    <s v="2.3.4 - PRODUCTOS FARMACÉUTICOS"/>
    <s v="N"/>
    <s v="00 - N/A"/>
    <s v="10 - FONDO GENERAL"/>
    <s v="(en blanco)"/>
    <s v="32 - SANTO DOMINGO"/>
    <n v="1200000"/>
    <n v="1200000"/>
    <n v="390639"/>
  </r>
  <r>
    <s v="2023"/>
    <x v="0"/>
    <x v="0"/>
    <x v="0"/>
    <x v="0"/>
    <s v="2 - Poder Ejecutivo"/>
    <s v="0203 - MINISTERIO DE DEFENSA"/>
    <x v="2"/>
    <x v="9"/>
    <x v="28"/>
    <s v="2.3 - MATERIALES Y SUMINISTROS"/>
    <s v="2.3.5 - CUERO, CAUCHO Y PLÁSTICO"/>
    <s v="N"/>
    <s v="00 - N/A"/>
    <s v="10 - FONDO GENERAL"/>
    <s v="(en blanco)"/>
    <s v="32 - SANTO DOMINGO"/>
    <n v="200000"/>
    <n v="94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127891.81000000001"/>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2007590.44"/>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3023661.07"/>
  </r>
  <r>
    <s v="2023"/>
    <x v="0"/>
    <x v="0"/>
    <x v="0"/>
    <x v="0"/>
    <s v="2 - Poder Ejecutivo"/>
    <s v="0203 - MINISTERIO DE DEFENSA"/>
    <x v="2"/>
    <x v="9"/>
    <x v="28"/>
    <s v="2.3 - MATERIALES Y SUMINISTROS"/>
    <s v="2.3.9 - PRODUCTOS Y ÚTILES VARIOS"/>
    <s v="N"/>
    <s v="00 - N/A"/>
    <s v="10 - FONDO GENERAL"/>
    <s v="(en blanco)"/>
    <s v="32 - SANTO DOMINGO"/>
    <n v="666798"/>
    <n v="1510000"/>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1024194.1900000002"/>
  </r>
  <r>
    <s v="2023"/>
    <x v="0"/>
    <x v="0"/>
    <x v="0"/>
    <x v="0"/>
    <s v="2 - Poder Ejecutivo"/>
    <s v="0203 - MINISTERIO DE DEFENSA"/>
    <x v="2"/>
    <x v="7"/>
    <x v="14"/>
    <s v="2.1 - REMUNERACIONES Y CONTRIBUCIONES"/>
    <s v="2.1.1 - REMUNERACIONES"/>
    <s v="N"/>
    <s v="00 - N/A"/>
    <s v="10 - FONDO GENERAL"/>
    <s v="(en blanco)"/>
    <s v="99 - MULTIPROVINCIAL"/>
    <n v="98800000"/>
    <n v="98800000"/>
    <n v="29769081.98"/>
  </r>
  <r>
    <s v="2023"/>
    <x v="0"/>
    <x v="0"/>
    <x v="0"/>
    <x v="0"/>
    <s v="2 - Poder Ejecutivo"/>
    <s v="0203 - MINISTERIO DE DEFENSA"/>
    <x v="2"/>
    <x v="7"/>
    <x v="14"/>
    <s v="2.1 - REMUNERACIONES Y CONTRIBUCIONES"/>
    <s v="2.1.2 - SOBRESUELDOS"/>
    <s v="N"/>
    <s v="00 - N/A"/>
    <s v="10 - FONDO GENERAL"/>
    <s v="(en blanco)"/>
    <s v="99 - MULTIPROVINCIAL"/>
    <n v="21344400"/>
    <n v="21344400"/>
    <n v="73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107811.8699999999"/>
  </r>
  <r>
    <s v="2023"/>
    <x v="0"/>
    <x v="0"/>
    <x v="0"/>
    <x v="0"/>
    <s v="2 - Poder Ejecutivo"/>
    <s v="0203 - MINISTERIO DE DEFENSA"/>
    <x v="2"/>
    <x v="7"/>
    <x v="14"/>
    <s v="2.2 - CONTRATACIÓN DE SERVICIOS"/>
    <s v="2.2.1 - SERVICIOS BÁSICOS"/>
    <s v="N"/>
    <s v="00 - N/A"/>
    <s v="10 - FONDO GENERAL"/>
    <s v="(en blanco)"/>
    <s v="99 - MULTIPROVINCIAL"/>
    <n v="2400000"/>
    <n v="2400000"/>
    <n v="620539.07000000007"/>
  </r>
  <r>
    <s v="2023"/>
    <x v="0"/>
    <x v="0"/>
    <x v="0"/>
    <x v="0"/>
    <s v="2 - Poder Ejecutivo"/>
    <s v="0203 - MINISTERIO DE DEFENSA"/>
    <x v="2"/>
    <x v="7"/>
    <x v="14"/>
    <s v="2.2 - CONTRATACIÓN DE SERVICIOS"/>
    <s v="2.2.3 - VIÁTICOS"/>
    <s v="N"/>
    <s v="00 - N/A"/>
    <s v="10 - FONDO GENERAL"/>
    <s v="(en blanco)"/>
    <s v="99 - MULTIPROVINCIAL"/>
    <n v="840000"/>
    <n v="840000"/>
    <n v="274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0765889.92"/>
  </r>
  <r>
    <s v="2023"/>
    <x v="0"/>
    <x v="0"/>
    <x v="0"/>
    <x v="0"/>
    <s v="2 - Poder Ejecutivo"/>
    <s v="0203 - MINISTERIO DE DEFENSA"/>
    <x v="2"/>
    <x v="7"/>
    <x v="14"/>
    <s v="2.3 - MATERIALES Y SUMINISTROS"/>
    <s v="2.3.2 - TEXTILES Y VESTUARIOS"/>
    <s v="N"/>
    <s v="00 - N/A"/>
    <s v="10 - FONDO GENERAL"/>
    <s v="(en blanco)"/>
    <s v="99 - MULTIPROVINCIAL"/>
    <n v="1841012"/>
    <n v="2442012"/>
    <n v="1129858.26"/>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599040"/>
  </r>
  <r>
    <s v="2023"/>
    <x v="0"/>
    <x v="0"/>
    <x v="0"/>
    <x v="0"/>
    <s v="2 - Poder Ejecutivo"/>
    <s v="0203 - MINISTERIO DE DEFENSA"/>
    <x v="2"/>
    <x v="7"/>
    <x v="14"/>
    <s v="2.3 - MATERIALES Y SUMINISTROS"/>
    <s v="2.3.5 - CUERO, CAUCHO Y PLÁSTICO"/>
    <s v="N"/>
    <s v="00 - N/A"/>
    <s v="10 - FONDO GENERAL"/>
    <s v="(en blanco)"/>
    <s v="99 - MULTIPROVINCIAL"/>
    <n v="800000"/>
    <n v="545000"/>
    <n v="10129.120000000001"/>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8946.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6510488.5"/>
  </r>
  <r>
    <s v="2023"/>
    <x v="0"/>
    <x v="0"/>
    <x v="0"/>
    <x v="0"/>
    <s v="2 - Poder Ejecutivo"/>
    <s v="0203 - MINISTERIO DE DEFENSA"/>
    <x v="2"/>
    <x v="7"/>
    <x v="14"/>
    <s v="2.3 - MATERIALES Y SUMINISTROS"/>
    <s v="2.3.9 - PRODUCTOS Y ÚTILES VARIOS"/>
    <s v="N"/>
    <s v="00 - N/A"/>
    <s v="10 - FONDO GENERAL"/>
    <s v="(en blanco)"/>
    <s v="99 - MULTIPROVINCIAL"/>
    <n v="5350203"/>
    <n v="5838203"/>
    <n v="1780827.3099999998"/>
  </r>
  <r>
    <s v="2023"/>
    <x v="0"/>
    <x v="0"/>
    <x v="0"/>
    <x v="0"/>
    <s v="2 - Poder Ejecutivo"/>
    <s v="0204 - MINISTERIO DE RELACIONES EXTERIORES"/>
    <x v="0"/>
    <x v="11"/>
    <x v="29"/>
    <s v="2.1 - REMUNERACIONES Y CONTRIBUCIONES"/>
    <s v="2.1.1 - REMUNERACIONES"/>
    <s v="N"/>
    <s v="00 - N/A"/>
    <s v="10 - FONDO GENERAL"/>
    <s v="(en blanco)"/>
    <s v="01 - DISTRITO NACIONAL"/>
    <n v="981961342"/>
    <n v="617729948.80999994"/>
    <n v="189083607.34999999"/>
  </r>
  <r>
    <s v="2023"/>
    <x v="0"/>
    <x v="0"/>
    <x v="0"/>
    <x v="0"/>
    <s v="2 - Poder Ejecutivo"/>
    <s v="0204 - MINISTERIO DE RELACIONES EXTERIORES"/>
    <x v="0"/>
    <x v="11"/>
    <x v="29"/>
    <s v="2.1 - REMUNERACIONES Y CONTRIBUCIONES"/>
    <s v="2.1.1 - REMUNERACIONES"/>
    <s v="N"/>
    <s v="00 - N/A"/>
    <s v="10 - FONDO GENERAL"/>
    <s v="(en blanco)"/>
    <s v="99 - MULTIPROVINCIAL"/>
    <n v="386843689"/>
    <n v="295343689"/>
    <n v="118539404.7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8950156.3699999992"/>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16088100"/>
  </r>
  <r>
    <s v="2023"/>
    <x v="0"/>
    <x v="0"/>
    <x v="0"/>
    <x v="0"/>
    <s v="2 - Poder Ejecutivo"/>
    <s v="0204 - MINISTERIO DE RELACIONES EXTERIORES"/>
    <x v="0"/>
    <x v="11"/>
    <x v="29"/>
    <s v="2.1 - REMUNERACIONES Y CONTRIBUCIONES"/>
    <s v="2.1.2 - SOBRESUELDOS"/>
    <s v="N"/>
    <s v="00 - N/A"/>
    <s v="10 - FONDO GENERAL"/>
    <s v="(en blanco)"/>
    <s v="99 - MULTIPROVINCIAL"/>
    <n v="53687877"/>
    <n v="53687877"/>
    <n v="7265000"/>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27777396.780000005"/>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17921837.84"/>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794442.91999999993"/>
  </r>
  <r>
    <s v="2023"/>
    <x v="0"/>
    <x v="0"/>
    <x v="0"/>
    <x v="0"/>
    <s v="2 - Poder Ejecutivo"/>
    <s v="0204 - MINISTERIO DE RELACIONES EXTERIORES"/>
    <x v="0"/>
    <x v="11"/>
    <x v="29"/>
    <s v="2.2 - CONTRATACIÓN DE SERVICIOS"/>
    <s v="2.2.1 - SERVICIOS BÁSICOS"/>
    <s v="N"/>
    <s v="00 - N/A"/>
    <s v="10 - FONDO GENERAL"/>
    <s v="(en blanco)"/>
    <s v="01 - DISTRITO NACIONAL"/>
    <n v="52472624"/>
    <n v="52572624"/>
    <n v="14420419.450000001"/>
  </r>
  <r>
    <s v="2023"/>
    <x v="0"/>
    <x v="0"/>
    <x v="0"/>
    <x v="0"/>
    <s v="2 - Poder Ejecutivo"/>
    <s v="0204 - MINISTERIO DE RELACIONES EXTERIORES"/>
    <x v="0"/>
    <x v="11"/>
    <x v="29"/>
    <s v="2.2 - CONTRATACIÓN DE SERVICIOS"/>
    <s v="2.2.1 - SERVICIOS BÁSICOS"/>
    <s v="N"/>
    <s v="00 - N/A"/>
    <s v="10 - FONDO GENERAL"/>
    <s v="(en blanco)"/>
    <s v="99 - MULTIPROVINCIAL"/>
    <n v="36556000"/>
    <n v="36556000"/>
    <n v="9602688.2800000012"/>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742097.75"/>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3300000"/>
    <n v="9313272.290000001"/>
  </r>
  <r>
    <s v="2023"/>
    <x v="0"/>
    <x v="0"/>
    <x v="0"/>
    <x v="0"/>
    <s v="2 - Poder Ejecutivo"/>
    <s v="0204 - MINISTERIO DE RELACIONES EXTERIORES"/>
    <x v="0"/>
    <x v="11"/>
    <x v="29"/>
    <s v="2.2 - CONTRATACIÓN DE SERVICIOS"/>
    <s v="2.2.3 - VIÁTICOS"/>
    <s v="N"/>
    <s v="00 - N/A"/>
    <s v="10 - FONDO GENERAL"/>
    <s v="(en blanco)"/>
    <s v="99 - MULTIPROVINCIAL"/>
    <n v="1800000"/>
    <n v="1800000"/>
    <n v="5906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18937899.280000001"/>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4148000"/>
    <n v="9927229.6499999985"/>
  </r>
  <r>
    <s v="2023"/>
    <x v="0"/>
    <x v="0"/>
    <x v="0"/>
    <x v="0"/>
    <s v="2 - Poder Ejecutivo"/>
    <s v="0204 - MINISTERIO DE RELACIONES EXTERIORES"/>
    <x v="0"/>
    <x v="11"/>
    <x v="29"/>
    <s v="2.2 - CONTRATACIÓN DE SERVICIOS"/>
    <s v="2.2.5 - ALQUILERES Y RENTAS"/>
    <s v="N"/>
    <s v="00 - N/A"/>
    <s v="10 - FONDO GENERAL"/>
    <s v="(en blanco)"/>
    <s v="99 - MULTIPROVINCIAL"/>
    <n v="11287188"/>
    <n v="13458991"/>
    <n v="277596.92"/>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525442.2000000002"/>
  </r>
  <r>
    <s v="2023"/>
    <x v="0"/>
    <x v="0"/>
    <x v="0"/>
    <x v="0"/>
    <s v="2 - Poder Ejecutivo"/>
    <s v="0204 - MINISTERIO DE RELACIONES EXTERIORES"/>
    <x v="0"/>
    <x v="11"/>
    <x v="29"/>
    <s v="2.2 - CONTRATACIÓN DE SERVICIOS"/>
    <s v="2.2.6 - SEGUROS"/>
    <s v="N"/>
    <s v="00 - N/A"/>
    <s v="10 - FONDO GENERAL"/>
    <s v="(en blanco)"/>
    <s v="01 - DISTRITO NACIONAL"/>
    <n v="35150000"/>
    <n v="25650000"/>
    <n v="3156590.18"/>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5104218.489999999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2950000"/>
    <n v="13735600.650000002"/>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119000.09"/>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490958.72"/>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8908000"/>
    <n v="146505930.23999995"/>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146468.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4506338.22"/>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8217024.3200000003"/>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4597127.9000000004"/>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89889.3"/>
  </r>
  <r>
    <s v="2023"/>
    <x v="0"/>
    <x v="0"/>
    <x v="0"/>
    <x v="0"/>
    <s v="2 - Poder Ejecutivo"/>
    <s v="0204 - MINISTERIO DE RELACIONES EXTERIORES"/>
    <x v="0"/>
    <x v="11"/>
    <x v="29"/>
    <s v="2.3 - MATERIALES Y SUMINISTROS"/>
    <s v="2.3.2 - TEXTILES Y VESTUARIOS"/>
    <s v="N"/>
    <s v="00 - N/A"/>
    <s v="10 - FONDO GENERAL"/>
    <s v="(en blanco)"/>
    <s v="01 - DISTRITO NACIONAL"/>
    <n v="280000"/>
    <n v="12032000"/>
    <n v="7780932.6200000001"/>
  </r>
  <r>
    <s v="2023"/>
    <x v="0"/>
    <x v="0"/>
    <x v="0"/>
    <x v="0"/>
    <s v="2 - Poder Ejecutivo"/>
    <s v="0204 - MINISTERIO DE RELACIONES EXTERIORES"/>
    <x v="0"/>
    <x v="11"/>
    <x v="29"/>
    <s v="2.3 - MATERIALES Y SUMINISTROS"/>
    <s v="2.3.2 - TEXTILES Y VESTUARIOS"/>
    <s v="N"/>
    <s v="00 - N/A"/>
    <s v="10 - FONDO GENERAL"/>
    <s v="(en blanco)"/>
    <s v="99 - MULTIPROVINCIAL"/>
    <n v="350000"/>
    <n v="450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9875000"/>
    <n v="113704.8"/>
  </r>
  <r>
    <s v="2023"/>
    <x v="0"/>
    <x v="0"/>
    <x v="0"/>
    <x v="0"/>
    <s v="2 - Poder Ejecutivo"/>
    <s v="0204 - MINISTERIO DE RELACIONES EXTERIORES"/>
    <x v="0"/>
    <x v="11"/>
    <x v="29"/>
    <s v="2.3 - MATERIALES Y SUMINISTROS"/>
    <s v="2.3.3 - PAPEL, CARTÓN E IMPRESOS"/>
    <s v="N"/>
    <s v="00 - N/A"/>
    <s v="10 - FONDO GENERAL"/>
    <s v="(en blanco)"/>
    <s v="99 - MULTIPROVINCIAL"/>
    <n v="50000"/>
    <n v="260500000"/>
    <n v="8535755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95403"/>
  </r>
  <r>
    <s v="2023"/>
    <x v="0"/>
    <x v="0"/>
    <x v="0"/>
    <x v="0"/>
    <s v="2 - Poder Ejecutivo"/>
    <s v="0204 - MINISTERIO DE RELACIONES EXTERIORES"/>
    <x v="0"/>
    <x v="11"/>
    <x v="29"/>
    <s v="2.3 - MATERIALES Y SUMINISTROS"/>
    <s v="2.3.5 - CUERO, CAUCHO Y PLÁSTICO"/>
    <s v="N"/>
    <s v="00 - N/A"/>
    <s v="10 - FONDO GENERAL"/>
    <s v="(en blanco)"/>
    <s v="99 - MULTIPROVINCIAL"/>
    <n v="50000"/>
    <n v="150000"/>
    <n v="24673.8"/>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460751.35999999999"/>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15192932.03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310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9422000"/>
    <n v="4872839.18"/>
  </r>
  <r>
    <s v="2023"/>
    <x v="0"/>
    <x v="0"/>
    <x v="0"/>
    <x v="0"/>
    <s v="2 - Poder Ejecutivo"/>
    <s v="0204 - MINISTERIO DE RELACIONES EXTERIORES"/>
    <x v="0"/>
    <x v="11"/>
    <x v="29"/>
    <s v="2.3 - MATERIALES Y SUMINISTROS"/>
    <s v="2.3.9 - PRODUCTOS Y ÚTILES VARIOS"/>
    <s v="N"/>
    <s v="00 - N/A"/>
    <s v="10 - FONDO GENERAL"/>
    <s v="(en blanco)"/>
    <s v="99 - MULTIPROVINCIAL"/>
    <n v="1011577"/>
    <n v="1576577"/>
    <n v="429172.12"/>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2358783.1799999997"/>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3"/>
    <n v="549526049.61000001"/>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396913313.61999995"/>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32252678.66999999"/>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
    <n v="79443682.49999997"/>
  </r>
  <r>
    <s v="2023"/>
    <x v="0"/>
    <x v="0"/>
    <x v="0"/>
    <x v="0"/>
    <s v="2 - Poder Ejecutivo"/>
    <s v="0204 - MINISTERIO DE RELACIONES EXTERIORES"/>
    <x v="0"/>
    <x v="11"/>
    <x v="30"/>
    <s v="2.2 - CONTRATACIÓN DE SERVICIOS"/>
    <s v="2.2.3 - VIÁTICOS"/>
    <s v="N"/>
    <s v="00 - N/A"/>
    <s v="10 - FONDO GENERAL"/>
    <s v="(en blanco)"/>
    <s v="99 - MULTIPROVINCIAL"/>
    <n v="633418466"/>
    <n v="778663194.92000008"/>
    <n v="263698207.56000003"/>
  </r>
  <r>
    <s v="2023"/>
    <x v="0"/>
    <x v="0"/>
    <x v="0"/>
    <x v="0"/>
    <s v="2 - Poder Ejecutivo"/>
    <s v="0204 - MINISTERIO DE RELACIONES EXTERIORES"/>
    <x v="0"/>
    <x v="11"/>
    <x v="30"/>
    <s v="2.2 - CONTRATACIÓN DE SERVICIOS"/>
    <s v="2.2.5 - ALQUILERES Y RENTAS"/>
    <s v="N"/>
    <s v="00 - N/A"/>
    <s v="10 - FONDO GENERAL"/>
    <s v="(en blanco)"/>
    <s v="99 - MULTIPROVINCIAL"/>
    <n v="1636413587"/>
    <n v="1332136740"/>
    <n v="523089930.12"/>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12246687.05000001"/>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27971716.670000002"/>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393000"/>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62855.979999999996"/>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4155138.96"/>
  </r>
  <r>
    <s v="2023"/>
    <x v="0"/>
    <x v="0"/>
    <x v="0"/>
    <x v="0"/>
    <s v="2 - Poder Ejecutivo"/>
    <s v="0204 - MINISTERIO DE RELACIONES EXTERIORES"/>
    <x v="2"/>
    <x v="9"/>
    <x v="20"/>
    <s v="2.2 - CONTRATACIÓN DE SERVICIOS"/>
    <s v="2.2.1 - SERVICIOS BÁSICOS"/>
    <s v="N"/>
    <s v="00 - N/A"/>
    <s v="10 - FONDO GENERAL"/>
    <s v="(en blanco)"/>
    <s v="01 - DISTRITO NACIONAL"/>
    <n v="6930000"/>
    <n v="6930000"/>
    <n v="1611564.1199999999"/>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950603.48"/>
  </r>
  <r>
    <s v="2023"/>
    <x v="0"/>
    <x v="0"/>
    <x v="0"/>
    <x v="0"/>
    <s v="2 - Poder Ejecutivo"/>
    <s v="0204 - MINISTERIO DE RELACIONES EXTERIORES"/>
    <x v="2"/>
    <x v="9"/>
    <x v="20"/>
    <s v="2.2 - CONTRATACIÓN DE SERVICIOS"/>
    <s v="2.2.6 - SEGUROS"/>
    <s v="N"/>
    <s v="00 - N/A"/>
    <s v="10 - FONDO GENERAL"/>
    <s v="(en blanco)"/>
    <s v="01 - DISTRITO NACIONAL"/>
    <n v="500000"/>
    <n v="500000"/>
    <n v="0"/>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12767.16999999998"/>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397504.78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58620.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42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740000"/>
    <n v="0"/>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629512.9"/>
  </r>
  <r>
    <s v="2023"/>
    <x v="0"/>
    <x v="0"/>
    <x v="0"/>
    <x v="0"/>
    <s v="2 - Poder Ejecutivo"/>
    <s v="0205 - MINISTERIO DE HACIENDA"/>
    <x v="0"/>
    <x v="0"/>
    <x v="2"/>
    <s v="2.1 - REMUNERACIONES Y CONTRIBUCIONES"/>
    <s v="2.1.1 - REMUNERACIONES"/>
    <s v="N"/>
    <s v="00 - N/A"/>
    <s v="10 - FONDO GENERAL"/>
    <s v="(en blanco)"/>
    <s v="01 - DISTRITO NACIONAL"/>
    <n v="2235416335"/>
    <n v="2268357414.0799999"/>
    <n v="655933924.22000003"/>
  </r>
  <r>
    <s v="2023"/>
    <x v="0"/>
    <x v="0"/>
    <x v="0"/>
    <x v="0"/>
    <s v="2 - Poder Ejecutivo"/>
    <s v="0205 - MINISTERIO DE HACIENDA"/>
    <x v="0"/>
    <x v="0"/>
    <x v="2"/>
    <s v="2.1 - REMUNERACIONES Y CONTRIBUCIONES"/>
    <s v="2.1.1 - REMUNERACIONES"/>
    <s v="N"/>
    <s v="00 - N/A"/>
    <s v="10 - FONDO GENERAL"/>
    <s v="(en blanco)"/>
    <s v="99 - MULTIPROVINCIAL"/>
    <n v="1006132923"/>
    <n v="999388910.52999997"/>
    <n v="268828869.13999999"/>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970000"/>
  </r>
  <r>
    <s v="2023"/>
    <x v="0"/>
    <x v="0"/>
    <x v="0"/>
    <x v="0"/>
    <s v="2 - Poder Ejecutivo"/>
    <s v="0205 - MINISTERIO DE HACIENDA"/>
    <x v="0"/>
    <x v="0"/>
    <x v="2"/>
    <s v="2.1 - REMUNERACIONES Y CONTRIBUCIONES"/>
    <s v="2.1.1 - REMUNERACIONES"/>
    <s v="N"/>
    <s v="00 - N/A"/>
    <s v="70 - DONACION EXTERNA"/>
    <s v="(en blanco)"/>
    <s v="99 - MULTIPROVINCIAL"/>
    <n v="0"/>
    <n v="4550000"/>
    <n v="1200000"/>
  </r>
  <r>
    <s v="2023"/>
    <x v="0"/>
    <x v="0"/>
    <x v="0"/>
    <x v="0"/>
    <s v="2 - Poder Ejecutivo"/>
    <s v="0205 - MINISTERIO DE HACIENDA"/>
    <x v="0"/>
    <x v="0"/>
    <x v="2"/>
    <s v="2.1 - REMUNERACIONES Y CONTRIBUCIONES"/>
    <s v="2.1.2 - SOBRESUELDOS"/>
    <s v="N"/>
    <s v="00 - N/A"/>
    <s v="10 - FONDO GENERAL"/>
    <s v="(en blanco)"/>
    <s v="01 - DISTRITO NACIONAL"/>
    <n v="899350959"/>
    <n v="865233651.38999999"/>
    <n v="101582345.06999999"/>
  </r>
  <r>
    <s v="2023"/>
    <x v="0"/>
    <x v="0"/>
    <x v="0"/>
    <x v="0"/>
    <s v="2 - Poder Ejecutivo"/>
    <s v="0205 - MINISTERIO DE HACIENDA"/>
    <x v="0"/>
    <x v="0"/>
    <x v="2"/>
    <s v="2.1 - REMUNERACIONES Y CONTRIBUCIONES"/>
    <s v="2.1.2 - SOBRESUELDOS"/>
    <s v="N"/>
    <s v="00 - N/A"/>
    <s v="10 - FONDO GENERAL"/>
    <s v="(en blanco)"/>
    <s v="99 - MULTIPROVINCIAL"/>
    <n v="333970121"/>
    <n v="340029284.86000001"/>
    <n v="43761857.920000002"/>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7731996.120000001"/>
  </r>
  <r>
    <s v="2023"/>
    <x v="0"/>
    <x v="0"/>
    <x v="0"/>
    <x v="0"/>
    <s v="2 - Poder Ejecutivo"/>
    <s v="0205 - MINISTERIO DE HACIENDA"/>
    <x v="0"/>
    <x v="0"/>
    <x v="2"/>
    <s v="2.1 - REMUNERACIONES Y CONTRIBUCIONES"/>
    <s v="2.1.2 - SOBRESUELDOS"/>
    <s v="N"/>
    <s v="00 - N/A"/>
    <s v="70 - DONACION EXTERNA"/>
    <s v="(en blanco)"/>
    <s v="99 - MULTIPROVINCIAL"/>
    <n v="0"/>
    <n v="1575000"/>
    <n v="125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133203.39000000001"/>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4806726.53000003"/>
    <n v="97231761.60999997"/>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1"/>
    <n v="38752389.789999984"/>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83480"/>
  </r>
  <r>
    <s v="2023"/>
    <x v="0"/>
    <x v="0"/>
    <x v="0"/>
    <x v="0"/>
    <s v="2 - Poder Ejecutivo"/>
    <s v="0205 - MINISTERIO DE HACIENDA"/>
    <x v="0"/>
    <x v="0"/>
    <x v="2"/>
    <s v="2.2 - CONTRATACIÓN DE SERVICIOS"/>
    <s v="2.2.1 - SERVICIOS BÁSICOS"/>
    <s v="N"/>
    <s v="00 - N/A"/>
    <s v="10 - FONDO GENERAL"/>
    <s v="(en blanco)"/>
    <s v="01 - DISTRITO NACIONAL"/>
    <n v="107922686"/>
    <n v="107372686"/>
    <n v="23619809.470000006"/>
  </r>
  <r>
    <s v="2023"/>
    <x v="0"/>
    <x v="0"/>
    <x v="0"/>
    <x v="0"/>
    <s v="2 - Poder Ejecutivo"/>
    <s v="0205 - MINISTERIO DE HACIENDA"/>
    <x v="0"/>
    <x v="0"/>
    <x v="2"/>
    <s v="2.2 - CONTRATACIÓN DE SERVICIOS"/>
    <s v="2.2.1 - SERVICIOS BÁSICOS"/>
    <s v="N"/>
    <s v="00 - N/A"/>
    <s v="10 - FONDO GENERAL"/>
    <s v="(en blanco)"/>
    <s v="99 - MULTIPROVINCIAL"/>
    <n v="31613103"/>
    <n v="31751128"/>
    <n v="8783397.660000002"/>
  </r>
  <r>
    <s v="2023"/>
    <x v="0"/>
    <x v="0"/>
    <x v="0"/>
    <x v="0"/>
    <s v="2 - Poder Ejecutivo"/>
    <s v="0205 - MINISTERIO DE HACIENDA"/>
    <x v="0"/>
    <x v="0"/>
    <x v="2"/>
    <s v="2.2 - CONTRATACIÓN DE SERVICIOS"/>
    <s v="2.2.1 - SERVICIOS BÁSICOS"/>
    <s v="N"/>
    <s v="00 - N/A"/>
    <s v="20 - FONDOS CON DESTINO ESPECÍFICO"/>
    <s v="(en blanco)"/>
    <s v="99 - MULTIPROVINCIAL"/>
    <n v="13668998"/>
    <n v="6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295807.5"/>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112690"/>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35738.0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171504.91"/>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682302.69"/>
  </r>
  <r>
    <s v="2023"/>
    <x v="0"/>
    <x v="0"/>
    <x v="0"/>
    <x v="0"/>
    <s v="2 - Poder Ejecutivo"/>
    <s v="0205 - MINISTERIO DE HACIENDA"/>
    <x v="0"/>
    <x v="0"/>
    <x v="2"/>
    <s v="2.2 - CONTRATACIÓN DE SERVICIOS"/>
    <s v="2.2.3 - VIÁTICOS"/>
    <s v="N"/>
    <s v="00 - N/A"/>
    <s v="10 - FONDO GENERAL"/>
    <s v="(en blanco)"/>
    <s v="99 - MULTIPROVINCIAL"/>
    <n v="5046300"/>
    <n v="5738660.4000000004"/>
    <n v="1739376.38"/>
  </r>
  <r>
    <s v="2023"/>
    <x v="0"/>
    <x v="0"/>
    <x v="0"/>
    <x v="0"/>
    <s v="2 - Poder Ejecutivo"/>
    <s v="0205 - MINISTERIO DE HACIENDA"/>
    <x v="0"/>
    <x v="0"/>
    <x v="2"/>
    <s v="2.2 - CONTRATACIÓN DE SERVICIOS"/>
    <s v="2.2.3 - VIÁTICOS"/>
    <s v="N"/>
    <s v="00 - N/A"/>
    <s v="20 - FONDOS CON DESTINO ESPECÍFICO"/>
    <s v="(en blanco)"/>
    <s v="01 - DISTRITO NACIONAL"/>
    <n v="10000000"/>
    <n v="10000000"/>
    <n v="91675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113888.88"/>
  </r>
  <r>
    <s v="2023"/>
    <x v="0"/>
    <x v="0"/>
    <x v="0"/>
    <x v="0"/>
    <s v="2 - Poder Ejecutivo"/>
    <s v="0205 - MINISTERIO DE HACIENDA"/>
    <x v="0"/>
    <x v="0"/>
    <x v="2"/>
    <s v="2.2 - CONTRATACIÓN DE SERVICIOS"/>
    <s v="2.2.4 - TRANSPORTE Y ALMACENAJE"/>
    <s v="N"/>
    <s v="00 - N/A"/>
    <s v="10 - FONDO GENERAL"/>
    <s v="(en blanco)"/>
    <s v="99 - MULTIPROVINCIAL"/>
    <n v="447000"/>
    <n v="504925.2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08633438.06"/>
  </r>
  <r>
    <s v="2023"/>
    <x v="0"/>
    <x v="0"/>
    <x v="0"/>
    <x v="0"/>
    <s v="2 - Poder Ejecutivo"/>
    <s v="0205 - MINISTERIO DE HACIENDA"/>
    <x v="0"/>
    <x v="0"/>
    <x v="2"/>
    <s v="2.2 - CONTRATACIÓN DE SERVICIOS"/>
    <s v="2.2.5 - ALQUILERES Y RENTAS"/>
    <s v="N"/>
    <s v="00 - N/A"/>
    <s v="10 - FONDO GENERAL"/>
    <s v="(en blanco)"/>
    <s v="99 - MULTIPROVINCIAL"/>
    <n v="16808123"/>
    <n v="14170790"/>
    <n v="123409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792361.65"/>
  </r>
  <r>
    <s v="2023"/>
    <x v="0"/>
    <x v="0"/>
    <x v="0"/>
    <x v="0"/>
    <s v="2 - Poder Ejecutivo"/>
    <s v="0205 - MINISTERIO DE HACIENDA"/>
    <x v="0"/>
    <x v="0"/>
    <x v="2"/>
    <s v="2.2 - CONTRATACIÓN DE SERVICIOS"/>
    <s v="2.2.5 - ALQUILERES Y RENTAS"/>
    <s v="N"/>
    <s v="00 - N/A"/>
    <s v="20 - FONDOS CON DESTINO ESPECÍFICO"/>
    <s v="(en blanco)"/>
    <s v="99 - MULTIPROVINCIAL"/>
    <n v="5041342"/>
    <n v="781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6438152.0300000003"/>
  </r>
  <r>
    <s v="2023"/>
    <x v="0"/>
    <x v="0"/>
    <x v="0"/>
    <x v="0"/>
    <s v="2 - Poder Ejecutivo"/>
    <s v="0205 - MINISTERIO DE HACIENDA"/>
    <x v="0"/>
    <x v="0"/>
    <x v="2"/>
    <s v="2.2 - CONTRATACIÓN DE SERVICIOS"/>
    <s v="2.2.5 - ALQUILERES Y RENTAS"/>
    <s v="N"/>
    <s v="00 - N/A"/>
    <s v="70 - DONACION EXTERNA"/>
    <s v="(en blanco)"/>
    <s v="99 - MULTIPROVINCIAL"/>
    <n v="0"/>
    <n v="339891.11"/>
    <n v="100000"/>
  </r>
  <r>
    <s v="2023"/>
    <x v="0"/>
    <x v="0"/>
    <x v="0"/>
    <x v="0"/>
    <s v="2 - Poder Ejecutivo"/>
    <s v="0205 - MINISTERIO DE HACIENDA"/>
    <x v="0"/>
    <x v="0"/>
    <x v="2"/>
    <s v="2.2 - CONTRATACIÓN DE SERVICIOS"/>
    <s v="2.2.6 - SEGUROS"/>
    <s v="N"/>
    <s v="00 - N/A"/>
    <s v="10 - FONDO GENERAL"/>
    <s v="(en blanco)"/>
    <s v="01 - DISTRITO NACIONAL"/>
    <n v="83951484"/>
    <n v="85656684"/>
    <n v="23456468.5"/>
  </r>
  <r>
    <s v="2023"/>
    <x v="0"/>
    <x v="0"/>
    <x v="0"/>
    <x v="0"/>
    <s v="2 - Poder Ejecutivo"/>
    <s v="0205 - MINISTERIO DE HACIENDA"/>
    <x v="0"/>
    <x v="0"/>
    <x v="2"/>
    <s v="2.2 - CONTRATACIÓN DE SERVICIOS"/>
    <s v="2.2.6 - SEGUROS"/>
    <s v="N"/>
    <s v="00 - N/A"/>
    <s v="10 - FONDO GENERAL"/>
    <s v="(en blanco)"/>
    <s v="99 - MULTIPROVINCIAL"/>
    <n v="15520000"/>
    <n v="17282774.420000002"/>
    <n v="3905470.6300000004"/>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288934.81"/>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922778"/>
    <n v="5639952.839999998"/>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182883.87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3636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699372.07000000007"/>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2535975"/>
    <n v="7963469.4000000004"/>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2261423.2400000002"/>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8724330"/>
    <n v="28503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295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77247424.590000004"/>
    <n v="3036088.5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5290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21461542.339999996"/>
  </r>
  <r>
    <s v="2023"/>
    <x v="0"/>
    <x v="0"/>
    <x v="0"/>
    <x v="0"/>
    <s v="2 - Poder Ejecutivo"/>
    <s v="0205 - MINISTERIO DE HACIENDA"/>
    <x v="0"/>
    <x v="0"/>
    <x v="2"/>
    <s v="2.2 - CONTRATACIÓN DE SERVICIOS"/>
    <s v="2.2.9 - OTRAS CONTRATACIONES DE SERVICIOS"/>
    <s v="N"/>
    <s v="00 - N/A"/>
    <s v="10 - FONDO GENERAL"/>
    <s v="(en blanco)"/>
    <s v="99 - MULTIPROVINCIAL"/>
    <n v="19695635"/>
    <n v="16806743.82"/>
    <n v="1915266.5000000005"/>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50522.89000000001"/>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73203"/>
    <n v="1564674.09"/>
  </r>
  <r>
    <s v="2023"/>
    <x v="0"/>
    <x v="0"/>
    <x v="0"/>
    <x v="0"/>
    <s v="2 - Poder Ejecutivo"/>
    <s v="0205 - MINISTERIO DE HACIENDA"/>
    <x v="0"/>
    <x v="0"/>
    <x v="2"/>
    <s v="2.3 - MATERIALES Y SUMINISTROS"/>
    <s v="2.3.1 - ALIMENTOS Y PRODUCTOS AGROFORESTALES"/>
    <s v="N"/>
    <s v="00 - N/A"/>
    <s v="10 - FONDO GENERAL"/>
    <s v="(en blanco)"/>
    <s v="99 - MULTIPROVINCIAL"/>
    <n v="886000"/>
    <n v="927970"/>
    <n v="112554.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391727.16000000003"/>
  </r>
  <r>
    <s v="2023"/>
    <x v="0"/>
    <x v="0"/>
    <x v="0"/>
    <x v="0"/>
    <s v="2 - Poder Ejecutivo"/>
    <s v="0205 - MINISTERIO DE HACIENDA"/>
    <x v="0"/>
    <x v="0"/>
    <x v="2"/>
    <s v="2.3 - MATERIALES Y SUMINISTROS"/>
    <s v="2.3.2 - TEXTILES Y VESTUARIOS"/>
    <s v="N"/>
    <s v="00 - N/A"/>
    <s v="10 - FONDO GENERAL"/>
    <s v="(en blanco)"/>
    <s v="01 - DISTRITO NACIONAL"/>
    <n v="16353481"/>
    <n v="15910564.25"/>
    <n v="482936.63"/>
  </r>
  <r>
    <s v="2023"/>
    <x v="0"/>
    <x v="0"/>
    <x v="0"/>
    <x v="0"/>
    <s v="2 - Poder Ejecutivo"/>
    <s v="0205 - MINISTERIO DE HACIENDA"/>
    <x v="0"/>
    <x v="0"/>
    <x v="2"/>
    <s v="2.3 - MATERIALES Y SUMINISTROS"/>
    <s v="2.3.2 - TEXTILES Y VESTUARIOS"/>
    <s v="N"/>
    <s v="00 - N/A"/>
    <s v="10 - FONDO GENERAL"/>
    <s v="(en blanco)"/>
    <s v="99 - MULTIPROVINCIAL"/>
    <n v="4156298"/>
    <n v="3655482"/>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5496495"/>
    <n v="12809785.560000001"/>
  </r>
  <r>
    <s v="2023"/>
    <x v="0"/>
    <x v="0"/>
    <x v="0"/>
    <x v="0"/>
    <s v="2 - Poder Ejecutivo"/>
    <s v="0205 - MINISTERIO DE HACIENDA"/>
    <x v="0"/>
    <x v="0"/>
    <x v="2"/>
    <s v="2.3 - MATERIALES Y SUMINISTROS"/>
    <s v="2.3.3 - PAPEL, CARTÓN E IMPRESOS"/>
    <s v="N"/>
    <s v="00 - N/A"/>
    <s v="10 - FONDO GENERAL"/>
    <s v="(en blanco)"/>
    <s v="99 - MULTIPROVINCIAL"/>
    <n v="2349552"/>
    <n v="2454226.31"/>
    <n v="648705"/>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77075"/>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48295.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008252"/>
    <n v="105953.22"/>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3856727"/>
    <n v="24572.780000000002"/>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144125.83999999997"/>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86063.61"/>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0"/>
  </r>
  <r>
    <s v="2023"/>
    <x v="0"/>
    <x v="0"/>
    <x v="0"/>
    <x v="0"/>
    <s v="2 - Poder Ejecutivo"/>
    <s v="0205 - MINISTERIO DE HACIENDA"/>
    <x v="0"/>
    <x v="0"/>
    <x v="2"/>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11421363.120000001"/>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58012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516304.6"/>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1279570.8"/>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x v="2"/>
    <s v="2.3 - MATERIALES Y SUMINISTROS"/>
    <s v="2.3.9 - PRODUCTOS Y ÚTILES VARIOS"/>
    <s v="N"/>
    <s v="00 - N/A"/>
    <s v="10 - FONDO GENERAL"/>
    <s v="(en blanco)"/>
    <s v="01 - DISTRITO NACIONAL"/>
    <n v="58637112"/>
    <n v="57836023.560000002"/>
    <n v="5709161.6499999994"/>
  </r>
  <r>
    <s v="2023"/>
    <x v="0"/>
    <x v="0"/>
    <x v="0"/>
    <x v="0"/>
    <s v="2 - Poder Ejecutivo"/>
    <s v="0205 - MINISTERIO DE HACIENDA"/>
    <x v="0"/>
    <x v="0"/>
    <x v="2"/>
    <s v="2.3 - MATERIALES Y SUMINISTROS"/>
    <s v="2.3.9 - PRODUCTOS Y ÚTILES VARIOS"/>
    <s v="N"/>
    <s v="00 - N/A"/>
    <s v="10 - FONDO GENERAL"/>
    <s v="(en blanco)"/>
    <s v="99 - MULTIPROVINCIAL"/>
    <n v="9143671"/>
    <n v="9859558.7400000002"/>
    <n v="475843.55000000005"/>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682895.33"/>
  </r>
  <r>
    <s v="2023"/>
    <x v="0"/>
    <x v="0"/>
    <x v="0"/>
    <x v="0"/>
    <s v="2 - Poder Ejecutivo"/>
    <s v="0205 - MINISTERIO DE HACIENDA"/>
    <x v="0"/>
    <x v="0"/>
    <x v="2"/>
    <s v="2.3 - MATERIALES Y SUMINISTROS"/>
    <s v="2.3.9 - PRODUCTOS Y ÚTILES VARIOS"/>
    <s v="N"/>
    <s v="00 - N/A"/>
    <s v="20 - FONDOS CON DESTINO ESPECÍFICO"/>
    <s v="(en blanco)"/>
    <s v="99 - MULTIPROVINCIAL"/>
    <n v="7369522"/>
    <n v="8517522"/>
    <n v="1118030.22"/>
  </r>
  <r>
    <s v="2023"/>
    <x v="0"/>
    <x v="0"/>
    <x v="0"/>
    <x v="0"/>
    <s v="2 - Poder Ejecutivo"/>
    <s v="0205 - MINISTERIO DE HACIENDA"/>
    <x v="0"/>
    <x v="0"/>
    <x v="2"/>
    <s v="2.3 - MATERIALES Y SUMINISTROS"/>
    <s v="2.3.9 - PRODUCTOS Y ÚTILES VARIOS"/>
    <s v="N"/>
    <s v="00 - N/A"/>
    <s v="70 - DONACION EXTERNA"/>
    <s v="(en blanco)"/>
    <s v="01 - DISTRITO NACIONAL"/>
    <n v="0"/>
    <n v="602543"/>
    <n v="0"/>
  </r>
  <r>
    <s v="2023"/>
    <x v="0"/>
    <x v="0"/>
    <x v="0"/>
    <x v="0"/>
    <s v="2 - Poder Ejecutivo"/>
    <s v="0205 - MINISTERIO DE HACIENDA"/>
    <x v="0"/>
    <x v="0"/>
    <x v="2"/>
    <s v="2.3 - MATERIALES Y SUMINISTROS"/>
    <s v="2.3.9 - PRODUCTOS Y ÚTILES VARIOS"/>
    <s v="N"/>
    <s v="00 - N/A"/>
    <s v="70 - DONACION EXTERNA"/>
    <s v="(en blanco)"/>
    <s v="99 - MULTIPROVINCIAL"/>
    <n v="0"/>
    <n v="387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6276753.8999999994"/>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949612.64999999991"/>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232560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649000"/>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19034765.51000002"/>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36610443.969999999"/>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4045965"/>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0718169.920000002"/>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42653230.75"/>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3477835076.599998"/>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4004025314.7999997"/>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976451"/>
    <n v="0"/>
  </r>
  <r>
    <s v="2023"/>
    <x v="0"/>
    <x v="0"/>
    <x v="0"/>
    <x v="0"/>
    <s v="2 - Poder Ejecutivo"/>
    <s v="0206 - MINISTERIO DE EDUCACIÓN"/>
    <x v="2"/>
    <x v="9"/>
    <x v="34"/>
    <s v="2.2 - CONTRATACIÓN DE SERVICIOS"/>
    <s v="2.2.4 - TRANSPORTE Y ALMACENAJE"/>
    <s v="N"/>
    <s v="00 - N/A"/>
    <s v="10 - FONDO GENERAL"/>
    <s v="(en blanco)"/>
    <s v="99 - MULTIPROVINCIAL"/>
    <n v="126748800"/>
    <n v="32876400"/>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1279988.94"/>
    <n v="126284016.61"/>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717269350.94000006"/>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375706985"/>
    <n v="6890676472.0400009"/>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175130507.9399998"/>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820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7548780"/>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418335"/>
    <n v="43600000"/>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323959012.83000004"/>
  </r>
  <r>
    <s v="2023"/>
    <x v="0"/>
    <x v="0"/>
    <x v="0"/>
    <x v="0"/>
    <s v="2 - Poder Ejecutivo"/>
    <s v="0206 - MINISTERIO DE EDUCACIÓN"/>
    <x v="2"/>
    <x v="9"/>
    <x v="20"/>
    <s v="2.1 - REMUNERACIONES Y CONTRIBUCIONES"/>
    <s v="2.1.2 - SOBRESUELDOS"/>
    <s v="N"/>
    <s v="00 - N/A"/>
    <s v="10 - FONDO GENERAL"/>
    <s v="(en blanco)"/>
    <s v="99 - MULTIPROVINCIAL"/>
    <n v="130734854"/>
    <n v="143534854"/>
    <n v="3038379.4100000006"/>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50054070.710000001"/>
  </r>
  <r>
    <s v="2023"/>
    <x v="0"/>
    <x v="0"/>
    <x v="0"/>
    <x v="0"/>
    <s v="2 - Poder Ejecutivo"/>
    <s v="0206 - MINISTERIO DE EDUCACIÓN"/>
    <x v="2"/>
    <x v="9"/>
    <x v="20"/>
    <s v="2.2 - CONTRATACIÓN DE SERVICIOS"/>
    <s v="2.2.1 - SERVICIOS BÁSICOS"/>
    <s v="N"/>
    <s v="00 - N/A"/>
    <s v="10 - FONDO GENERAL"/>
    <s v="(en blanco)"/>
    <s v="99 - MULTIPROVINCIAL"/>
    <n v="29725000"/>
    <n v="29725000"/>
    <n v="7198577.16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3932023.19"/>
  </r>
  <r>
    <s v="2023"/>
    <x v="0"/>
    <x v="0"/>
    <x v="0"/>
    <x v="0"/>
    <s v="2 - Poder Ejecutivo"/>
    <s v="0206 - MINISTERIO DE EDUCACIÓN"/>
    <x v="2"/>
    <x v="9"/>
    <x v="20"/>
    <s v="2.2 - CONTRATACIÓN DE SERVICIOS"/>
    <s v="2.2.3 - VIÁTICOS"/>
    <s v="N"/>
    <s v="00 - N/A"/>
    <s v="10 - FONDO GENERAL"/>
    <s v="(en blanco)"/>
    <s v="99 - MULTIPROVINCIAL"/>
    <n v="2701000"/>
    <n v="3701000"/>
    <n v="33782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4162837.979999999"/>
  </r>
  <r>
    <s v="2023"/>
    <x v="0"/>
    <x v="0"/>
    <x v="0"/>
    <x v="0"/>
    <s v="2 - Poder Ejecutivo"/>
    <s v="0206 - MINISTERIO DE EDUCACIÓN"/>
    <x v="2"/>
    <x v="9"/>
    <x v="20"/>
    <s v="2.2 - CONTRATACIÓN DE SERVICIOS"/>
    <s v="2.2.6 - SEGUROS"/>
    <s v="N"/>
    <s v="00 - N/A"/>
    <s v="10 - FONDO GENERAL"/>
    <s v="(en blanco)"/>
    <s v="99 - MULTIPROVINCIAL"/>
    <n v="31603224"/>
    <n v="31603224"/>
    <n v="6288338.4899999993"/>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5523042.839999998"/>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41117995.839999996"/>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7057700.2300000004"/>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9860866.1100000013"/>
  </r>
  <r>
    <s v="2023"/>
    <x v="0"/>
    <x v="0"/>
    <x v="0"/>
    <x v="0"/>
    <s v="2 - Poder Ejecutivo"/>
    <s v="0206 - MINISTERIO DE EDUCACIÓN"/>
    <x v="2"/>
    <x v="9"/>
    <x v="20"/>
    <s v="2.3 - MATERIALES Y SUMINISTROS"/>
    <s v="2.3.2 - TEXTILES Y VESTUARIOS"/>
    <s v="N"/>
    <s v="00 - N/A"/>
    <s v="10 - FONDO GENERAL"/>
    <s v="(en blanco)"/>
    <s v="99 - MULTIPROVINCIAL"/>
    <n v="4994600"/>
    <n v="6529600"/>
    <n v="2923997.0500000003"/>
  </r>
  <r>
    <s v="2023"/>
    <x v="0"/>
    <x v="0"/>
    <x v="0"/>
    <x v="0"/>
    <s v="2 - Poder Ejecutivo"/>
    <s v="0206 - MINISTERIO DE EDUCACIÓN"/>
    <x v="2"/>
    <x v="9"/>
    <x v="20"/>
    <s v="2.3 - MATERIALES Y SUMINISTROS"/>
    <s v="2.3.3 - PAPEL, CARTÓN E IMPRESOS"/>
    <s v="N"/>
    <s v="00 - N/A"/>
    <s v="10 - FONDO GENERAL"/>
    <s v="(en blanco)"/>
    <s v="99 - MULTIPROVINCIAL"/>
    <n v="6084845"/>
    <n v="6384845"/>
    <n v="2599750.79"/>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03857.7"/>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6190941.8200000012"/>
  </r>
  <r>
    <s v="2023"/>
    <x v="0"/>
    <x v="0"/>
    <x v="0"/>
    <x v="0"/>
    <s v="2 - Poder Ejecutivo"/>
    <s v="0206 - MINISTERIO DE EDUCACIÓN"/>
    <x v="2"/>
    <x v="9"/>
    <x v="20"/>
    <s v="2.3 - MATERIALES Y SUMINISTROS"/>
    <s v="2.3.9 - PRODUCTOS Y ÚTILES VARIOS"/>
    <s v="N"/>
    <s v="00 - N/A"/>
    <s v="10 - FONDO GENERAL"/>
    <s v="(en blanco)"/>
    <s v="99 - MULTIPROVINCIAL"/>
    <n v="13228254"/>
    <n v="25197912"/>
    <n v="6822500.8500000015"/>
  </r>
  <r>
    <s v="2023"/>
    <x v="0"/>
    <x v="0"/>
    <x v="0"/>
    <x v="0"/>
    <s v="2 - Poder Ejecutivo"/>
    <s v="0206 - MINISTERIO DE EDUCACIÓN"/>
    <x v="2"/>
    <x v="9"/>
    <x v="36"/>
    <s v="2.1 - REMUNERACIONES Y CONTRIBUCIONES"/>
    <s v="2.1.1 - REMUNERACIONES"/>
    <s v="N"/>
    <s v="00 - N/A"/>
    <s v="10 - FONDO GENERAL"/>
    <s v="(en blanco)"/>
    <s v="99 - MULTIPROVINCIAL"/>
    <n v="3625475957"/>
    <n v="3857015957"/>
    <n v="854738094.96000004"/>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44994424.78999996"/>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2591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010595147.1800003"/>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340300837.50999999"/>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6478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362485.6700000009"/>
  </r>
  <r>
    <s v="2023"/>
    <x v="0"/>
    <x v="0"/>
    <x v="0"/>
    <x v="0"/>
    <s v="2 - Poder Ejecutivo"/>
    <s v="0206 - MINISTERIO DE EDUCACIÓN"/>
    <x v="2"/>
    <x v="9"/>
    <x v="27"/>
    <s v="2.1 - REMUNERACIONES Y CONTRIBUCIONES"/>
    <s v="2.1.1 - REMUNERACIONES"/>
    <s v="N"/>
    <s v="00 - N/A"/>
    <s v="10 - FONDO GENERAL"/>
    <s v="(en blanco)"/>
    <s v="99 - MULTIPROVINCIAL"/>
    <n v="318033614"/>
    <n v="318033614"/>
    <n v="90491790.840000004"/>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5292795.540000001"/>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70000"/>
    <n v="0"/>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x v="27"/>
    <s v="2.3 - MATERIALES Y SUMINISTROS"/>
    <s v="2.3.9 - PRODUCTOS Y ÚTILES VARIOS"/>
    <s v="N"/>
    <s v="00 - N/A"/>
    <s v="10 - FONDO GENERAL"/>
    <s v="(en blanco)"/>
    <s v="99 - MULTIPROVINCIAL"/>
    <n v="10457993"/>
    <n v="13403354"/>
    <n v="148815.83000000002"/>
  </r>
  <r>
    <s v="2023"/>
    <x v="0"/>
    <x v="0"/>
    <x v="0"/>
    <x v="0"/>
    <s v="2 - Poder Ejecutivo"/>
    <s v="0206 - MINISTERIO DE EDUCACIÓN"/>
    <x v="2"/>
    <x v="9"/>
    <x v="38"/>
    <s v="2.1 - REMUNERACIONES Y CONTRIBUCIONES"/>
    <s v="2.1.1 - REMUNERACIONES"/>
    <s v="N"/>
    <s v="00 - N/A"/>
    <s v="10 - FONDO GENERAL"/>
    <s v="(en blanco)"/>
    <s v="99 - MULTIPROVINCIAL"/>
    <n v="360378081"/>
    <n v="396038868.95999998"/>
    <n v="107539933.28000005"/>
  </r>
  <r>
    <s v="2023"/>
    <x v="0"/>
    <x v="0"/>
    <x v="0"/>
    <x v="0"/>
    <s v="2 - Poder Ejecutivo"/>
    <s v="0206 - MINISTERIO DE EDUCACIÓN"/>
    <x v="2"/>
    <x v="9"/>
    <x v="38"/>
    <s v="2.1 - REMUNERACIONES Y CONTRIBUCIONES"/>
    <s v="2.1.2 - SOBRESUELDOS"/>
    <s v="N"/>
    <s v="00 - N/A"/>
    <s v="10 - FONDO GENERAL"/>
    <s v="(en blanco)"/>
    <s v="99 - MULTIPROVINCIAL"/>
    <n v="24529858"/>
    <n v="51766858"/>
    <n v="11685154.77"/>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6479409.310000002"/>
  </r>
  <r>
    <s v="2023"/>
    <x v="0"/>
    <x v="0"/>
    <x v="0"/>
    <x v="0"/>
    <s v="2 - Poder Ejecutivo"/>
    <s v="0206 - MINISTERIO DE EDUCACIÓN"/>
    <x v="2"/>
    <x v="9"/>
    <x v="38"/>
    <s v="2.2 - CONTRATACIÓN DE SERVICIOS"/>
    <s v="2.2.1 - SERVICIOS BÁSICOS"/>
    <s v="N"/>
    <s v="00 - N/A"/>
    <s v="10 - FONDO GENERAL"/>
    <s v="(en blanco)"/>
    <s v="99 - MULTIPROVINCIAL"/>
    <n v="10701640"/>
    <n v="10974640"/>
    <n v="2541380.16"/>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890862.29"/>
  </r>
  <r>
    <s v="2023"/>
    <x v="0"/>
    <x v="0"/>
    <x v="0"/>
    <x v="0"/>
    <s v="2 - Poder Ejecutivo"/>
    <s v="0206 - MINISTERIO DE EDUCACIÓN"/>
    <x v="2"/>
    <x v="9"/>
    <x v="38"/>
    <s v="2.2 - CONTRATACIÓN DE SERVICIOS"/>
    <s v="2.2.3 - VIÁTICOS"/>
    <s v="N"/>
    <s v="00 - N/A"/>
    <s v="10 - FONDO GENERAL"/>
    <s v="(en blanco)"/>
    <s v="99 - MULTIPROVINCIAL"/>
    <n v="4462700"/>
    <n v="4462700"/>
    <n v="124675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24295394"/>
    <n v="555617.19999999995"/>
  </r>
  <r>
    <s v="2023"/>
    <x v="0"/>
    <x v="0"/>
    <x v="0"/>
    <x v="0"/>
    <s v="2 - Poder Ejecutivo"/>
    <s v="0206 - MINISTERIO DE EDUCACIÓN"/>
    <x v="2"/>
    <x v="9"/>
    <x v="38"/>
    <s v="2.2 - CONTRATACIÓN DE SERVICIOS"/>
    <s v="2.2.6 - SEGUROS"/>
    <s v="N"/>
    <s v="00 - N/A"/>
    <s v="10 - FONDO GENERAL"/>
    <s v="(en blanco)"/>
    <s v="99 - MULTIPROVINCIAL"/>
    <n v="5436500"/>
    <n v="3991500"/>
    <n v="738865.3"/>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9564616"/>
    <n v="809455.22"/>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370212.28"/>
    <n v="12183869.17"/>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92889.600000000006"/>
  </r>
  <r>
    <s v="2023"/>
    <x v="0"/>
    <x v="0"/>
    <x v="0"/>
    <x v="0"/>
    <s v="2 - Poder Ejecutivo"/>
    <s v="0206 - MINISTERIO DE EDUCACIÓN"/>
    <x v="2"/>
    <x v="9"/>
    <x v="38"/>
    <s v="2.3 - MATERIALES Y SUMINISTROS"/>
    <s v="2.3.1 - ALIMENTOS Y PRODUCTOS AGROFORESTALES"/>
    <s v="N"/>
    <s v="00 - N/A"/>
    <s v="10 - FONDO GENERAL"/>
    <s v="(en blanco)"/>
    <s v="99 - MULTIPROVINCIAL"/>
    <n v="1899000"/>
    <n v="2910000"/>
    <n v="218967.50000000003"/>
  </r>
  <r>
    <s v="2023"/>
    <x v="0"/>
    <x v="0"/>
    <x v="0"/>
    <x v="0"/>
    <s v="2 - Poder Ejecutivo"/>
    <s v="0206 - MINISTERIO DE EDUCACIÓN"/>
    <x v="2"/>
    <x v="9"/>
    <x v="38"/>
    <s v="2.3 - MATERIALES Y SUMINISTROS"/>
    <s v="2.3.2 - TEXTILES Y VESTUARIOS"/>
    <s v="N"/>
    <s v="00 - N/A"/>
    <s v="10 - FONDO GENERAL"/>
    <s v="(en blanco)"/>
    <s v="99 - MULTIPROVINCIAL"/>
    <n v="1719732"/>
    <n v="58533172.229999997"/>
    <n v="273529.90000000002"/>
  </r>
  <r>
    <s v="2023"/>
    <x v="0"/>
    <x v="0"/>
    <x v="0"/>
    <x v="0"/>
    <s v="2 - Poder Ejecutivo"/>
    <s v="0206 - MINISTERIO DE EDUCACIÓN"/>
    <x v="2"/>
    <x v="9"/>
    <x v="38"/>
    <s v="2.3 - MATERIALES Y SUMINISTROS"/>
    <s v="2.3.3 - PAPEL, CARTÓN E IMPRESOS"/>
    <s v="N"/>
    <s v="00 - N/A"/>
    <s v="10 - FONDO GENERAL"/>
    <s v="(en blanco)"/>
    <s v="99 - MULTIPROVINCIAL"/>
    <n v="768000"/>
    <n v="1069500"/>
    <n v="0"/>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30978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84936.4"/>
  </r>
  <r>
    <s v="2023"/>
    <x v="0"/>
    <x v="0"/>
    <x v="0"/>
    <x v="0"/>
    <s v="2 - Poder Ejecutivo"/>
    <s v="0206 - MINISTERIO DE EDUCACIÓN"/>
    <x v="2"/>
    <x v="9"/>
    <x v="38"/>
    <s v="2.3 - MATERIALES Y SUMINISTROS"/>
    <s v="2.3.9 - PRODUCTOS Y ÚTILES VARIOS"/>
    <s v="N"/>
    <s v="00 - N/A"/>
    <s v="10 - FONDO GENERAL"/>
    <s v="(en blanco)"/>
    <s v="99 - MULTIPROVINCIAL"/>
    <n v="5498900"/>
    <n v="62806576.060000002"/>
    <n v="914045.2"/>
  </r>
  <r>
    <s v="2023"/>
    <x v="0"/>
    <x v="0"/>
    <x v="0"/>
    <x v="0"/>
    <s v="2 - Poder Ejecutivo"/>
    <s v="0206 - MINISTERIO DE EDUCACIÓN"/>
    <x v="2"/>
    <x v="9"/>
    <x v="39"/>
    <s v="2.1 - REMUNERACIONES Y CONTRIBUCIONES"/>
    <s v="2.1.1 - REMUNERACIONES"/>
    <s v="N"/>
    <s v="00 - N/A"/>
    <s v="10 - FONDO GENERAL"/>
    <s v="(en blanco)"/>
    <s v="99 - MULTIPROVINCIAL"/>
    <n v="18490115556"/>
    <n v="18283423533.84"/>
    <n v="3611105183.4600024"/>
  </r>
  <r>
    <s v="2023"/>
    <x v="0"/>
    <x v="0"/>
    <x v="0"/>
    <x v="0"/>
    <s v="2 - Poder Ejecutivo"/>
    <s v="0206 - MINISTERIO DE EDUCACIÓN"/>
    <x v="2"/>
    <x v="9"/>
    <x v="39"/>
    <s v="2.1 - REMUNERACIONES Y CONTRIBUCIONES"/>
    <s v="2.1.2 - SOBRESUELDOS"/>
    <s v="N"/>
    <s v="00 - N/A"/>
    <s v="10 - FONDO GENERAL"/>
    <s v="(en blanco)"/>
    <s v="99 - MULTIPROVINCIAL"/>
    <n v="2419116734"/>
    <n v="2621007756.1599998"/>
    <n v="162466474.13000003"/>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538940698.56999981"/>
  </r>
  <r>
    <s v="2023"/>
    <x v="0"/>
    <x v="0"/>
    <x v="0"/>
    <x v="0"/>
    <s v="2 - Poder Ejecutivo"/>
    <s v="0206 - MINISTERIO DE EDUCACIÓN"/>
    <x v="2"/>
    <x v="9"/>
    <x v="39"/>
    <s v="2.2 - CONTRATACIÓN DE SERVICIOS"/>
    <s v="2.2.1 - SERVICIOS BÁSICOS"/>
    <s v="N"/>
    <s v="00 - N/A"/>
    <s v="10 - FONDO GENERAL"/>
    <s v="(en blanco)"/>
    <s v="99 - MULTIPROVINCIAL"/>
    <n v="1285103490"/>
    <n v="1287206545"/>
    <n v="617203115.37000024"/>
  </r>
  <r>
    <s v="2023"/>
    <x v="0"/>
    <x v="0"/>
    <x v="0"/>
    <x v="0"/>
    <s v="2 - Poder Ejecutivo"/>
    <s v="0206 - MINISTERIO DE EDUCACIÓN"/>
    <x v="2"/>
    <x v="9"/>
    <x v="39"/>
    <s v="2.2 - CONTRATACIÓN DE SERVICIOS"/>
    <s v="2.2.2 - PUBLICIDAD, IMPRESIÓN Y ENCUADERNACIÓN"/>
    <s v="N"/>
    <s v="00 - N/A"/>
    <s v="10 - FONDO GENERAL"/>
    <s v="(en blanco)"/>
    <s v="99 - MULTIPROVINCIAL"/>
    <n v="612344318"/>
    <n v="736502239.26999998"/>
    <n v="5934625.1399999997"/>
  </r>
  <r>
    <s v="2023"/>
    <x v="0"/>
    <x v="0"/>
    <x v="0"/>
    <x v="0"/>
    <s v="2 - Poder Ejecutivo"/>
    <s v="0206 - MINISTERIO DE EDUCACIÓN"/>
    <x v="2"/>
    <x v="9"/>
    <x v="39"/>
    <s v="2.2 - CONTRATACIÓN DE SERVICIOS"/>
    <s v="2.2.3 - VIÁTICOS"/>
    <s v="N"/>
    <s v="00 - N/A"/>
    <s v="10 - FONDO GENERAL"/>
    <s v="(en blanco)"/>
    <s v="99 - MULTIPROVINCIAL"/>
    <n v="683972724"/>
    <n v="641236004"/>
    <n v="26720197.670000002"/>
  </r>
  <r>
    <s v="2023"/>
    <x v="0"/>
    <x v="0"/>
    <x v="0"/>
    <x v="0"/>
    <s v="2 - Poder Ejecutivo"/>
    <s v="0206 - MINISTERIO DE EDUCACIÓN"/>
    <x v="2"/>
    <x v="9"/>
    <x v="39"/>
    <s v="2.2 - CONTRATACIÓN DE SERVICIOS"/>
    <s v="2.2.4 - TRANSPORTE Y ALMACENAJE"/>
    <s v="N"/>
    <s v="00 - N/A"/>
    <s v="10 - FONDO GENERAL"/>
    <s v="(en blanco)"/>
    <s v="99 - MULTIPROVINCIAL"/>
    <n v="165872489"/>
    <n v="197782541.72"/>
    <n v="12460342.460000001"/>
  </r>
  <r>
    <s v="2023"/>
    <x v="0"/>
    <x v="0"/>
    <x v="0"/>
    <x v="0"/>
    <s v="2 - Poder Ejecutivo"/>
    <s v="0206 - MINISTERIO DE EDUCACIÓN"/>
    <x v="2"/>
    <x v="9"/>
    <x v="39"/>
    <s v="2.2 - CONTRATACIÓN DE SERVICIOS"/>
    <s v="2.2.5 - ALQUILERES Y RENTAS"/>
    <s v="N"/>
    <s v="00 - N/A"/>
    <s v="10 - FONDO GENERAL"/>
    <s v="(en blanco)"/>
    <s v="99 - MULTIPROVINCIAL"/>
    <n v="2885974005"/>
    <n v="1209914468.3399999"/>
    <n v="251916145.87999994"/>
  </r>
  <r>
    <s v="2023"/>
    <x v="0"/>
    <x v="0"/>
    <x v="0"/>
    <x v="0"/>
    <s v="2 - Poder Ejecutivo"/>
    <s v="0206 - MINISTERIO DE EDUCACIÓN"/>
    <x v="2"/>
    <x v="9"/>
    <x v="39"/>
    <s v="2.2 - CONTRATACIÓN DE SERVICIOS"/>
    <s v="2.2.6 - SEGUROS"/>
    <s v="N"/>
    <s v="00 - N/A"/>
    <s v="10 - FONDO GENERAL"/>
    <s v="(en blanco)"/>
    <s v="99 - MULTIPROVINCIAL"/>
    <n v="859725140"/>
    <n v="859625140"/>
    <n v="193380873.99000001"/>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6112485.30000001"/>
    <n v="21223773.850000001"/>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35062851.1199999"/>
    <n v="99126765.650000021"/>
  </r>
  <r>
    <s v="2023"/>
    <x v="0"/>
    <x v="0"/>
    <x v="0"/>
    <x v="0"/>
    <s v="2 - Poder Ejecutivo"/>
    <s v="0206 - MINISTERIO DE EDUCACIÓN"/>
    <x v="2"/>
    <x v="9"/>
    <x v="39"/>
    <s v="2.2 - CONTRATACIÓN DE SERVICIOS"/>
    <s v="2.2.9 - OTRAS CONTRATACIONES DE SERVICIOS"/>
    <s v="N"/>
    <s v="00 - N/A"/>
    <s v="10 - FONDO GENERAL"/>
    <s v="(en blanco)"/>
    <s v="99 - MULTIPROVINCIAL"/>
    <n v="31748481620"/>
    <n v="30739913185.579998"/>
    <n v="7336393639.8200026"/>
  </r>
  <r>
    <s v="2023"/>
    <x v="0"/>
    <x v="0"/>
    <x v="0"/>
    <x v="0"/>
    <s v="2 - Poder Ejecutivo"/>
    <s v="0206 - MINISTERIO DE EDUCACIÓN"/>
    <x v="2"/>
    <x v="9"/>
    <x v="39"/>
    <s v="2.3 - MATERIALES Y SUMINISTROS"/>
    <s v="2.3.1 - ALIMENTOS Y PRODUCTOS AGROFORESTALES"/>
    <s v="N"/>
    <s v="00 - N/A"/>
    <s v="10 - FONDO GENERAL"/>
    <s v="(en blanco)"/>
    <s v="99 - MULTIPROVINCIAL"/>
    <n v="27555984"/>
    <n v="435801514"/>
    <n v="1654332.9700000002"/>
  </r>
  <r>
    <s v="2023"/>
    <x v="0"/>
    <x v="0"/>
    <x v="0"/>
    <x v="0"/>
    <s v="2 - Poder Ejecutivo"/>
    <s v="0206 - MINISTERIO DE EDUCACIÓN"/>
    <x v="2"/>
    <x v="9"/>
    <x v="39"/>
    <s v="2.3 - MATERIALES Y SUMINISTROS"/>
    <s v="2.3.2 - TEXTILES Y VESTUARIOS"/>
    <s v="N"/>
    <s v="00 - N/A"/>
    <s v="10 - FONDO GENERAL"/>
    <s v="(en blanco)"/>
    <s v="99 - MULTIPROVINCIAL"/>
    <n v="910622909"/>
    <n v="1395571212.9399998"/>
    <n v="170347125.71999997"/>
  </r>
  <r>
    <s v="2023"/>
    <x v="0"/>
    <x v="0"/>
    <x v="0"/>
    <x v="0"/>
    <s v="2 - Poder Ejecutivo"/>
    <s v="0206 - MINISTERIO DE EDUCACIÓN"/>
    <x v="2"/>
    <x v="9"/>
    <x v="39"/>
    <s v="2.3 - MATERIALES Y SUMINISTROS"/>
    <s v="2.3.3 - PAPEL, CARTÓN E IMPRESOS"/>
    <s v="N"/>
    <s v="00 - N/A"/>
    <s v="10 - FONDO GENERAL"/>
    <s v="(en blanco)"/>
    <s v="99 - MULTIPROVINCIAL"/>
    <n v="498344119"/>
    <n v="121150858.29000002"/>
    <n v="6378686.2400000002"/>
  </r>
  <r>
    <s v="2023"/>
    <x v="0"/>
    <x v="0"/>
    <x v="0"/>
    <x v="0"/>
    <s v="2 - Poder Ejecutivo"/>
    <s v="0206 - MINISTERIO DE EDUCACIÓN"/>
    <x v="2"/>
    <x v="9"/>
    <x v="39"/>
    <s v="2.3 - MATERIALES Y SUMINISTROS"/>
    <s v="2.3.4 - PRODUCTOS FARMACÉUTICOS"/>
    <s v="N"/>
    <s v="00 - N/A"/>
    <s v="10 - FONDO GENERAL"/>
    <s v="(en blanco)"/>
    <s v="99 - MULTIPROVINCIAL"/>
    <n v="64554868"/>
    <n v="68301073.879999995"/>
    <n v="7972689.4699999997"/>
  </r>
  <r>
    <s v="2023"/>
    <x v="0"/>
    <x v="0"/>
    <x v="0"/>
    <x v="0"/>
    <s v="2 - Poder Ejecutivo"/>
    <s v="0206 - MINISTERIO DE EDUCACIÓN"/>
    <x v="2"/>
    <x v="9"/>
    <x v="39"/>
    <s v="2.3 - MATERIALES Y SUMINISTROS"/>
    <s v="2.3.5 - CUERO, CAUCHO Y PLÁSTICO"/>
    <s v="N"/>
    <s v="00 - N/A"/>
    <s v="10 - FONDO GENERAL"/>
    <s v="(en blanco)"/>
    <s v="99 - MULTIPROVINCIAL"/>
    <n v="21717105"/>
    <n v="24788120.59"/>
    <n v="4903604.7300000004"/>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19567336"/>
    <n v="20958302.190000001"/>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6097558.27000001"/>
    <n v="59138833.729999997"/>
  </r>
  <r>
    <s v="2023"/>
    <x v="0"/>
    <x v="0"/>
    <x v="0"/>
    <x v="0"/>
    <s v="2 - Poder Ejecutivo"/>
    <s v="0206 - MINISTERIO DE EDUCACIÓN"/>
    <x v="2"/>
    <x v="9"/>
    <x v="39"/>
    <s v="2.3 - MATERIALES Y SUMINISTROS"/>
    <s v="2.3.9 - PRODUCTOS Y ÚTILES VARIOS"/>
    <s v="N"/>
    <s v="00 - N/A"/>
    <s v="10 - FONDO GENERAL"/>
    <s v="(en blanco)"/>
    <s v="99 - MULTIPROVINCIAL"/>
    <n v="9364288306"/>
    <n v="9863493952.5700016"/>
    <n v="271733275.26999998"/>
  </r>
  <r>
    <s v="2023"/>
    <x v="0"/>
    <x v="0"/>
    <x v="0"/>
    <x v="0"/>
    <s v="2 - Poder Ejecutivo"/>
    <s v="0206 - MINISTERIO DE EDUCACIÓN"/>
    <x v="2"/>
    <x v="13"/>
    <x v="40"/>
    <s v="2.1 - REMUNERACIONES Y CONTRIBUCIONES"/>
    <s v="2.1.1 - REMUNERACIONES"/>
    <s v="N"/>
    <s v="00 - N/A"/>
    <s v="10 - FONDO GENERAL"/>
    <s v="(en blanco)"/>
    <s v="99 - MULTIPROVINCIAL"/>
    <n v="24101955"/>
    <n v="24101955"/>
    <n v="8696754.4000000004"/>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384900.3699999999"/>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29181.360000000001"/>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38150"/>
    <n v="399076"/>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582943730.63999999"/>
    <n v="4119096.0300000003"/>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4745719"/>
    <n v="55526"/>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5826183.6400003"/>
    <n v="1754698107.6300001"/>
  </r>
  <r>
    <s v="2023"/>
    <x v="0"/>
    <x v="0"/>
    <x v="0"/>
    <x v="0"/>
    <s v="2 - Poder Ejecutivo"/>
    <s v="0207 - MINISTERIO DE SALUD PÚBLICA Y ASISTENCIA SOCIAL"/>
    <x v="2"/>
    <x v="5"/>
    <x v="43"/>
    <s v="2.1 - REMUNERACIONES Y CONTRIBUCIONES"/>
    <s v="2.1.2 - SOBRESUELDOS"/>
    <s v="N"/>
    <s v="00 - N/A"/>
    <s v="10 - FONDO GENERAL"/>
    <s v="(en blanco)"/>
    <s v="99 - MULTIPROVINCIAL"/>
    <n v="725651415"/>
    <n v="716184725.36000001"/>
    <n v="48919567.429999992"/>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9204373"/>
    <n v="266578000.94999984"/>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761"/>
    <n v="94690800.289999917"/>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569473"/>
    <n v="24895104.019999996"/>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10802394.87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124317"/>
    <n v="107486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9412705.18000001"/>
    <n v="49378178.529999994"/>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553527"/>
    <n v="16362676.210000005"/>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4132778.15000001"/>
    <n v="4222244.3099999996"/>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15146820.15000004"/>
    <n v="37023567.260000005"/>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13759846.47"/>
    <n v="19593683.239999998"/>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534691"/>
    <n v="3711413.08"/>
  </r>
  <r>
    <s v="2023"/>
    <x v="0"/>
    <x v="0"/>
    <x v="0"/>
    <x v="0"/>
    <s v="2 - Poder Ejecutivo"/>
    <s v="0207 - MINISTERIO DE SALUD PÚBLICA Y ASISTENCIA SOCIAL"/>
    <x v="2"/>
    <x v="5"/>
    <x v="43"/>
    <s v="2.3 - MATERIALES Y SUMINISTROS"/>
    <s v="2.3.2 - TEXTILES Y VESTUARIOS"/>
    <s v="N"/>
    <s v="00 - N/A"/>
    <s v="10 - FONDO GENERAL"/>
    <s v="(en blanco)"/>
    <s v="99 - MULTIPROVINCIAL"/>
    <n v="35500423"/>
    <n v="53573746.740000002"/>
    <n v="3084197"/>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2495307"/>
    <n v="8019084.7599999998"/>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326783977"/>
    <n v="3533969596.2399998"/>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27908353.600000001"/>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2649456"/>
    <n v="1880375.81"/>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694696"/>
    <n v="640648.18000000017"/>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570231953.36000001"/>
    <n v="99720890.780000001"/>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79637732.73"/>
    <n v="356717304.17000008"/>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
    <n v="0"/>
  </r>
  <r>
    <s v="2023"/>
    <x v="0"/>
    <x v="0"/>
    <x v="0"/>
    <x v="0"/>
    <s v="2 - Poder Ejecutivo"/>
    <s v="0208 - MINISTERIO DE DEPORTES Y RECREACIÓN"/>
    <x v="2"/>
    <x v="6"/>
    <x v="44"/>
    <s v="2.1 - REMUNERACIONES Y CONTRIBUCIONES"/>
    <s v="2.1.1 - REMUNERACIONES"/>
    <s v="N"/>
    <s v="00 - N/A"/>
    <s v="10 - FONDO GENERAL"/>
    <s v="(en blanco)"/>
    <s v="99 - MULTIPROVINCIAL"/>
    <n v="51647000"/>
    <n v="51647000"/>
    <n v="16729334.60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2541003.94"/>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3486378.96"/>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30337604.399999999"/>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8474662.57"/>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806725.45"/>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10430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234275738.50999996"/>
  </r>
  <r>
    <s v="2023"/>
    <x v="0"/>
    <x v="0"/>
    <x v="0"/>
    <x v="0"/>
    <s v="2 - Poder Ejecutivo"/>
    <s v="0208 - MINISTERIO DE DEPORTES Y RECREACIÓN"/>
    <x v="2"/>
    <x v="6"/>
    <x v="45"/>
    <s v="2.1 - REMUNERACIONES Y CONTRIBUCIONES"/>
    <s v="2.1.2 - SOBRESUELDOS"/>
    <s v="N"/>
    <s v="00 - N/A"/>
    <s v="10 - FONDO GENERAL"/>
    <s v="(en blanco)"/>
    <s v="99 - MULTIPROVINCIAL"/>
    <n v="227056000"/>
    <n v="227056000"/>
    <n v="29634464.189999998"/>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35428001.430000007"/>
  </r>
  <r>
    <s v="2023"/>
    <x v="0"/>
    <x v="0"/>
    <x v="0"/>
    <x v="0"/>
    <s v="2 - Poder Ejecutivo"/>
    <s v="0208 - MINISTERIO DE DEPORTES Y RECREACIÓN"/>
    <x v="2"/>
    <x v="6"/>
    <x v="45"/>
    <s v="2.2 - CONTRATACIÓN DE SERVICIOS"/>
    <s v="2.2.1 - SERVICIOS BÁSICOS"/>
    <s v="N"/>
    <s v="00 - N/A"/>
    <s v="10 - FONDO GENERAL"/>
    <s v="(en blanco)"/>
    <s v="99 - MULTIPROVINCIAL"/>
    <n v="183192579"/>
    <n v="183192579"/>
    <n v="66043776.359999999"/>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128458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130295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9250100"/>
    <n v="5197272.3999999994"/>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3292010.1"/>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2914930"/>
    <n v="7962476.4500000002"/>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699494"/>
    <n v="3385967.76"/>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82982.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29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6250000"/>
    <n v="57762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750000"/>
    <n v="8420802.0399999991"/>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3446932"/>
    <n v="4407734.17"/>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12862"/>
  </r>
  <r>
    <s v="2023"/>
    <x v="0"/>
    <x v="0"/>
    <x v="0"/>
    <x v="0"/>
    <s v="2 - Poder Ejecutivo"/>
    <s v="0208 - MINISTERIO DE DEPORTES Y RECREACIÓN"/>
    <x v="2"/>
    <x v="9"/>
    <x v="39"/>
    <s v="2.2 - CONTRATACIÓN DE SERVICIOS"/>
    <s v="2.2.3 - VIÁTICOS"/>
    <s v="N"/>
    <s v="00 - N/A"/>
    <s v="10 - FONDO GENERAL"/>
    <s v="(en blanco)"/>
    <s v="99 - MULTIPROVINCIAL"/>
    <n v="1500000"/>
    <n v="2500000"/>
    <n v="255552.5"/>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85685258.61999997"/>
  </r>
  <r>
    <s v="2023"/>
    <x v="0"/>
    <x v="0"/>
    <x v="0"/>
    <x v="0"/>
    <s v="2 - Poder Ejecutivo"/>
    <s v="0209 - MINISTERIO DE TRABAJO"/>
    <x v="3"/>
    <x v="12"/>
    <x v="46"/>
    <s v="2.1 - REMUNERACIONES Y CONTRIBUCIONES"/>
    <s v="2.1.1 - REMUNERACIONES"/>
    <s v="N"/>
    <s v="00 - N/A"/>
    <s v="10 - FONDO GENERAL"/>
    <s v="(en blanco)"/>
    <s v="99 - MULTIPROVINCIAL"/>
    <n v="77008666"/>
    <n v="87931870"/>
    <n v="280111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466958.5499999998"/>
  </r>
  <r>
    <s v="2023"/>
    <x v="0"/>
    <x v="0"/>
    <x v="0"/>
    <x v="0"/>
    <s v="2 - Poder Ejecutivo"/>
    <s v="0209 - MINISTERIO DE TRABAJO"/>
    <x v="3"/>
    <x v="12"/>
    <x v="46"/>
    <s v="2.1 - REMUNERACIONES Y CONTRIBUCIONES"/>
    <s v="2.1.2 - SOBRESUELDOS"/>
    <s v="N"/>
    <s v="00 - N/A"/>
    <s v="10 - FONDO GENERAL"/>
    <s v="(en blanco)"/>
    <s v="01 - DISTRITO NACIONAL"/>
    <n v="67129753"/>
    <n v="49742886"/>
    <n v="92280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3334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8019786.890000012"/>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4254528.2599999988"/>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7785375.3400000008"/>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1027095.6"/>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1728844"/>
  </r>
  <r>
    <s v="2023"/>
    <x v="0"/>
    <x v="0"/>
    <x v="0"/>
    <x v="0"/>
    <s v="2 - Poder Ejecutivo"/>
    <s v="0209 - MINISTERIO DE TRABAJO"/>
    <x v="3"/>
    <x v="12"/>
    <x v="46"/>
    <s v="2.2 - CONTRATACIÓN DE SERVICIOS"/>
    <s v="2.2.3 - VIÁTICOS"/>
    <s v="N"/>
    <s v="00 - N/A"/>
    <s v="20 - FONDOS CON DESTINO ESPECÍFICO"/>
    <s v="(en blanco)"/>
    <s v="01 - DISTRITO NACIONAL"/>
    <n v="5885000"/>
    <n v="8493456"/>
    <n v="56907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244227.92999999993"/>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4558373.2600000007"/>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1527878.08"/>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37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922350"/>
    <n v="25653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7833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12490.300000000003"/>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42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0"/>
  </r>
  <r>
    <s v="2023"/>
    <x v="0"/>
    <x v="0"/>
    <x v="0"/>
    <x v="0"/>
    <s v="2 - Poder Ejecutivo"/>
    <s v="0209 - MINISTERIO DE TRABAJO"/>
    <x v="3"/>
    <x v="12"/>
    <x v="46"/>
    <s v="2.3 - MATERIALES Y SUMINISTROS"/>
    <s v="2.3.9 - PRODUCTOS Y ÚTILES VARIOS"/>
    <s v="N"/>
    <s v="00 - N/A"/>
    <s v="10 - FONDO GENERAL"/>
    <s v="(en blanco)"/>
    <s v="99 - MULTIPROVINCIAL"/>
    <n v="12600505"/>
    <n v="12600505"/>
    <n v="659955.12"/>
  </r>
  <r>
    <s v="2023"/>
    <x v="0"/>
    <x v="0"/>
    <x v="0"/>
    <x v="0"/>
    <s v="2 - Poder Ejecutivo"/>
    <s v="0209 - MINISTERIO DE TRABAJO"/>
    <x v="3"/>
    <x v="12"/>
    <x v="46"/>
    <s v="2.3 - MATERIALES Y SUMINISTROS"/>
    <s v="2.3.9 - PRODUCTOS Y ÚTILES VARIOS"/>
    <s v="N"/>
    <s v="00 - N/A"/>
    <s v="20 - FONDOS CON DESTINO ESPECÍFICO"/>
    <s v="(en blanco)"/>
    <s v="01 - DISTRITO NACIONAL"/>
    <n v="0"/>
    <n v="1022323"/>
    <n v="151800.16"/>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900000"/>
  </r>
  <r>
    <s v="2023"/>
    <x v="0"/>
    <x v="0"/>
    <x v="0"/>
    <x v="0"/>
    <s v="2 - Poder Ejecutivo"/>
    <s v="0210 - MINISTERIO DE AGRICULTURA"/>
    <x v="3"/>
    <x v="12"/>
    <x v="47"/>
    <s v="2.1 - REMUNERACIONES Y CONTRIBUCIONES"/>
    <s v="2.1.2 - SOBRESUELDOS"/>
    <s v="N"/>
    <s v="00 - N/A"/>
    <s v="10 - FONDO GENERAL"/>
    <s v="(en blanco)"/>
    <s v="99 - MULTIPROVINCIAL"/>
    <n v="1215000"/>
    <n v="1894982"/>
    <n v="12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432649.24"/>
  </r>
  <r>
    <s v="2023"/>
    <x v="0"/>
    <x v="0"/>
    <x v="0"/>
    <x v="0"/>
    <s v="2 - Poder Ejecutivo"/>
    <s v="0210 - MINISTERIO DE AGRICULTURA"/>
    <x v="3"/>
    <x v="12"/>
    <x v="47"/>
    <s v="2.2 - CONTRATACIÓN DE SERVICIOS"/>
    <s v="2.2.1 - SERVICIOS BÁSICOS"/>
    <s v="N"/>
    <s v="00 - N/A"/>
    <s v="10 - FONDO GENERAL"/>
    <s v="(en blanco)"/>
    <s v="99 - MULTIPROVINCIAL"/>
    <n v="630430"/>
    <n v="630430"/>
    <n v="83271.600000000006"/>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197187.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129000"/>
    <n v="38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131765.84"/>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39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181287119.51999998"/>
  </r>
  <r>
    <s v="2023"/>
    <x v="0"/>
    <x v="0"/>
    <x v="0"/>
    <x v="0"/>
    <s v="2 - Poder Ejecutivo"/>
    <s v="0210 - MINISTERIO DE AGRICULTURA"/>
    <x v="3"/>
    <x v="10"/>
    <x v="24"/>
    <s v="2.1 - REMUNERACIONES Y CONTRIBUCIONES"/>
    <s v="2.1.2 - SOBRESUELDOS"/>
    <s v="N"/>
    <s v="00 - N/A"/>
    <s v="10 - FONDO GENERAL"/>
    <s v="(en blanco)"/>
    <s v="99 - MULTIPROVINCIAL"/>
    <n v="55869008"/>
    <n v="55869008"/>
    <n v="20294.650000000001"/>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7873113.819999997"/>
  </r>
  <r>
    <s v="2023"/>
    <x v="0"/>
    <x v="0"/>
    <x v="0"/>
    <x v="0"/>
    <s v="2 - Poder Ejecutivo"/>
    <s v="0210 - MINISTERIO DE AGRICULTURA"/>
    <x v="3"/>
    <x v="10"/>
    <x v="24"/>
    <s v="2.2 - CONTRATACIÓN DE SERVICIOS"/>
    <s v="2.2.1 - SERVICIOS BÁSICOS"/>
    <s v="N"/>
    <s v="00 - N/A"/>
    <s v="10 - FONDO GENERAL"/>
    <s v="(en blanco)"/>
    <s v="99 - MULTIPROVINCIAL"/>
    <n v="215762849"/>
    <n v="215762849"/>
    <n v="80604490.309999987"/>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809046.71"/>
  </r>
  <r>
    <s v="2023"/>
    <x v="0"/>
    <x v="0"/>
    <x v="0"/>
    <x v="0"/>
    <s v="2 - Poder Ejecutivo"/>
    <s v="0210 - MINISTERIO DE AGRICULTURA"/>
    <x v="3"/>
    <x v="10"/>
    <x v="24"/>
    <s v="2.2 - CONTRATACIÓN DE SERVICIOS"/>
    <s v="2.2.3 - VIÁTICOS"/>
    <s v="N"/>
    <s v="00 - N/A"/>
    <s v="10 - FONDO GENERAL"/>
    <s v="(en blanco)"/>
    <s v="99 - MULTIPROVINCIAL"/>
    <n v="12022500"/>
    <n v="11135456"/>
    <n v="0"/>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53217596"/>
    <n v="10470386.359999999"/>
  </r>
  <r>
    <s v="2023"/>
    <x v="0"/>
    <x v="0"/>
    <x v="0"/>
    <x v="0"/>
    <s v="2 - Poder Ejecutivo"/>
    <s v="0210 - MINISTERIO DE AGRICULTURA"/>
    <x v="3"/>
    <x v="10"/>
    <x v="24"/>
    <s v="2.2 - CONTRATACIÓN DE SERVICIOS"/>
    <s v="2.2.6 - SEGUROS"/>
    <s v="N"/>
    <s v="00 - N/A"/>
    <s v="10 - FONDO GENERAL"/>
    <s v="(en blanco)"/>
    <s v="99 - MULTIPROVINCIAL"/>
    <n v="187051635"/>
    <n v="186561195"/>
    <n v="73492910.060000002"/>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7741685"/>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16120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173318.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950050.5"/>
  </r>
  <r>
    <s v="2023"/>
    <x v="0"/>
    <x v="0"/>
    <x v="0"/>
    <x v="0"/>
    <s v="2 - Poder Ejecutivo"/>
    <s v="0210 - MINISTERIO DE AGRICULTURA"/>
    <x v="3"/>
    <x v="10"/>
    <x v="24"/>
    <s v="2.3 - MATERIALES Y SUMINISTROS"/>
    <s v="2.3.2 - TEXTILES Y VESTUARIOS"/>
    <s v="N"/>
    <s v="00 - N/A"/>
    <s v="10 - FONDO GENERAL"/>
    <s v="(en blanco)"/>
    <s v="99 - MULTIPROVINCIAL"/>
    <n v="3413545"/>
    <n v="10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309679.9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809641.65999999992"/>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62360784"/>
    <n v="49270559.289999999"/>
  </r>
  <r>
    <s v="2023"/>
    <x v="0"/>
    <x v="0"/>
    <x v="0"/>
    <x v="0"/>
    <s v="2 - Poder Ejecutivo"/>
    <s v="0210 - MINISTERIO DE AGRICULTURA"/>
    <x v="3"/>
    <x v="10"/>
    <x v="24"/>
    <s v="2.3 - MATERIALES Y SUMINISTROS"/>
    <s v="2.3.9 - PRODUCTOS Y ÚTILES VARIOS"/>
    <s v="N"/>
    <s v="00 - N/A"/>
    <s v="10 - FONDO GENERAL"/>
    <s v="(en blanco)"/>
    <s v="99 - MULTIPROVINCIAL"/>
    <n v="22537724"/>
    <n v="20694524"/>
    <n v="1195713.94"/>
  </r>
  <r>
    <s v="2023"/>
    <x v="0"/>
    <x v="0"/>
    <x v="0"/>
    <x v="0"/>
    <s v="2 - Poder Ejecutivo"/>
    <s v="0210 - MINISTERIO DE AGRICULTURA"/>
    <x v="3"/>
    <x v="10"/>
    <x v="48"/>
    <s v="2.1 - REMUNERACIONES Y CONTRIBUCIONES"/>
    <s v="2.1.1 - REMUNERACIONES"/>
    <s v="N"/>
    <s v="00 - N/A"/>
    <s v="10 - FONDO GENERAL"/>
    <s v="(en blanco)"/>
    <s v="99 - MULTIPROVINCIAL"/>
    <n v="3130921154"/>
    <n v="2329417898.6800003"/>
    <n v="942344890.93000019"/>
  </r>
  <r>
    <s v="2023"/>
    <x v="0"/>
    <x v="0"/>
    <x v="0"/>
    <x v="0"/>
    <s v="2 - Poder Ejecutivo"/>
    <s v="0210 - MINISTERIO DE AGRICULTURA"/>
    <x v="3"/>
    <x v="10"/>
    <x v="48"/>
    <s v="2.1 - REMUNERACIONES Y CONTRIBUCIONES"/>
    <s v="2.1.2 - SOBRESUELDOS"/>
    <s v="N"/>
    <s v="00 - N/A"/>
    <s v="10 - FONDO GENERAL"/>
    <s v="(en blanco)"/>
    <s v="99 - MULTIPROVINCIAL"/>
    <n v="276290306"/>
    <n v="192712370"/>
    <n v="3835435.32"/>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144386137.18000004"/>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15400000"/>
    <n v="434511.9"/>
  </r>
  <r>
    <s v="2023"/>
    <x v="0"/>
    <x v="0"/>
    <x v="0"/>
    <x v="0"/>
    <s v="2 - Poder Ejecutivo"/>
    <s v="0210 - MINISTERIO DE AGRICULTURA"/>
    <x v="3"/>
    <x v="10"/>
    <x v="48"/>
    <s v="2.2 - CONTRATACIÓN DE SERVICIOS"/>
    <s v="2.2.5 - ALQUILERES Y RENTAS"/>
    <s v="N"/>
    <s v="00 - N/A"/>
    <s v="10 - FONDO GENERAL"/>
    <s v="(en blanco)"/>
    <s v="99 - MULTIPROVINCIAL"/>
    <n v="9000000"/>
    <n v="9000000"/>
    <n v="0"/>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2290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1509990"/>
    <n v="2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27276665.99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7263113"/>
    <n v="26726212.809999999"/>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3935911.439999999"/>
  </r>
  <r>
    <s v="2023"/>
    <x v="0"/>
    <x v="0"/>
    <x v="0"/>
    <x v="0"/>
    <s v="2 - Poder Ejecutivo"/>
    <s v="0210 - MINISTERIO DE AGRICULTURA"/>
    <x v="3"/>
    <x v="14"/>
    <x v="49"/>
    <s v="2.2 - CONTRATACIÓN DE SERVICIOS"/>
    <s v="2.2.1 - SERVICIOS BÁSICOS"/>
    <s v="N"/>
    <s v="00 - N/A"/>
    <s v="10 - FONDO GENERAL"/>
    <s v="(en blanco)"/>
    <s v="99 - MULTIPROVINCIAL"/>
    <n v="3010000"/>
    <n v="2650000"/>
    <n v="646536.36"/>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62548.97"/>
  </r>
  <r>
    <s v="2023"/>
    <x v="0"/>
    <x v="0"/>
    <x v="0"/>
    <x v="0"/>
    <s v="2 - Poder Ejecutivo"/>
    <s v="0210 - MINISTERIO DE AGRICULTURA"/>
    <x v="3"/>
    <x v="14"/>
    <x v="49"/>
    <s v="2.2 - CONTRATACIÓN DE SERVICIOS"/>
    <s v="2.2.3 - VIÁTICOS"/>
    <s v="N"/>
    <s v="00 - N/A"/>
    <s v="10 - FONDO GENERAL"/>
    <s v="(en blanco)"/>
    <s v="99 - MULTIPROVINCIAL"/>
    <n v="5000000"/>
    <n v="4000000"/>
    <n v="6713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413969.86"/>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13177.58"/>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12088.2"/>
  </r>
  <r>
    <s v="2023"/>
    <x v="0"/>
    <x v="0"/>
    <x v="0"/>
    <x v="0"/>
    <s v="2 - Poder Ejecutivo"/>
    <s v="0210 - MINISTERIO DE AGRICULTURA"/>
    <x v="3"/>
    <x v="14"/>
    <x v="49"/>
    <s v="2.3 - MATERIALES Y SUMINISTROS"/>
    <s v="2.3.1 - ALIMENTOS Y PRODUCTOS AGROFORESTALES"/>
    <s v="N"/>
    <s v="00 - N/A"/>
    <s v="10 - FONDO GENERAL"/>
    <s v="(en blanco)"/>
    <s v="99 - MULTIPROVINCIAL"/>
    <n v="566879"/>
    <n v="466879"/>
    <n v="69144.62"/>
  </r>
  <r>
    <s v="2023"/>
    <x v="0"/>
    <x v="0"/>
    <x v="0"/>
    <x v="0"/>
    <s v="2 - Poder Ejecutivo"/>
    <s v="0210 - MINISTERIO DE AGRICULTURA"/>
    <x v="3"/>
    <x v="14"/>
    <x v="49"/>
    <s v="2.3 - MATERIALES Y SUMINISTROS"/>
    <s v="2.3.2 - TEXTILES Y VESTUARIOS"/>
    <s v="N"/>
    <s v="00 - N/A"/>
    <s v="10 - FONDO GENERAL"/>
    <s v="(en blanco)"/>
    <s v="99 - MULTIPROVINCIAL"/>
    <n v="650000"/>
    <n v="217500"/>
    <n v="0"/>
  </r>
  <r>
    <s v="2023"/>
    <x v="0"/>
    <x v="0"/>
    <x v="0"/>
    <x v="0"/>
    <s v="2 - Poder Ejecutivo"/>
    <s v="0210 - MINISTERIO DE AGRICULTURA"/>
    <x v="3"/>
    <x v="14"/>
    <x v="49"/>
    <s v="2.3 - MATERIALES Y SUMINISTROS"/>
    <s v="2.3.3 - PAPEL, CARTÓN E IMPRESOS"/>
    <s v="N"/>
    <s v="00 - N/A"/>
    <s v="10 - FONDO GENERAL"/>
    <s v="(en blanco)"/>
    <s v="99 - MULTIPROVINCIAL"/>
    <n v="745000"/>
    <n v="545000"/>
    <n v="77180.7"/>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3845.97"/>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73057.919999999998"/>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56775.7"/>
  </r>
  <r>
    <s v="2023"/>
    <x v="0"/>
    <x v="0"/>
    <x v="0"/>
    <x v="0"/>
    <s v="2 - Poder Ejecutivo"/>
    <s v="0210 - MINISTERIO DE AGRICULTURA"/>
    <x v="3"/>
    <x v="14"/>
    <x v="49"/>
    <s v="2.3 - MATERIALES Y SUMINISTROS"/>
    <s v="2.3.9 - PRODUCTOS Y ÚTILES VARIOS"/>
    <s v="N"/>
    <s v="00 - N/A"/>
    <s v="10 - FONDO GENERAL"/>
    <s v="(en blanco)"/>
    <s v="99 - MULTIPROVINCIAL"/>
    <n v="6040000"/>
    <n v="2342500"/>
    <n v="308640.08999999997"/>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2005550.1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18899.23"/>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168753757.7000003"/>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340155.9800000004"/>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299310406.10000002"/>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41055449.78"/>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3299175.250000002"/>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667000"/>
  </r>
  <r>
    <s v="2023"/>
    <x v="0"/>
    <x v="0"/>
    <x v="0"/>
    <x v="0"/>
    <s v="2 - Poder Ejecutivo"/>
    <s v="0211 - MINISTERIO DE OBRAS PÚBLICAS Y COMUNICACIONES"/>
    <x v="3"/>
    <x v="8"/>
    <x v="18"/>
    <s v="2.2 - CONTRATACIÓN DE SERVICIOS"/>
    <s v="2.2.3 - VIÁTICOS"/>
    <s v="N"/>
    <s v="00 - N/A"/>
    <s v="10 - FONDO GENERAL"/>
    <s v="(en blanco)"/>
    <s v="99 - MULTIPROVINCIAL"/>
    <n v="13800000"/>
    <n v="13800000"/>
    <n v="34198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923088.33"/>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s v="2.2 - CONTRATACIÓN DE SERVICIOS"/>
    <s v="2.2.6 - SEGUROS"/>
    <s v="N"/>
    <s v="00 - N/A"/>
    <s v="10 - FONDO GENERAL"/>
    <s v="(en blanco)"/>
    <s v="99 - MULTIPROVINCIAL"/>
    <n v="3691992"/>
    <n v="4291992"/>
    <n v="1925051.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0455316.84"/>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1319020"/>
    <n v="6609378.3099999996"/>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33000"/>
    <n v="7373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560919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4119875.21"/>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518259.9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80874.820000000007"/>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39282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813492.97"/>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116251.380000003"/>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323450.43"/>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8873626.4299999997"/>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270113073.28999996"/>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36886257.519999996"/>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28374622.359999999"/>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26166436.27"/>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12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39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695110.24"/>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535044.21"/>
  </r>
  <r>
    <s v="2023"/>
    <x v="0"/>
    <x v="0"/>
    <x v="0"/>
    <x v="0"/>
    <s v="2 - Poder Ejecutivo"/>
    <s v="0211 - MINISTERIO DE OBRAS PÚBLICAS Y COMUNICACIONES"/>
    <x v="3"/>
    <x v="8"/>
    <x v="51"/>
    <s v="2.2 - CONTRATACIÓN DE SERVICIOS"/>
    <s v="2.2.3 - VIÁTICOS"/>
    <s v="N"/>
    <s v="00 - N/A"/>
    <s v="10 - FONDO GENERAL"/>
    <s v="(en blanco)"/>
    <s v="99 - MULTIPROVINCIAL"/>
    <n v="2200000"/>
    <n v="2200000"/>
    <n v="449350"/>
  </r>
  <r>
    <s v="2023"/>
    <x v="0"/>
    <x v="0"/>
    <x v="0"/>
    <x v="0"/>
    <s v="2 - Poder Ejecutivo"/>
    <s v="0211 - MINISTERIO DE OBRAS PÚBLICAS Y COMUNICACIONES"/>
    <x v="3"/>
    <x v="8"/>
    <x v="51"/>
    <s v="2.2 - CONTRATACIÓN DE SERVICIOS"/>
    <s v="2.2.6 - SEGUROS"/>
    <s v="N"/>
    <s v="00 - N/A"/>
    <s v="10 - FONDO GENERAL"/>
    <s v="(en blanco)"/>
    <s v="99 - MULTIPROVINCIAL"/>
    <n v="1184000"/>
    <n v="1184000"/>
    <n v="177581.13"/>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835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44536.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32200.18"/>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68504.169999999984"/>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90722661.11999995"/>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12097100"/>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42739165.359999985"/>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90972881.56000003"/>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96416.799999999988"/>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98766"/>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70523.82"/>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78596759.65999997"/>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27700384.629999999"/>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296549"/>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95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53258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359832"/>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6230425.5300000003"/>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230497168.79000002"/>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19910611.990000002"/>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33576198.079999998"/>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33870727.070000008"/>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58578666.589999981"/>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600508.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10456395.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59977328.5"/>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6000000"/>
    <n v="1995424.93"/>
  </r>
  <r>
    <s v="2023"/>
    <x v="0"/>
    <x v="0"/>
    <x v="0"/>
    <x v="0"/>
    <s v="2 - Poder Ejecutivo"/>
    <s v="0211 - MINISTERIO DE OBRAS PÚBLICAS Y COMUNICACIONES"/>
    <x v="3"/>
    <x v="8"/>
    <x v="54"/>
    <s v="2.2 - CONTRATACIÓN DE SERVICIOS"/>
    <s v="2.2.6 - SEGUROS"/>
    <s v="N"/>
    <s v="00 - N/A"/>
    <s v="10 - FONDO GENERAL"/>
    <s v="(en blanco)"/>
    <s v="99 - MULTIPROVINCIAL"/>
    <n v="50000000"/>
    <n v="50000000"/>
    <n v="24497838.440000005"/>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0577172.510000005"/>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6071935.730000000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39000000"/>
    <n v="7400155.0499999998"/>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10216444.300000001"/>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3300000"/>
    <n v="6026156.2800000003"/>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6000000"/>
    <n v="0"/>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36543833.840000004"/>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757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5566216.5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799560.36"/>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63375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214029.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0"/>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13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42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5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811500"/>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02250"/>
    <n v="108477.4"/>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50206091.449999996"/>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7616783.1500000004"/>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30104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6865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4416730.42"/>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104125.0999999999"/>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x v="57"/>
    <s v="2.2 - CONTRATACIÓN DE SERVICIOS"/>
    <s v="2.2.3 - VIÁTICOS"/>
    <s v="N"/>
    <s v="00 - N/A"/>
    <s v="10 - FONDO GENERAL"/>
    <s v="(en blanco)"/>
    <s v="99 - MULTIPROVINCIAL"/>
    <n v="950000"/>
    <n v="950000"/>
    <n v="2624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32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735100.3"/>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64531.85999999993"/>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661686.88"/>
    <n v="703586.39999999991"/>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30910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26237.81999999999"/>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4575"/>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65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344000"/>
    <n v="304425.38"/>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02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48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54527.53999999998"/>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73392"/>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314747253.33999997"/>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208870405.47"/>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1999999"/>
    <n v="70725007.24000001"/>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66532846.469999999"/>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488649.81000000006"/>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2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40991763.17999997"/>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9962799.509999987"/>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5863975.449999997"/>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10406358.339999998"/>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7785723.53999999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9701501.1500000004"/>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5063050.6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7905218.1399999997"/>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8503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46291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74676180.38000001"/>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9789754.4500000011"/>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341520.5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3442046.98"/>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1094489.5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3141298.399999991"/>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349352.7100000002"/>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13290183.77"/>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1781594.1"/>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88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793700.6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453684.14"/>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3825171.98"/>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51499.9"/>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2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5677528.5999999996"/>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4585478.0599999996"/>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611043.71"/>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6028251.9900000021"/>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7131906.57"/>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553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960020.13"/>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4078174.5999999996"/>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1288400.8199999998"/>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9662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584000"/>
    <n v="1436200.9899999998"/>
  </r>
  <r>
    <s v="2023"/>
    <x v="0"/>
    <x v="0"/>
    <x v="0"/>
    <x v="0"/>
    <s v="2 - Poder Ejecutivo"/>
    <s v="0212 - MINISTERIO DE INDUSTRIA, COMERCIO Y MIPYMES (MICM)"/>
    <x v="3"/>
    <x v="12"/>
    <x v="32"/>
    <s v="2.2 - CONTRATACIÓN DE SERVICIOS"/>
    <s v="2.2.6 - SEGUROS"/>
    <s v="N"/>
    <s v="00 - N/A"/>
    <s v="10 - FONDO GENERAL"/>
    <s v="(en blanco)"/>
    <s v="99 - MULTIPROVINCIAL"/>
    <n v="976373"/>
    <n v="1126373"/>
    <n v="925457.46"/>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144988.96"/>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15137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6144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0477138.01"/>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708609.26"/>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404338.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88536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155971.11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321713.3400000001"/>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490649.27999999991"/>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874205.28"/>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50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26963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08000"/>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1040901"/>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265400"/>
    <n v="162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574500"/>
    <n v="239211.82"/>
  </r>
  <r>
    <s v="2023"/>
    <x v="0"/>
    <x v="0"/>
    <x v="0"/>
    <x v="0"/>
    <s v="2 - Poder Ejecutivo"/>
    <s v="0213 - MINISTERIO DE TURISMO"/>
    <x v="3"/>
    <x v="17"/>
    <x v="59"/>
    <s v="2.1 - REMUNERACIONES Y CONTRIBUCIONES"/>
    <s v="2.1.1 - REMUNERACIONES"/>
    <s v="N"/>
    <s v="00 - N/A"/>
    <s v="10 - FONDO GENERAL"/>
    <s v="(en blanco)"/>
    <s v="99 - MULTIPROVINCIAL"/>
    <n v="925952434"/>
    <n v="935952434"/>
    <n v="245437648.45000005"/>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69018548.909999996"/>
  </r>
  <r>
    <s v="2023"/>
    <x v="0"/>
    <x v="0"/>
    <x v="0"/>
    <x v="0"/>
    <s v="2 - Poder Ejecutivo"/>
    <s v="0213 - MINISTERIO DE TURISMO"/>
    <x v="3"/>
    <x v="17"/>
    <x v="59"/>
    <s v="2.1 - REMUNERACIONES Y CONTRIBUCIONES"/>
    <s v="2.1.2 - SOBRESUELDOS"/>
    <s v="N"/>
    <s v="00 - N/A"/>
    <s v="10 - FONDO GENERAL"/>
    <s v="(en blanco)"/>
    <s v="99 - MULTIPROVINCIAL"/>
    <n v="131836976"/>
    <n v="265060424"/>
    <n v="46219021.660000004"/>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0152204.940000001"/>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34660348.43999999"/>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4649974.05"/>
  </r>
  <r>
    <s v="2023"/>
    <x v="0"/>
    <x v="0"/>
    <x v="0"/>
    <x v="0"/>
    <s v="2 - Poder Ejecutivo"/>
    <s v="0213 - MINISTERIO DE TURISMO"/>
    <x v="3"/>
    <x v="17"/>
    <x v="59"/>
    <s v="2.2 - CONTRATACIÓN DE SERVICIOS"/>
    <s v="2.2.1 - SERVICIOS BÁSICOS"/>
    <s v="N"/>
    <s v="00 - N/A"/>
    <s v="10 - FONDO GENERAL"/>
    <s v="(en blanco)"/>
    <s v="99 - MULTIPROVINCIAL"/>
    <n v="71274871"/>
    <n v="74530968.549999997"/>
    <n v="20897410.34"/>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127900398.80000001"/>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2582279.75"/>
  </r>
  <r>
    <s v="2023"/>
    <x v="0"/>
    <x v="0"/>
    <x v="0"/>
    <x v="0"/>
    <s v="2 - Poder Ejecutivo"/>
    <s v="0213 - MINISTERIO DE TURISMO"/>
    <x v="3"/>
    <x v="17"/>
    <x v="59"/>
    <s v="2.2 - CONTRATACIÓN DE SERVICIOS"/>
    <s v="2.2.4 - TRANSPORTE Y ALMACENAJE"/>
    <s v="N"/>
    <s v="00 - N/A"/>
    <s v="10 - FONDO GENERAL"/>
    <s v="(en blanco)"/>
    <s v="99 - MULTIPROVINCIAL"/>
    <n v="13050000"/>
    <n v="17595000"/>
    <n v="1053734"/>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13144.13"/>
  </r>
  <r>
    <s v="2023"/>
    <x v="0"/>
    <x v="0"/>
    <x v="0"/>
    <x v="0"/>
    <s v="2 - Poder Ejecutivo"/>
    <s v="0213 - MINISTERIO DE TURISMO"/>
    <x v="3"/>
    <x v="17"/>
    <x v="59"/>
    <s v="2.2 - CONTRATACIÓN DE SERVICIOS"/>
    <s v="2.2.5 - ALQUILERES Y RENTAS"/>
    <s v="N"/>
    <s v="00 - N/A"/>
    <s v="10 - FONDO GENERAL"/>
    <s v="(en blanco)"/>
    <s v="99 - MULTIPROVINCIAL"/>
    <n v="145224836"/>
    <n v="142199817"/>
    <n v="23498895.889999997"/>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875306.34"/>
  </r>
  <r>
    <s v="2023"/>
    <x v="0"/>
    <x v="0"/>
    <x v="0"/>
    <x v="0"/>
    <s v="2 - Poder Ejecutivo"/>
    <s v="0213 - MINISTERIO DE TURISMO"/>
    <x v="3"/>
    <x v="17"/>
    <x v="59"/>
    <s v="2.2 - CONTRATACIÓN DE SERVICIOS"/>
    <s v="2.2.6 - SEGUROS"/>
    <s v="N"/>
    <s v="00 - N/A"/>
    <s v="10 - FONDO GENERAL"/>
    <s v="(en blanco)"/>
    <s v="99 - MULTIPROVINCIAL"/>
    <n v="42987834"/>
    <n v="42987834"/>
    <n v="20887616.050000001"/>
  </r>
  <r>
    <s v="2023"/>
    <x v="0"/>
    <x v="0"/>
    <x v="0"/>
    <x v="0"/>
    <s v="2 - Poder Ejecutivo"/>
    <s v="0213 - MINISTERIO DE TURISMO"/>
    <x v="3"/>
    <x v="17"/>
    <x v="59"/>
    <s v="2.2 - CONTRATACIÓN DE SERVICIOS"/>
    <s v="2.2.6 - SEGUROS"/>
    <s v="N"/>
    <s v="00 - N/A"/>
    <s v="20 - FONDOS CON DESTINO ESPECÍFICO"/>
    <s v="(en blanco)"/>
    <s v="99 - MULTIPROVINCIAL"/>
    <n v="21112500"/>
    <n v="21112500"/>
    <n v="5213083.7299999986"/>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654545.1899999995"/>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1876900.7700000003"/>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3530739.0500000003"/>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5569475.4100000001"/>
  </r>
  <r>
    <s v="2023"/>
    <x v="0"/>
    <x v="0"/>
    <x v="0"/>
    <x v="0"/>
    <s v="2 - Poder Ejecutivo"/>
    <s v="0213 - MINISTERIO DE TURISMO"/>
    <x v="3"/>
    <x v="17"/>
    <x v="59"/>
    <s v="2.2 - CONTRATACIÓN DE SERVICIOS"/>
    <s v="2.2.9 - OTRAS CONTRATACIONES DE SERVICIOS"/>
    <s v="N"/>
    <s v="00 - N/A"/>
    <s v="10 - FONDO GENERAL"/>
    <s v="(en blanco)"/>
    <s v="99 - MULTIPROVINCIAL"/>
    <n v="26350000"/>
    <n v="27176980"/>
    <n v="56721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262457.95"/>
  </r>
  <r>
    <s v="2023"/>
    <x v="0"/>
    <x v="0"/>
    <x v="0"/>
    <x v="0"/>
    <s v="2 - Poder Ejecutivo"/>
    <s v="0213 - MINISTERIO DE TURISMO"/>
    <x v="3"/>
    <x v="17"/>
    <x v="59"/>
    <s v="2.3 - MATERIALES Y SUMINISTROS"/>
    <s v="2.3.1 - ALIMENTOS Y PRODUCTOS AGROFORESTALES"/>
    <s v="N"/>
    <s v="00 - N/A"/>
    <s v="10 - FONDO GENERAL"/>
    <s v="(en blanco)"/>
    <s v="99 - MULTIPROVINCIAL"/>
    <n v="5524498"/>
    <n v="6160748"/>
    <n v="500552.6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9141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94324.479999999996"/>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88564.90000000002"/>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5037761.53"/>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1633.4"/>
  </r>
  <r>
    <s v="2023"/>
    <x v="0"/>
    <x v="0"/>
    <x v="0"/>
    <x v="0"/>
    <s v="2 - Poder Ejecutivo"/>
    <s v="0213 - MINISTERIO DE TURISMO"/>
    <x v="3"/>
    <x v="17"/>
    <x v="59"/>
    <s v="2.3 - MATERIALES Y SUMINISTROS"/>
    <s v="2.3.9 - PRODUCTOS Y ÚTILES VARIOS"/>
    <s v="N"/>
    <s v="00 - N/A"/>
    <s v="10 - FONDO GENERAL"/>
    <s v="(en blanco)"/>
    <s v="99 - MULTIPROVINCIAL"/>
    <n v="67232094"/>
    <n v="36848701"/>
    <n v="526206.66"/>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475990.87"/>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183818920.3200002"/>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33333.3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20747830.70000005"/>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61437489.640000001"/>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85032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0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25333333.3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71834499.92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9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7749999.9900000002"/>
  </r>
  <r>
    <s v="2023"/>
    <x v="0"/>
    <x v="0"/>
    <x v="0"/>
    <x v="0"/>
    <s v="2 - Poder Ejecutivo"/>
    <s v="0214 - PROCURADURÍA GENERAL DE LA REPÚBLICA"/>
    <x v="0"/>
    <x v="1"/>
    <x v="1"/>
    <s v="2.2 - CONTRATACIÓN DE SERVICIOS"/>
    <s v="2.2.4 - TRANSPORTE Y ALMACENAJE"/>
    <s v="N"/>
    <s v="00 - N/A"/>
    <s v="10 - FONDO GENERAL"/>
    <s v="(en blanco)"/>
    <s v="99 - MULTIPROVINCIAL"/>
    <n v="0"/>
    <n v="300000"/>
    <n v="10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3350000.01"/>
  </r>
  <r>
    <s v="2023"/>
    <x v="0"/>
    <x v="0"/>
    <x v="0"/>
    <x v="0"/>
    <s v="2 - Poder Ejecutivo"/>
    <s v="0214 - PROCURADURÍA GENERAL DE LA REPÚBLICA"/>
    <x v="0"/>
    <x v="1"/>
    <x v="1"/>
    <s v="2.2 - CONTRATACIÓN DE SERVICIOS"/>
    <s v="2.2.5 - ALQUILERES Y RENTAS"/>
    <s v="N"/>
    <s v="00 - N/A"/>
    <s v="10 - FONDO GENERAL"/>
    <s v="(en blanco)"/>
    <s v="99 - MULTIPROVINCIAL"/>
    <n v="8790000"/>
    <n v="8790000"/>
    <n v="2930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49525350"/>
  </r>
  <r>
    <s v="2023"/>
    <x v="0"/>
    <x v="0"/>
    <x v="0"/>
    <x v="0"/>
    <s v="2 - Poder Ejecutivo"/>
    <s v="0214 - PROCURADURÍA GENERAL DE LA REPÚBLICA"/>
    <x v="0"/>
    <x v="1"/>
    <x v="1"/>
    <s v="2.2 - CONTRATACIÓN DE SERVICIOS"/>
    <s v="2.2.6 - SEGUROS"/>
    <s v="N"/>
    <s v="00 - N/A"/>
    <s v="10 - FONDO GENERAL"/>
    <s v="(en blanco)"/>
    <s v="99 - MULTIPROVINCIAL"/>
    <n v="176837602"/>
    <n v="132837602"/>
    <n v="44279200.6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8568796"/>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7929098.7000000002"/>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3666666.68"/>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24154807.989999991"/>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452669.7400000002"/>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07263066.24999997"/>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2270000.0099999998"/>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8663611.5299999993"/>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318966.48000000004"/>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3934362.2699999996"/>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3678738.24"/>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91096476.810000032"/>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83319"/>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4849839.71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458049898.31999993"/>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2644696"/>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211384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78622424.680000007"/>
  </r>
  <r>
    <s v="2023"/>
    <x v="0"/>
    <x v="0"/>
    <x v="0"/>
    <x v="0"/>
    <s v="2 - Poder Ejecutivo"/>
    <s v="0215 - MINISTERIO DE LA MUJER"/>
    <x v="0"/>
    <x v="0"/>
    <x v="31"/>
    <s v="2.1 - REMUNERACIONES Y CONTRIBUCIONES"/>
    <s v="2.1.1 - REMUNERACIONES"/>
    <s v="N"/>
    <s v="00 - N/A"/>
    <s v="10 - FONDO GENERAL"/>
    <s v="(en blanco)"/>
    <s v="99 - MULTIPROVINCIAL"/>
    <n v="333148665"/>
    <n v="338679690"/>
    <n v="99653347.970000014"/>
  </r>
  <r>
    <s v="2023"/>
    <x v="0"/>
    <x v="0"/>
    <x v="0"/>
    <x v="0"/>
    <s v="2 - Poder Ejecutivo"/>
    <s v="0215 - MINISTERIO DE LA MUJER"/>
    <x v="0"/>
    <x v="0"/>
    <x v="31"/>
    <s v="2.1 - REMUNERACIONES Y CONTRIBUCIONES"/>
    <s v="2.1.2 - SOBRESUELDOS"/>
    <s v="N"/>
    <s v="00 - N/A"/>
    <s v="10 - FONDO GENERAL"/>
    <s v="(en blanco)"/>
    <s v="99 - MULTIPROVINCIAL"/>
    <n v="42315396"/>
    <n v="86486187.549999997"/>
    <n v="1148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4820006.37999999"/>
  </r>
  <r>
    <s v="2023"/>
    <x v="0"/>
    <x v="0"/>
    <x v="0"/>
    <x v="0"/>
    <s v="2 - Poder Ejecutivo"/>
    <s v="0215 - MINISTERIO DE LA MUJER"/>
    <x v="0"/>
    <x v="0"/>
    <x v="31"/>
    <s v="2.2 - CONTRATACIÓN DE SERVICIOS"/>
    <s v="2.2.1 - SERVICIOS BÁSICOS"/>
    <s v="N"/>
    <s v="00 - N/A"/>
    <s v="10 - FONDO GENERAL"/>
    <s v="(en blanco)"/>
    <s v="99 - MULTIPROVINCIAL"/>
    <n v="30550000"/>
    <n v="28564142"/>
    <n v="8733316.370000001"/>
  </r>
  <r>
    <s v="2023"/>
    <x v="0"/>
    <x v="0"/>
    <x v="0"/>
    <x v="0"/>
    <s v="2 - Poder Ejecutivo"/>
    <s v="0215 - MINISTERIO DE LA MUJER"/>
    <x v="0"/>
    <x v="0"/>
    <x v="31"/>
    <s v="2.2 - CONTRATACIÓN DE SERVICIOS"/>
    <s v="2.2.2 - PUBLICIDAD, IMPRESIÓN Y ENCUADERNACIÓN"/>
    <s v="N"/>
    <s v="00 - N/A"/>
    <s v="10 - FONDO GENERAL"/>
    <s v="(en blanco)"/>
    <s v="99 - MULTIPROVINCIAL"/>
    <n v="5000000"/>
    <n v="2677106.6899999995"/>
    <n v="1082369.1600000001"/>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92141.5"/>
  </r>
  <r>
    <s v="2023"/>
    <x v="0"/>
    <x v="0"/>
    <x v="0"/>
    <x v="0"/>
    <s v="2 - Poder Ejecutivo"/>
    <s v="0215 - MINISTERIO DE LA MUJER"/>
    <x v="0"/>
    <x v="0"/>
    <x v="31"/>
    <s v="2.2 - CONTRATACIÓN DE SERVICIOS"/>
    <s v="2.2.4 - TRANSPORTE Y ALMACENAJE"/>
    <s v="N"/>
    <s v="00 - N/A"/>
    <s v="10 - FONDO GENERAL"/>
    <s v="(en blanco)"/>
    <s v="99 - MULTIPROVINCIAL"/>
    <n v="1630779"/>
    <n v="1624779"/>
    <n v="14603.04"/>
  </r>
  <r>
    <s v="2023"/>
    <x v="0"/>
    <x v="0"/>
    <x v="0"/>
    <x v="0"/>
    <s v="2 - Poder Ejecutivo"/>
    <s v="0215 - MINISTERIO DE LA MUJER"/>
    <x v="0"/>
    <x v="0"/>
    <x v="31"/>
    <s v="2.2 - CONTRATACIÓN DE SERVICIOS"/>
    <s v="2.2.5 - ALQUILERES Y RENTAS"/>
    <s v="N"/>
    <s v="00 - N/A"/>
    <s v="10 - FONDO GENERAL"/>
    <s v="(en blanco)"/>
    <s v="99 - MULTIPROVINCIAL"/>
    <n v="29804000"/>
    <n v="26693652.800000001"/>
    <n v="8698942.2800000031"/>
  </r>
  <r>
    <s v="2023"/>
    <x v="0"/>
    <x v="0"/>
    <x v="0"/>
    <x v="0"/>
    <s v="2 - Poder Ejecutivo"/>
    <s v="0215 - MINISTERIO DE LA MUJER"/>
    <x v="0"/>
    <x v="0"/>
    <x v="31"/>
    <s v="2.2 - CONTRATACIÓN DE SERVICIOS"/>
    <s v="2.2.5 - ALQUILERES Y RENTAS"/>
    <s v="N"/>
    <s v="00 - N/A"/>
    <s v="70 - DONACION EXTERNA"/>
    <s v="(en blanco)"/>
    <s v="99 - MULTIPROVINCIAL"/>
    <n v="0"/>
    <n v="5500000"/>
    <n v="0"/>
  </r>
  <r>
    <s v="2023"/>
    <x v="0"/>
    <x v="0"/>
    <x v="0"/>
    <x v="0"/>
    <s v="2 - Poder Ejecutivo"/>
    <s v="0215 - MINISTERIO DE LA MUJER"/>
    <x v="0"/>
    <x v="0"/>
    <x v="31"/>
    <s v="2.2 - CONTRATACIÓN DE SERVICIOS"/>
    <s v="2.2.6 - SEGUROS"/>
    <s v="N"/>
    <s v="00 - N/A"/>
    <s v="10 - FONDO GENERAL"/>
    <s v="(en blanco)"/>
    <s v="99 - MULTIPROVINCIAL"/>
    <n v="3930000"/>
    <n v="25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5412000"/>
    <n v="748247.23"/>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30472"/>
    <n v="5518119.25"/>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8463648.449999999"/>
    <n v="21360075.780000001"/>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69175.359999999986"/>
  </r>
  <r>
    <s v="2023"/>
    <x v="0"/>
    <x v="0"/>
    <x v="0"/>
    <x v="0"/>
    <s v="2 - Poder Ejecutivo"/>
    <s v="0215 - MINISTERIO DE LA MUJER"/>
    <x v="0"/>
    <x v="0"/>
    <x v="31"/>
    <s v="2.3 - MATERIALES Y SUMINISTROS"/>
    <s v="2.3.2 - TEXTILES Y VESTUARIOS"/>
    <s v="N"/>
    <s v="00 - N/A"/>
    <s v="10 - FONDO GENERAL"/>
    <s v="(en blanco)"/>
    <s v="99 - MULTIPROVINCIAL"/>
    <n v="1315126"/>
    <n v="1015126"/>
    <n v="0"/>
  </r>
  <r>
    <s v="2023"/>
    <x v="0"/>
    <x v="0"/>
    <x v="0"/>
    <x v="0"/>
    <s v="2 - Poder Ejecutivo"/>
    <s v="0215 - MINISTERIO DE LA MUJER"/>
    <x v="0"/>
    <x v="0"/>
    <x v="31"/>
    <s v="2.3 - MATERIALES Y SUMINISTROS"/>
    <s v="2.3.3 - PAPEL, CARTÓN E IMPRESOS"/>
    <s v="N"/>
    <s v="00 - N/A"/>
    <s v="10 - FONDO GENERAL"/>
    <s v="(en blanco)"/>
    <s v="99 - MULTIPROVINCIAL"/>
    <n v="2200000"/>
    <n v="2200000"/>
    <n v="200820"/>
  </r>
  <r>
    <s v="2023"/>
    <x v="0"/>
    <x v="0"/>
    <x v="0"/>
    <x v="0"/>
    <s v="2 - Poder Ejecutivo"/>
    <s v="0215 - MINISTERIO DE LA MUJER"/>
    <x v="0"/>
    <x v="0"/>
    <x v="31"/>
    <s v="2.3 - MATERIALES Y SUMINISTROS"/>
    <s v="2.3.5 - CUERO, CAUCHO Y PLÁSTICO"/>
    <s v="N"/>
    <s v="00 - N/A"/>
    <s v="10 - FONDO GENERAL"/>
    <s v="(en blanco)"/>
    <s v="99 - MULTIPROVINCIAL"/>
    <n v="1300000"/>
    <n v="850000"/>
    <n v="33331.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4956.4399999999996"/>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334320.92"/>
  </r>
  <r>
    <s v="2023"/>
    <x v="0"/>
    <x v="0"/>
    <x v="0"/>
    <x v="0"/>
    <s v="2 - Poder Ejecutivo"/>
    <s v="0215 - MINISTERIO DE LA MUJER"/>
    <x v="0"/>
    <x v="0"/>
    <x v="31"/>
    <s v="2.3 - MATERIALES Y SUMINISTROS"/>
    <s v="2.3.9 - PRODUCTOS Y ÚTILES VARIOS"/>
    <s v="N"/>
    <s v="00 - N/A"/>
    <s v="10 - FONDO GENERAL"/>
    <s v="(en blanco)"/>
    <s v="99 - MULTIPROVINCIAL"/>
    <n v="14325000"/>
    <n v="3625000"/>
    <n v="237273.17999999996"/>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775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24407.4"/>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6900.9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25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180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4770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290004.969999999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391760"/>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700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0"/>
  </r>
  <r>
    <s v="2023"/>
    <x v="0"/>
    <x v="0"/>
    <x v="0"/>
    <x v="0"/>
    <s v="2 - Poder Ejecutivo"/>
    <s v="0215 - MINISTERIO DE LA MUJER"/>
    <x v="2"/>
    <x v="13"/>
    <x v="62"/>
    <s v="2.2 - CONTRATACIÓN DE SERVICIOS"/>
    <s v="2.2.9 - OTRAS CONTRATACIONES DE SERVICIOS"/>
    <s v="N"/>
    <s v="00 - N/A"/>
    <s v="10 - FONDO GENERAL"/>
    <s v="(en blanco)"/>
    <s v="99 - MULTIPROVINCIAL"/>
    <n v="4670000"/>
    <n v="5170000"/>
    <n v="609303.67999999993"/>
  </r>
  <r>
    <s v="2023"/>
    <x v="0"/>
    <x v="0"/>
    <x v="0"/>
    <x v="0"/>
    <s v="2 - Poder Ejecutivo"/>
    <s v="0215 - MINISTERIO DE LA MUJER"/>
    <x v="2"/>
    <x v="13"/>
    <x v="62"/>
    <s v="2.2 - CONTRATACIÓN DE SERVICIOS"/>
    <s v="2.2.9 - OTRAS CONTRATACIONES DE SERVICIOS"/>
    <s v="N"/>
    <s v="00 - N/A"/>
    <s v="70 - DONACION EXTERNA"/>
    <s v="(en blanco)"/>
    <s v="99 - MULTIPROVINCIAL"/>
    <n v="0"/>
    <n v="1400000"/>
    <n v="181632"/>
  </r>
  <r>
    <s v="2023"/>
    <x v="0"/>
    <x v="0"/>
    <x v="0"/>
    <x v="0"/>
    <s v="2 - Poder Ejecutivo"/>
    <s v="0215 - MINISTERIO DE LA MUJER"/>
    <x v="2"/>
    <x v="13"/>
    <x v="62"/>
    <s v="2.3 - MATERIALES Y SUMINISTROS"/>
    <s v="2.3.1 - ALIMENTOS Y PRODUCTOS AGROFORESTALES"/>
    <s v="N"/>
    <s v="00 - N/A"/>
    <s v="10 - FONDO GENERAL"/>
    <s v="(en blanco)"/>
    <s v="99 - MULTIPROVINCIAL"/>
    <n v="350000"/>
    <n v="694000"/>
    <n v="38797.239999999991"/>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0"/>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5649675.989999998"/>
  </r>
  <r>
    <s v="2023"/>
    <x v="0"/>
    <x v="0"/>
    <x v="0"/>
    <x v="0"/>
    <s v="2 - Poder Ejecutivo"/>
    <s v="0216 - MINISTERIO DE CULTURA"/>
    <x v="2"/>
    <x v="6"/>
    <x v="12"/>
    <s v="2.1 - REMUNERACIONES Y CONTRIBUCIONES"/>
    <s v="2.1.1 - REMUNERACIONES"/>
    <s v="N"/>
    <s v="00 - N/A"/>
    <s v="10 - FONDO GENERAL"/>
    <s v="(en blanco)"/>
    <s v="99 - MULTIPROVINCIAL"/>
    <n v="1171167122"/>
    <n v="1226779423"/>
    <n v="411056722.42999995"/>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938439.7699999999"/>
  </r>
  <r>
    <s v="2023"/>
    <x v="0"/>
    <x v="0"/>
    <x v="0"/>
    <x v="0"/>
    <s v="2 - Poder Ejecutivo"/>
    <s v="0216 - MINISTERIO DE CULTURA"/>
    <x v="2"/>
    <x v="6"/>
    <x v="12"/>
    <s v="2.1 - REMUNERACIONES Y CONTRIBUCIONES"/>
    <s v="2.1.2 - SOBRESUELDOS"/>
    <s v="N"/>
    <s v="00 - N/A"/>
    <s v="10 - FONDO GENERAL"/>
    <s v="(en blanco)"/>
    <s v="99 - MULTIPROVINCIAL"/>
    <n v="116737138"/>
    <n v="141090421"/>
    <n v="10624478.890000001"/>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294312.2999999998"/>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61344838.75999999"/>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6239349.0500000017"/>
  </r>
  <r>
    <s v="2023"/>
    <x v="0"/>
    <x v="0"/>
    <x v="0"/>
    <x v="0"/>
    <s v="2 - Poder Ejecutivo"/>
    <s v="0216 - MINISTERIO DE CULTURA"/>
    <x v="2"/>
    <x v="6"/>
    <x v="12"/>
    <s v="2.2 - CONTRATACIÓN DE SERVICIOS"/>
    <s v="2.2.1 - SERVICIOS BÁSICOS"/>
    <s v="N"/>
    <s v="00 - N/A"/>
    <s v="10 - FONDO GENERAL"/>
    <s v="(en blanco)"/>
    <s v="99 - MULTIPROVINCIAL"/>
    <n v="175414118"/>
    <n v="172655002"/>
    <n v="45249078.930000007"/>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22796000"/>
    <n v="564158"/>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2006000"/>
    <n v="6218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000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42480"/>
  </r>
  <r>
    <s v="2023"/>
    <x v="0"/>
    <x v="0"/>
    <x v="0"/>
    <x v="0"/>
    <s v="2 - Poder Ejecutivo"/>
    <s v="0216 - MINISTERIO DE CULTURA"/>
    <x v="2"/>
    <x v="6"/>
    <x v="12"/>
    <s v="2.2 - CONTRATACIÓN DE SERVICIOS"/>
    <s v="2.2.5 - ALQUILERES Y RENTAS"/>
    <s v="N"/>
    <s v="00 - N/A"/>
    <s v="10 - FONDO GENERAL"/>
    <s v="(en blanco)"/>
    <s v="99 - MULTIPROVINCIAL"/>
    <n v="33140000"/>
    <n v="53337680"/>
    <n v="1269258.8799999999"/>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3962218.69"/>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497000"/>
    <n v="205628.99"/>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23100000"/>
    <n v="286249.27"/>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61464562"/>
    <n v="17964029.469999999"/>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8761.5"/>
  </r>
  <r>
    <s v="2023"/>
    <x v="0"/>
    <x v="0"/>
    <x v="0"/>
    <x v="0"/>
    <s v="2 - Poder Ejecutivo"/>
    <s v="0216 - MINISTERIO DE CULTURA"/>
    <x v="2"/>
    <x v="6"/>
    <x v="12"/>
    <s v="2.2 - CONTRATACIÓN DE SERVICIOS"/>
    <s v="2.2.9 - OTRAS CONTRATACIONES DE SERVICIOS"/>
    <s v="N"/>
    <s v="00 - N/A"/>
    <s v="10 - FONDO GENERAL"/>
    <s v="(en blanco)"/>
    <s v="99 - MULTIPROVINCIAL"/>
    <n v="29300495"/>
    <n v="37350495"/>
    <n v="3205682.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s v="2.3 - MATERIALES Y SUMINISTROS"/>
    <s v="2.3.1 - ALIMENTOS Y PRODUCTOS AGROFORESTALES"/>
    <s v="N"/>
    <s v="00 - N/A"/>
    <s v="10 - FONDO GENERAL"/>
    <s v="(en blanco)"/>
    <s v="99 - MULTIPROVINCIAL"/>
    <n v="3900000"/>
    <n v="4825000"/>
    <n v="362839.1"/>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8968"/>
  </r>
  <r>
    <s v="2023"/>
    <x v="0"/>
    <x v="0"/>
    <x v="0"/>
    <x v="0"/>
    <s v="2 - Poder Ejecutivo"/>
    <s v="0216 - MINISTERIO DE CULTURA"/>
    <x v="2"/>
    <x v="6"/>
    <x v="12"/>
    <s v="2.3 - MATERIALES Y SUMINISTROS"/>
    <s v="2.3.2 - TEXTILES Y VESTUARIOS"/>
    <s v="N"/>
    <s v="00 - N/A"/>
    <s v="10 - FONDO GENERAL"/>
    <s v="(en blanco)"/>
    <s v="99 - MULTIPROVINCIAL"/>
    <n v="4400000"/>
    <n v="3700000"/>
    <n v="11862.19"/>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110000"/>
    <n v="370542.2"/>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500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705000"/>
    <n v="1773.54"/>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725000"/>
    <n v="2105272.87"/>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73559.53"/>
  </r>
  <r>
    <s v="2023"/>
    <x v="0"/>
    <x v="0"/>
    <x v="0"/>
    <x v="0"/>
    <s v="2 - Poder Ejecutivo"/>
    <s v="0216 - MINISTERIO DE CULTURA"/>
    <x v="2"/>
    <x v="6"/>
    <x v="12"/>
    <s v="2.3 - MATERIALES Y SUMINISTROS"/>
    <s v="2.3.9 - PRODUCTOS Y ÚTILES VARIOS"/>
    <s v="N"/>
    <s v="00 - N/A"/>
    <s v="10 - FONDO GENERAL"/>
    <s v="(en blanco)"/>
    <s v="99 - MULTIPROVINCIAL"/>
    <n v="19615000"/>
    <n v="17669280"/>
    <n v="1526189.05"/>
  </r>
  <r>
    <s v="2023"/>
    <x v="0"/>
    <x v="0"/>
    <x v="0"/>
    <x v="0"/>
    <s v="2 - Poder Ejecutivo"/>
    <s v="0217 - MINISTERIO DE LA JUVENTUD"/>
    <x v="2"/>
    <x v="7"/>
    <x v="13"/>
    <s v="2.1 - REMUNERACIONES Y CONTRIBUCIONES"/>
    <s v="2.1.1 - REMUNERACIONES"/>
    <s v="N"/>
    <s v="00 - N/A"/>
    <s v="10 - FONDO GENERAL"/>
    <s v="(en blanco)"/>
    <s v="99 - MULTIPROVINCIAL"/>
    <n v="227455117"/>
    <n v="248553648.67000002"/>
    <n v="72118258.670000002"/>
  </r>
  <r>
    <s v="2023"/>
    <x v="0"/>
    <x v="0"/>
    <x v="0"/>
    <x v="0"/>
    <s v="2 - Poder Ejecutivo"/>
    <s v="0217 - MINISTERIO DE LA JUVENTUD"/>
    <x v="2"/>
    <x v="7"/>
    <x v="13"/>
    <s v="2.1 - REMUNERACIONES Y CONTRIBUCIONES"/>
    <s v="2.1.2 - SOBRESUELDOS"/>
    <s v="N"/>
    <s v="00 - N/A"/>
    <s v="10 - FONDO GENERAL"/>
    <s v="(en blanco)"/>
    <s v="99 - MULTIPROVINCIAL"/>
    <n v="45954016"/>
    <n v="53524016"/>
    <n v="17399763.710000001"/>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0806537.149999999"/>
  </r>
  <r>
    <s v="2023"/>
    <x v="0"/>
    <x v="0"/>
    <x v="0"/>
    <x v="0"/>
    <s v="2 - Poder Ejecutivo"/>
    <s v="0217 - MINISTERIO DE LA JUVENTUD"/>
    <x v="2"/>
    <x v="7"/>
    <x v="13"/>
    <s v="2.2 - CONTRATACIÓN DE SERVICIOS"/>
    <s v="2.2.1 - SERVICIOS BÁSICOS"/>
    <s v="N"/>
    <s v="00 - N/A"/>
    <s v="10 - FONDO GENERAL"/>
    <s v="(en blanco)"/>
    <s v="99 - MULTIPROVINCIAL"/>
    <n v="19750200"/>
    <n v="19750200"/>
    <n v="4870463.6100000003"/>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167010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4659061.3100000005"/>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100057.16"/>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190452"/>
  </r>
  <r>
    <s v="2023"/>
    <x v="0"/>
    <x v="0"/>
    <x v="0"/>
    <x v="0"/>
    <s v="2 - Poder Ejecutivo"/>
    <s v="0217 - MINISTERIO DE LA JUVENTUD"/>
    <x v="2"/>
    <x v="7"/>
    <x v="13"/>
    <s v="2.3 - MATERIALES Y SUMINISTROS"/>
    <s v="2.3.1 - ALIMENTOS Y PRODUCTOS AGROFORESTALES"/>
    <s v="N"/>
    <s v="00 - N/A"/>
    <s v="10 - FONDO GENERAL"/>
    <s v="(en blanco)"/>
    <s v="99 - MULTIPROVINCIAL"/>
    <n v="200000"/>
    <n v="493843"/>
    <n v="76929.009999999995"/>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74133.5"/>
  </r>
  <r>
    <s v="2023"/>
    <x v="0"/>
    <x v="0"/>
    <x v="0"/>
    <x v="0"/>
    <s v="2 - Poder Ejecutivo"/>
    <s v="0217 - MINISTERIO DE LA JUVENTUD"/>
    <x v="2"/>
    <x v="7"/>
    <x v="13"/>
    <s v="2.3 - MATERIALES Y SUMINISTROS"/>
    <s v="2.3.4 - PRODUCTOS FARMACÉUTICOS"/>
    <s v="N"/>
    <s v="00 - N/A"/>
    <s v="10 - FONDO GENERAL"/>
    <s v="(en blanco)"/>
    <s v="99 - MULTIPROVINCIAL"/>
    <n v="14700"/>
    <n v="114700"/>
    <n v="0"/>
  </r>
  <r>
    <s v="2023"/>
    <x v="0"/>
    <x v="0"/>
    <x v="0"/>
    <x v="0"/>
    <s v="2 - Poder Ejecutivo"/>
    <s v="0217 - MINISTERIO DE LA JUVENTUD"/>
    <x v="2"/>
    <x v="7"/>
    <x v="13"/>
    <s v="2.3 - MATERIALES Y SUMINISTROS"/>
    <s v="2.3.5 - CUERO, CAUCHO Y PLÁSTICO"/>
    <s v="N"/>
    <s v="00 - N/A"/>
    <s v="10 - FONDO GENERAL"/>
    <s v="(en blanco)"/>
    <s v="99 - MULTIPROVINCIAL"/>
    <n v="195407"/>
    <n v="230006.08000000002"/>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36195.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331037.2"/>
  </r>
  <r>
    <s v="2023"/>
    <x v="0"/>
    <x v="0"/>
    <x v="0"/>
    <x v="0"/>
    <s v="2 - Poder Ejecutivo"/>
    <s v="0217 - MINISTERIO DE LA JUVENTUD"/>
    <x v="2"/>
    <x v="7"/>
    <x v="13"/>
    <s v="2.3 - MATERIALES Y SUMINISTROS"/>
    <s v="2.3.9 - PRODUCTOS Y ÚTILES VARIOS"/>
    <s v="N"/>
    <s v="00 - N/A"/>
    <s v="10 - FONDO GENERAL"/>
    <s v="(en blanco)"/>
    <s v="99 - MULTIPROVINCIAL"/>
    <n v="14578000"/>
    <n v="5354947.09"/>
    <n v="1606082.1800000002"/>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27794152"/>
    <n v="70636878.349999994"/>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28111054.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673269"/>
    <n v="11721126.9"/>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591354"/>
    <n v="4774357.82"/>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4307519.9399999995"/>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4481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636142.5599999996"/>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389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404384.28000000014"/>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591947.24"/>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6574546.6999999993"/>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910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983188.21999999986"/>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92648.53000000003"/>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392763"/>
    <n v="12305197.6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700020"/>
    <n v="285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391990"/>
    <n v="1867718.9300000002"/>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445245"/>
    <n v="413847.63000000006"/>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461970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192"/>
    <n v="688841.20000000007"/>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61807359"/>
    <n v="48248657.539999999"/>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2767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670853"/>
    <n v="7387673.2100000018"/>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422578.4499999999"/>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0297957"/>
    <n v="77421254.560000002"/>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290275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220200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145503"/>
    <n v="7517279.1700000018"/>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674188.63"/>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4063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58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2341553.230000002"/>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968000"/>
  </r>
  <r>
    <s v="2023"/>
    <x v="0"/>
    <x v="0"/>
    <x v="0"/>
    <x v="0"/>
    <s v="2 - Poder Ejecutivo"/>
    <s v="0218 - MINISTERIO DE MEDIO AMBIENTE Y RECURSOS NATURALES"/>
    <x v="1"/>
    <x v="3"/>
    <x v="5"/>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1740465.8199999998"/>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48491.20000000001"/>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3048898.9"/>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16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676"/>
    <n v="462011.10999999993"/>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36157.90000000005"/>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2865366"/>
    <n v="325885629.49000001"/>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3794100"/>
    <n v="71912075"/>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8867611"/>
    <n v="1815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171973"/>
    <n v="34672053.240000017"/>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592283"/>
    <n v="10808861.440000009"/>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4078009.190000003"/>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3873800"/>
    <n v="2269977.7999999998"/>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893980.6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4009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1332500"/>
    <n v="1091542.73"/>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9785902.87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1970000"/>
    <n v="250881.77000000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1682389"/>
    <n v="13547266.67"/>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176634.9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8787135"/>
    <n v="29925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12816504"/>
    <n v="4625396.9800000004"/>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58499"/>
    <n v="67732"/>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512879"/>
    <n v="474962.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5522.4"/>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9824776"/>
    <n v="2232498.04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6932672"/>
    <n v="11583218.68"/>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4292710"/>
    <n v="910340.17"/>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7580032"/>
    <n v="816705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1021550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1222711.9600000002"/>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526919.9900000005"/>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350282.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53733.36"/>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452987412.56999999"/>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67769153.340000004"/>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68252359.169999912"/>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5101120.459999997"/>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310409.08999999997"/>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35044"/>
    <n v="1240517.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23902"/>
    <n v="5985636.5300000003"/>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8251432.140000001"/>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5000005"/>
    <n v="12262121.879999999"/>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0"/>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3030298"/>
    <n v="75564.92"/>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623855.69999999995"/>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4612000"/>
    <n v="585232.80000000005"/>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635208.829999998"/>
    <n v="1482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3115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108390.98999999999"/>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366856.5"/>
    <n v="934735.3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332078.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7492776.6900000004"/>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978723.61"/>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1211970.34"/>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3804887.4699999997"/>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764933"/>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821300.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562308.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46692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2200"/>
    <n v="165613"/>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4906346.88"/>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1044700"/>
    <n v="2422922.96"/>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660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740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328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763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324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84153790.4100001"/>
    <n v="333700997.70000005"/>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82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13037824"/>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25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94338.81"/>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406073.7"/>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486109.24"/>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417865.7"/>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480433.24"/>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056140"/>
    <n v="48782504.329999924"/>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123221.26000000001"/>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13734587.689999999"/>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617050"/>
    <n v="303356.7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2968164.379999999"/>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627238.4499999999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1343600"/>
    <n v="3359196.47"/>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6932.4000000000005"/>
  </r>
  <r>
    <s v="2023"/>
    <x v="0"/>
    <x v="0"/>
    <x v="0"/>
    <x v="0"/>
    <s v="2 - Poder Ejecutivo"/>
    <s v="0220 - MINISTERIO DE ECONOMÍA, PLANIFICACIÓN Y DESARROLLO"/>
    <x v="0"/>
    <x v="0"/>
    <x v="2"/>
    <s v="2.2 - CONTRATACIÓN DE SERVICIOS"/>
    <s v="2.2.6 - SEGUROS"/>
    <s v="N"/>
    <s v="00 - N/A"/>
    <s v="10 - FONDO GENERAL"/>
    <s v="(en blanco)"/>
    <s v="06 - DUARTE"/>
    <n v="120000"/>
    <n v="143000"/>
    <n v="19602.32"/>
  </r>
  <r>
    <s v="2023"/>
    <x v="0"/>
    <x v="0"/>
    <x v="0"/>
    <x v="0"/>
    <s v="2 - Poder Ejecutivo"/>
    <s v="0220 - MINISTERIO DE ECONOMÍA, PLANIFICACIÓN Y DESARROLLO"/>
    <x v="0"/>
    <x v="0"/>
    <x v="2"/>
    <s v="2.2 - CONTRATACIÓN DE SERVICIOS"/>
    <s v="2.2.6 - SEGUROS"/>
    <s v="N"/>
    <s v="00 - N/A"/>
    <s v="10 - FONDO GENERAL"/>
    <s v="(en blanco)"/>
    <s v="08 - EL SEIBO"/>
    <n v="120000"/>
    <n v="100000"/>
    <n v="14952.54"/>
  </r>
  <r>
    <s v="2023"/>
    <x v="0"/>
    <x v="0"/>
    <x v="0"/>
    <x v="0"/>
    <s v="2 - Poder Ejecutivo"/>
    <s v="0220 - MINISTERIO DE ECONOMÍA, PLANIFICACIÓN Y DESARROLLO"/>
    <x v="0"/>
    <x v="0"/>
    <x v="2"/>
    <s v="2.2 - CONTRATACIÓN DE SERVICIOS"/>
    <s v="2.2.6 - SEGUROS"/>
    <s v="N"/>
    <s v="00 - N/A"/>
    <s v="10 - FONDO GENERAL"/>
    <s v="(en blanco)"/>
    <s v="21 - SAN CRISTOBAL"/>
    <n v="120000"/>
    <n v="90000"/>
    <n v="8420.34"/>
  </r>
  <r>
    <s v="2023"/>
    <x v="0"/>
    <x v="0"/>
    <x v="0"/>
    <x v="0"/>
    <s v="2 - Poder Ejecutivo"/>
    <s v="0220 - MINISTERIO DE ECONOMÍA, PLANIFICACIÓN Y DESARROLLO"/>
    <x v="0"/>
    <x v="0"/>
    <x v="2"/>
    <s v="2.2 - CONTRATACIÓN DE SERVICIOS"/>
    <s v="2.2.6 - SEGUROS"/>
    <s v="N"/>
    <s v="00 - N/A"/>
    <s v="10 - FONDO GENERAL"/>
    <s v="(en blanco)"/>
    <s v="25 - SANTIAGO"/>
    <n v="120000"/>
    <n v="30000"/>
    <n v="7435.4400000000005"/>
  </r>
  <r>
    <s v="2023"/>
    <x v="0"/>
    <x v="0"/>
    <x v="0"/>
    <x v="0"/>
    <s v="2 - Poder Ejecutivo"/>
    <s v="0220 - MINISTERIO DE ECONOMÍA, PLANIFICACIÓN Y DESARROLLO"/>
    <x v="0"/>
    <x v="0"/>
    <x v="2"/>
    <s v="2.2 - CONTRATACIÓN DE SERVICIOS"/>
    <s v="2.2.6 - SEGUROS"/>
    <s v="N"/>
    <s v="00 - N/A"/>
    <s v="10 - FONDO GENERAL"/>
    <s v="(en blanco)"/>
    <s v="99 - MULTIPROVINCIAL"/>
    <n v="23625000"/>
    <n v="27845182.349999998"/>
    <n v="5602016.2999999989"/>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3488269.92"/>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1423000"/>
    <n v="6975983.830000001"/>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595014.0300000003"/>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9673150.550000012"/>
    <n v="7798459.5499999989"/>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3583579.15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748950"/>
    <n v="23375.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845468"/>
    <n v="891264.54999999993"/>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506369.32"/>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11637.71"/>
    <n v="28584.32"/>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16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8750360.8100000005"/>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0457729.309999999"/>
    <n v="1429179.93"/>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44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65405.540000000008"/>
  </r>
  <r>
    <s v="2023"/>
    <x v="0"/>
    <x v="0"/>
    <x v="0"/>
    <x v="0"/>
    <s v="2 - Poder Ejecutivo"/>
    <s v="0220 - MINISTERIO DE ECONOMÍA, PLANIFICACIÓN Y DESARROLLO"/>
    <x v="0"/>
    <x v="0"/>
    <x v="31"/>
    <s v="2.2 - CONTRATACIÓN DE SERVICIOS"/>
    <s v="2.2.6 - SEGUROS"/>
    <s v="N"/>
    <s v="00 - N/A"/>
    <s v="10 - FONDO GENERAL"/>
    <s v="(en blanco)"/>
    <s v="99 - MULTIPROVINCIAL"/>
    <n v="40000"/>
    <n v="40000"/>
    <n v="2856.42"/>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49568997.159999996"/>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12098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7033139.1599999992"/>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8862365.9799999986"/>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3639674.2399999998"/>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4229798.88"/>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13024"/>
    <n v="54523.54"/>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83447695.950000003"/>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26231449.780000001"/>
  </r>
  <r>
    <s v="2023"/>
    <x v="0"/>
    <x v="0"/>
    <x v="0"/>
    <x v="0"/>
    <s v="2 - Poder Ejecutivo"/>
    <s v="0221 - MINISTERIO DE ADMINISTRACIÓN PÚBLICA"/>
    <x v="0"/>
    <x v="0"/>
    <x v="2"/>
    <s v="2.1 - REMUNERACIONES Y CONTRIBUCIONES"/>
    <s v="2.1.2 - SOBRESUELDOS"/>
    <s v="N"/>
    <s v="00 - N/A"/>
    <s v="10 - FONDO GENERAL"/>
    <s v="(en blanco)"/>
    <s v="01 - DISTRITO NACIONAL"/>
    <n v="67316000"/>
    <n v="67056000"/>
    <n v="16420000"/>
  </r>
  <r>
    <s v="2023"/>
    <x v="0"/>
    <x v="0"/>
    <x v="0"/>
    <x v="0"/>
    <s v="2 - Poder Ejecutivo"/>
    <s v="0221 - MINISTERIO DE ADMINISTRACIÓN PÚBLICA"/>
    <x v="0"/>
    <x v="0"/>
    <x v="2"/>
    <s v="2.1 - REMUNERACIONES Y CONTRIBUCIONES"/>
    <s v="2.1.2 - SOBRESUELDOS"/>
    <s v="N"/>
    <s v="00 - N/A"/>
    <s v="10 - FONDO GENERAL"/>
    <s v="(en blanco)"/>
    <s v="99 - MULTIPROVINCIAL"/>
    <n v="16038000"/>
    <n v="17673000"/>
    <n v="4690333.33"/>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12255642.569999995"/>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3819330.5199999996"/>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4463537.5999999996"/>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324338.94"/>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047345.94"/>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4342693.9899999993"/>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1360748.86"/>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900000"/>
    <n v="157252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8286420.7200000007"/>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531055.48"/>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16664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3374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2679000"/>
  </r>
  <r>
    <s v="2023"/>
    <x v="0"/>
    <x v="0"/>
    <x v="0"/>
    <x v="0"/>
    <s v="2 - Poder Ejecutivo"/>
    <s v="0221 - MINISTERIO DE ADMINISTRACIÓN PÚBLICA"/>
    <x v="0"/>
    <x v="0"/>
    <x v="2"/>
    <s v="2.3 - MATERIALES Y SUMINISTROS"/>
    <s v="2.3.9 - PRODUCTOS Y ÚTILES VARIOS"/>
    <s v="N"/>
    <s v="00 - N/A"/>
    <s v="10 - FONDO GENERAL"/>
    <s v="(en blanco)"/>
    <s v="01 - DISTRITO NACIONAL"/>
    <n v="6200000"/>
    <n v="5100000"/>
    <n v="229885.19"/>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92618333.329999998"/>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8058399.989999998"/>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3940833.33"/>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3904346.400000004"/>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747019.4500000007"/>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1775970.150000006"/>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5629943.869999999"/>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1788976.100000001"/>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189899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780000"/>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3266293.0699999994"/>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769573.9300000002"/>
  </r>
  <r>
    <s v="2023"/>
    <x v="0"/>
    <x v="0"/>
    <x v="0"/>
    <x v="0"/>
    <s v="2 - Poder Ejecutivo"/>
    <s v="0221 - MINISTERIO DE ADMINISTRACIÓN PÚBLICA"/>
    <x v="2"/>
    <x v="9"/>
    <x v="75"/>
    <s v="2.2 - CONTRATACIÓN DE SERVICIOS"/>
    <s v="2.2.1 - SERVICIOS BÁSICOS"/>
    <s v="N"/>
    <s v="00 - N/A"/>
    <s v="10 - FONDO GENERAL"/>
    <s v="(en blanco)"/>
    <s v="01 - DISTRITO NACIONAL"/>
    <n v="9711000"/>
    <n v="9711000"/>
    <n v="3107200.0900000003"/>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203000"/>
    <n v="0"/>
  </r>
  <r>
    <s v="2023"/>
    <x v="0"/>
    <x v="0"/>
    <x v="0"/>
    <x v="0"/>
    <s v="2 - Poder Ejecutivo"/>
    <s v="0221 - MINISTERIO DE ADMINISTRACIÓN PÚBLICA"/>
    <x v="2"/>
    <x v="9"/>
    <x v="75"/>
    <s v="2.2 - CONTRATACIÓN DE SERVICIOS"/>
    <s v="2.2.5 - ALQUILERES Y RENTAS"/>
    <s v="N"/>
    <s v="00 - N/A"/>
    <s v="10 - FONDO GENERAL"/>
    <s v="(en blanco)"/>
    <s v="01 - DISTRITO NACIONAL"/>
    <n v="2475000"/>
    <n v="2475000"/>
    <n v="232668.3"/>
  </r>
  <r>
    <s v="2023"/>
    <x v="0"/>
    <x v="0"/>
    <x v="0"/>
    <x v="0"/>
    <s v="2 - Poder Ejecutivo"/>
    <s v="0221 - MINISTERIO DE ADMINISTRACIÓN PÚBLICA"/>
    <x v="2"/>
    <x v="9"/>
    <x v="75"/>
    <s v="2.2 - CONTRATACIÓN DE SERVICIOS"/>
    <s v="2.2.6 - SEGUROS"/>
    <s v="N"/>
    <s v="00 - N/A"/>
    <s v="10 - FONDO GENERAL"/>
    <s v="(en blanco)"/>
    <s v="01 - DISTRITO NACIONAL"/>
    <n v="1625000"/>
    <n v="1625000"/>
    <n v="310209.90000000002"/>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1500000"/>
    <n v="297694"/>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494000"/>
    <n v="835968.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089000"/>
    <n v="452094.2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435001"/>
    <n v="621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150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50000"/>
    <n v="682114.73"/>
  </r>
  <r>
    <s v="2023"/>
    <x v="0"/>
    <x v="0"/>
    <x v="0"/>
    <x v="0"/>
    <s v="2 - Poder Ejecutivo"/>
    <s v="0221 - MINISTERIO DE ADMINISTRACIÓN PÚBLICA"/>
    <x v="2"/>
    <x v="9"/>
    <x v="75"/>
    <s v="2.3 - MATERIALES Y SUMINISTROS"/>
    <s v="2.3.9 - PRODUCTOS Y ÚTILES VARIOS"/>
    <s v="N"/>
    <s v="00 - N/A"/>
    <s v="10 - FONDO GENERAL"/>
    <s v="(en blanco)"/>
    <s v="01 - DISTRITO NACIONAL"/>
    <n v="815000"/>
    <n v="1265000"/>
    <n v="295331.82"/>
  </r>
  <r>
    <s v="2023"/>
    <x v="0"/>
    <x v="0"/>
    <x v="0"/>
    <x v="0"/>
    <s v="2 - Poder Ejecutivo"/>
    <s v="0222 - MINISTERIO DE ENERGIA Y MINAS"/>
    <x v="3"/>
    <x v="19"/>
    <x v="76"/>
    <s v="2.1 - REMUNERACIONES Y CONTRIBUCIONES"/>
    <s v="2.1.1 - REMUNERACIONES"/>
    <s v="N"/>
    <s v="00 - N/A"/>
    <s v="10 - FONDO GENERAL"/>
    <s v="(en blanco)"/>
    <s v="99 - MULTIPROVINCIAL"/>
    <n v="22332022"/>
    <n v="9400000"/>
    <n v="267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353118.37"/>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16607164.68000001"/>
  </r>
  <r>
    <s v="2023"/>
    <x v="0"/>
    <x v="0"/>
    <x v="0"/>
    <x v="0"/>
    <s v="2 - Poder Ejecutivo"/>
    <s v="0222 - MINISTERIO DE ENERGIA Y MINAS"/>
    <x v="3"/>
    <x v="19"/>
    <x v="78"/>
    <s v="2.1 - REMUNERACIONES Y CONTRIBUCIONES"/>
    <s v="2.1.2 - SOBRESUELDOS"/>
    <s v="N"/>
    <s v="00 - N/A"/>
    <s v="10 - FONDO GENERAL"/>
    <s v="(en blanco)"/>
    <s v="99 - MULTIPROVINCIAL"/>
    <n v="201345573"/>
    <n v="231971205"/>
    <n v="138798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1749514.34"/>
  </r>
  <r>
    <s v="2023"/>
    <x v="0"/>
    <x v="0"/>
    <x v="0"/>
    <x v="0"/>
    <s v="2 - Poder Ejecutivo"/>
    <s v="0222 - MINISTERIO DE ENERGIA Y MINAS"/>
    <x v="3"/>
    <x v="19"/>
    <x v="78"/>
    <s v="2.2 - CONTRATACIÓN DE SERVICIOS"/>
    <s v="2.2.1 - SERVICIOS BÁSICOS"/>
    <s v="N"/>
    <s v="00 - N/A"/>
    <s v="10 - FONDO GENERAL"/>
    <s v="(en blanco)"/>
    <s v="99 - MULTIPROVINCIAL"/>
    <n v="57500000"/>
    <n v="57500000"/>
    <n v="7987354.0499999998"/>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51842155"/>
    <n v="885515.66"/>
  </r>
  <r>
    <s v="2023"/>
    <x v="0"/>
    <x v="0"/>
    <x v="0"/>
    <x v="0"/>
    <s v="2 - Poder Ejecutivo"/>
    <s v="0222 - MINISTERIO DE ENERGIA Y MINAS"/>
    <x v="3"/>
    <x v="19"/>
    <x v="78"/>
    <s v="2.2 - CONTRATACIÓN DE SERVICIOS"/>
    <s v="2.2.3 - VIÁTICOS"/>
    <s v="N"/>
    <s v="00 - N/A"/>
    <s v="10 - FONDO GENERAL"/>
    <s v="(en blanco)"/>
    <s v="99 - MULTIPROVINCIAL"/>
    <n v="29896800"/>
    <n v="29896800"/>
    <n v="6061578.6000000006"/>
  </r>
  <r>
    <s v="2023"/>
    <x v="0"/>
    <x v="0"/>
    <x v="0"/>
    <x v="0"/>
    <s v="2 - Poder Ejecutivo"/>
    <s v="0222 - MINISTERIO DE ENERGIA Y MINAS"/>
    <x v="3"/>
    <x v="19"/>
    <x v="78"/>
    <s v="2.2 - CONTRATACIÓN DE SERVICIOS"/>
    <s v="2.2.4 - TRANSPORTE Y ALMACENAJE"/>
    <s v="N"/>
    <s v="00 - N/A"/>
    <s v="10 - FONDO GENERAL"/>
    <s v="(en blanco)"/>
    <s v="99 - MULTIPROVINCIAL"/>
    <n v="2850000"/>
    <n v="3887000"/>
    <n v="682.11"/>
  </r>
  <r>
    <s v="2023"/>
    <x v="0"/>
    <x v="0"/>
    <x v="0"/>
    <x v="0"/>
    <s v="2 - Poder Ejecutivo"/>
    <s v="0222 - MINISTERIO DE ENERGIA Y MINAS"/>
    <x v="3"/>
    <x v="19"/>
    <x v="78"/>
    <s v="2.2 - CONTRATACIÓN DE SERVICIOS"/>
    <s v="2.2.5 - ALQUILERES Y RENTAS"/>
    <s v="N"/>
    <s v="00 - N/A"/>
    <s v="10 - FONDO GENERAL"/>
    <s v="(en blanco)"/>
    <s v="99 - MULTIPROVINCIAL"/>
    <n v="41939743"/>
    <n v="34886498"/>
    <n v="42444.6"/>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0040000"/>
    <n v="18684201.340000004"/>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140000"/>
    <n v="2599278.41"/>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72250427.57999998"/>
    <n v="83125449.039999992"/>
  </r>
  <r>
    <s v="2023"/>
    <x v="0"/>
    <x v="0"/>
    <x v="0"/>
    <x v="0"/>
    <s v="2 - Poder Ejecutivo"/>
    <s v="0222 - MINISTERIO DE ENERGIA Y MINAS"/>
    <x v="3"/>
    <x v="19"/>
    <x v="78"/>
    <s v="2.2 - CONTRATACIÓN DE SERVICIOS"/>
    <s v="2.2.9 - OTRAS CONTRATACIONES DE SERVICIOS"/>
    <s v="N"/>
    <s v="00 - N/A"/>
    <s v="10 - FONDO GENERAL"/>
    <s v="(en blanco)"/>
    <s v="99 - MULTIPROVINCIAL"/>
    <n v="17000000"/>
    <n v="45609420"/>
    <n v="1944499.4"/>
  </r>
  <r>
    <s v="2023"/>
    <x v="0"/>
    <x v="0"/>
    <x v="0"/>
    <x v="0"/>
    <s v="2 - Poder Ejecutivo"/>
    <s v="0222 - MINISTERIO DE ENERGIA Y MINAS"/>
    <x v="3"/>
    <x v="19"/>
    <x v="78"/>
    <s v="2.3 - MATERIALES Y SUMINISTROS"/>
    <s v="2.3.1 - ALIMENTOS Y PRODUCTOS AGROFORESTALES"/>
    <s v="N"/>
    <s v="00 - N/A"/>
    <s v="10 - FONDO GENERAL"/>
    <s v="(en blanco)"/>
    <s v="99 - MULTIPROVINCIAL"/>
    <n v="5650000"/>
    <n v="9979258"/>
    <n v="329313.5"/>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5958.29999999999"/>
  </r>
  <r>
    <s v="2023"/>
    <x v="0"/>
    <x v="0"/>
    <x v="0"/>
    <x v="0"/>
    <s v="2 - Poder Ejecutivo"/>
    <s v="0222 - MINISTERIO DE ENERGIA Y MINAS"/>
    <x v="3"/>
    <x v="19"/>
    <x v="78"/>
    <s v="2.3 - MATERIALES Y SUMINISTROS"/>
    <s v="2.3.3 - PAPEL, CARTÓN E IMPRESOS"/>
    <s v="N"/>
    <s v="00 - N/A"/>
    <s v="10 - FONDO GENERAL"/>
    <s v="(en blanco)"/>
    <s v="99 - MULTIPROVINCIAL"/>
    <n v="4200000"/>
    <n v="4274125"/>
    <n v="539210.09"/>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3676891.62"/>
    <n v="79741.239999999991"/>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101334"/>
    <n v="858447.72999999986"/>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635928"/>
    <n v="6980944.1700000009"/>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5939876"/>
    <n v="2721975.19"/>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48537930.089999989"/>
  </r>
  <r>
    <s v="2023"/>
    <x v="0"/>
    <x v="0"/>
    <x v="0"/>
    <x v="0"/>
    <s v="2 - Poder Ejecutivo"/>
    <s v="0222 - MINISTERIO DE ENERGIA Y MINAS"/>
    <x v="3"/>
    <x v="20"/>
    <x v="79"/>
    <s v="2.1 - REMUNERACIONES Y CONTRIBUCIONES"/>
    <s v="2.1.2 - SOBRESUELDOS"/>
    <s v="N"/>
    <s v="00 - N/A"/>
    <s v="10 - FONDO GENERAL"/>
    <s v="(en blanco)"/>
    <s v="99 - MULTIPROVINCIAL"/>
    <n v="19239179"/>
    <n v="19239179"/>
    <n v="8178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7264009.2299999949"/>
  </r>
  <r>
    <s v="2023"/>
    <x v="0"/>
    <x v="0"/>
    <x v="0"/>
    <x v="0"/>
    <s v="2 - Poder Ejecutivo"/>
    <s v="0222 - MINISTERIO DE ENERGIA Y MINAS"/>
    <x v="3"/>
    <x v="20"/>
    <x v="79"/>
    <s v="2.2 - CONTRATACIÓN DE SERVICIOS"/>
    <s v="2.2.1 - SERVICIOS BÁSICOS"/>
    <s v="N"/>
    <s v="00 - N/A"/>
    <s v="10 - FONDO GENERAL"/>
    <s v="(en blanco)"/>
    <s v="99 - MULTIPROVINCIAL"/>
    <n v="4141952"/>
    <n v="4141952"/>
    <n v="812009.52999999991"/>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749800"/>
  </r>
  <r>
    <s v="2023"/>
    <x v="0"/>
    <x v="0"/>
    <x v="0"/>
    <x v="0"/>
    <s v="2 - Poder Ejecutivo"/>
    <s v="0222 - MINISTERIO DE ENERGIA Y MINAS"/>
    <x v="3"/>
    <x v="20"/>
    <x v="79"/>
    <s v="2.2 - CONTRATACIÓN DE SERVICIOS"/>
    <s v="2.2.3 - VIÁTICOS"/>
    <s v="N"/>
    <s v="00 - N/A"/>
    <s v="20 - FONDOS CON DESTINO ESPECÍFICO"/>
    <s v="(en blanco)"/>
    <s v="99 - MULTIPROVINCIAL"/>
    <n v="876841"/>
    <n v="876841"/>
    <n v="22455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0"/>
  </r>
  <r>
    <s v="2023"/>
    <x v="0"/>
    <x v="0"/>
    <x v="0"/>
    <x v="0"/>
    <s v="2 - Poder Ejecutivo"/>
    <s v="0222 - MINISTERIO DE ENERGIA Y MINAS"/>
    <x v="3"/>
    <x v="20"/>
    <x v="79"/>
    <s v="2.2 - CONTRATACIÓN DE SERVICIOS"/>
    <s v="2.2.6 - SEGUROS"/>
    <s v="N"/>
    <s v="00 - N/A"/>
    <s v="10 - FONDO GENERAL"/>
    <s v="(en blanco)"/>
    <s v="99 - MULTIPROVINCIAL"/>
    <n v="2105000"/>
    <n v="2105000"/>
    <n v="1290179.9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180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2056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1800.02"/>
  </r>
  <r>
    <s v="2023"/>
    <x v="0"/>
    <x v="0"/>
    <x v="0"/>
    <x v="0"/>
    <s v="2 - Poder Ejecutivo"/>
    <s v="0222 - MINISTERIO DE ENERGIA Y MINAS"/>
    <x v="3"/>
    <x v="20"/>
    <x v="79"/>
    <s v="2.3 - MATERIALES Y SUMINISTROS"/>
    <s v="2.3.3 - PAPEL, CARTÓN E IMPRESOS"/>
    <s v="N"/>
    <s v="00 - N/A"/>
    <s v="10 - FONDO GENERAL"/>
    <s v="(en blanco)"/>
    <s v="99 - MULTIPROVINCIAL"/>
    <n v="400000"/>
    <n v="400000"/>
    <n v="166235.01999999999"/>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5959"/>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3460.97"/>
  </r>
  <r>
    <s v="2023"/>
    <x v="0"/>
    <x v="0"/>
    <x v="0"/>
    <x v="0"/>
    <s v="2 - Poder Ejecutivo"/>
    <s v="0222 - MINISTERIO DE ENERGIA Y MINAS"/>
    <x v="3"/>
    <x v="20"/>
    <x v="79"/>
    <s v="2.3 - MATERIALES Y SUMINISTROS"/>
    <s v="2.3.9 - PRODUCTOS Y ÚTILES VARIOS"/>
    <s v="N"/>
    <s v="00 - N/A"/>
    <s v="10 - FONDO GENERAL"/>
    <s v="(en blanco)"/>
    <s v="99 - MULTIPROVINCIAL"/>
    <n v="1175000"/>
    <n v="1180000"/>
    <n v="480253.25999999995"/>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292126.48"/>
    <n v="355067848.52999997"/>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97241160.450000003"/>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61569.51999995"/>
    <n v="53070060.969999991"/>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2611828.760000004"/>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9416808.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42480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7763712"/>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6463304"/>
    <n v="18280745.760000002"/>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44651556.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28623954.940000001"/>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546318.9200000004"/>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1413854.9700000002"/>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54881000"/>
    <n v="10734951.220000001"/>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342436"/>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43397.3299999991"/>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2117740.2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551273.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806498.0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771572.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605393.3"/>
    <n v="286219.92"/>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1249500"/>
    <n v="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3550823.6599999997"/>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2895423.7"/>
    <n v="1218991.13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3975693"/>
    <n v="1433742.9600000002"/>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717288.98"/>
  </r>
  <r>
    <s v="2023"/>
    <x v="0"/>
    <x v="0"/>
    <x v="0"/>
    <x v="0"/>
    <s v="3 - Poder Judicial"/>
    <s v="0301 - PODER JUDICIAL"/>
    <x v="0"/>
    <x v="1"/>
    <x v="1"/>
    <s v="2.1 - REMUNERACIONES Y CONTRIBUCIONES"/>
    <s v="2.1.1 - REMUNERACIONES"/>
    <s v="N"/>
    <s v="00 - N/A"/>
    <s v="10 - FONDO GENERAL"/>
    <s v="(en blanco)"/>
    <s v="99 - MULTIPROVINCIAL"/>
    <n v="5270595355"/>
    <n v="5270595355"/>
    <n v="1756695105.7100003"/>
  </r>
  <r>
    <s v="2023"/>
    <x v="0"/>
    <x v="0"/>
    <x v="0"/>
    <x v="0"/>
    <s v="3 - Poder Judicial"/>
    <s v="0301 - PODER JUDICIAL"/>
    <x v="0"/>
    <x v="1"/>
    <x v="1"/>
    <s v="2.1 - REMUNERACIONES Y CONTRIBUCIONES"/>
    <s v="2.1.2 - SOBRESUELDOS"/>
    <s v="N"/>
    <s v="00 - N/A"/>
    <s v="10 - FONDO GENERAL"/>
    <s v="(en blanco)"/>
    <s v="99 - MULTIPROVINCIAL"/>
    <n v="438095456"/>
    <n v="438095456"/>
    <n v="145357890.02000001"/>
  </r>
  <r>
    <s v="2023"/>
    <x v="0"/>
    <x v="0"/>
    <x v="0"/>
    <x v="0"/>
    <s v="3 - Poder Judicial"/>
    <s v="0301 - PODER JUDICIAL"/>
    <x v="0"/>
    <x v="1"/>
    <x v="1"/>
    <s v="2.1 - REMUNERACIONES Y CONTRIBUCIONES"/>
    <s v="2.1.3 - DIETAS Y GASTOS DE REPRESENTACIÓN"/>
    <s v="N"/>
    <s v="00 - N/A"/>
    <s v="10 - FONDO GENERAL"/>
    <s v="(en blanco)"/>
    <s v="99 - MULTIPROVINCIAL"/>
    <n v="211234154"/>
    <n v="211234154"/>
    <n v="70324963.030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163545330.22"/>
  </r>
  <r>
    <s v="2023"/>
    <x v="0"/>
    <x v="0"/>
    <x v="0"/>
    <x v="0"/>
    <s v="3 - Poder Judicial"/>
    <s v="0301 - PODER JUDICIAL"/>
    <x v="0"/>
    <x v="1"/>
    <x v="1"/>
    <s v="2.2 - CONTRATACIÓN DE SERVICIOS"/>
    <s v="2.2.1 - SERVICIOS BÁSICOS"/>
    <s v="N"/>
    <s v="00 - N/A"/>
    <s v="10 - FONDO GENERAL"/>
    <s v="(en blanco)"/>
    <s v="99 - MULTIPROVINCIAL"/>
    <n v="291330898"/>
    <n v="291330898"/>
    <n v="96573219.959999993"/>
  </r>
  <r>
    <s v="2023"/>
    <x v="0"/>
    <x v="0"/>
    <x v="0"/>
    <x v="0"/>
    <s v="3 - Poder Judicial"/>
    <s v="0301 - PODER JUDICIAL"/>
    <x v="0"/>
    <x v="1"/>
    <x v="1"/>
    <s v="2.2 - CONTRATACIÓN DE SERVICIOS"/>
    <s v="2.2.2 - PUBLICIDAD, IMPRESIÓN Y ENCUADERNACIÓN"/>
    <s v="N"/>
    <s v="00 - N/A"/>
    <s v="10 - FONDO GENERAL"/>
    <s v="(en blanco)"/>
    <s v="99 - MULTIPROVINCIAL"/>
    <n v="5078148"/>
    <n v="5078148"/>
    <n v="1595168.96"/>
  </r>
  <r>
    <s v="2023"/>
    <x v="0"/>
    <x v="0"/>
    <x v="0"/>
    <x v="0"/>
    <s v="3 - Poder Judicial"/>
    <s v="0301 - PODER JUDICIAL"/>
    <x v="0"/>
    <x v="1"/>
    <x v="1"/>
    <s v="2.2 - CONTRATACIÓN DE SERVICIOS"/>
    <s v="2.2.3 - VIÁTICOS"/>
    <s v="N"/>
    <s v="00 - N/A"/>
    <s v="10 - FONDO GENERAL"/>
    <s v="(en blanco)"/>
    <s v="99 - MULTIPROVINCIAL"/>
    <n v="22415079"/>
    <n v="22415079"/>
    <n v="8241449.4699999997"/>
  </r>
  <r>
    <s v="2023"/>
    <x v="0"/>
    <x v="0"/>
    <x v="0"/>
    <x v="0"/>
    <s v="3 - Poder Judicial"/>
    <s v="0301 - PODER JUDICIAL"/>
    <x v="0"/>
    <x v="1"/>
    <x v="1"/>
    <s v="2.2 - CONTRATACIÓN DE SERVICIOS"/>
    <s v="2.2.4 - TRANSPORTE Y ALMACENAJE"/>
    <s v="N"/>
    <s v="00 - N/A"/>
    <s v="10 - FONDO GENERAL"/>
    <s v="(en blanco)"/>
    <s v="99 - MULTIPROVINCIAL"/>
    <n v="9368891"/>
    <n v="9368891"/>
    <n v="3403451.12"/>
  </r>
  <r>
    <s v="2023"/>
    <x v="0"/>
    <x v="0"/>
    <x v="0"/>
    <x v="0"/>
    <s v="3 - Poder Judicial"/>
    <s v="0301 - PODER JUDICIAL"/>
    <x v="0"/>
    <x v="1"/>
    <x v="1"/>
    <s v="2.2 - CONTRATACIÓN DE SERVICIOS"/>
    <s v="2.2.5 - ALQUILERES Y RENTAS"/>
    <s v="N"/>
    <s v="00 - N/A"/>
    <s v="10 - FONDO GENERAL"/>
    <s v="(en blanco)"/>
    <s v="99 - MULTIPROVINCIAL"/>
    <n v="155542878"/>
    <n v="155542878"/>
    <n v="49034096.449999996"/>
  </r>
  <r>
    <s v="2023"/>
    <x v="0"/>
    <x v="0"/>
    <x v="0"/>
    <x v="0"/>
    <s v="3 - Poder Judicial"/>
    <s v="0301 - PODER JUDICIAL"/>
    <x v="0"/>
    <x v="1"/>
    <x v="1"/>
    <s v="2.2 - CONTRATACIÓN DE SERVICIOS"/>
    <s v="2.2.6 - SEGUROS"/>
    <s v="N"/>
    <s v="00 - N/A"/>
    <s v="10 - FONDO GENERAL"/>
    <s v="(en blanco)"/>
    <s v="99 - MULTIPROVINCIAL"/>
    <n v="703636356"/>
    <n v="703636356"/>
    <n v="234545451.94000003"/>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5866784.579999998"/>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74544923.330000013"/>
  </r>
  <r>
    <s v="2023"/>
    <x v="0"/>
    <x v="0"/>
    <x v="0"/>
    <x v="0"/>
    <s v="3 - Poder Judicial"/>
    <s v="0301 - PODER JUDICIAL"/>
    <x v="0"/>
    <x v="1"/>
    <x v="1"/>
    <s v="2.3 - MATERIALES Y SUMINISTROS"/>
    <s v="2.3.1 - ALIMENTOS Y PRODUCTOS AGROFORESTALES"/>
    <s v="N"/>
    <s v="00 - N/A"/>
    <s v="10 - FONDO GENERAL"/>
    <s v="(en blanco)"/>
    <s v="99 - MULTIPROVINCIAL"/>
    <n v="37268008"/>
    <n v="37268008"/>
    <n v="12257741.779999997"/>
  </r>
  <r>
    <s v="2023"/>
    <x v="0"/>
    <x v="0"/>
    <x v="0"/>
    <x v="0"/>
    <s v="3 - Poder Judicial"/>
    <s v="0301 - PODER JUDICIAL"/>
    <x v="0"/>
    <x v="1"/>
    <x v="1"/>
    <s v="2.3 - MATERIALES Y SUMINISTROS"/>
    <s v="2.3.2 - TEXTILES Y VESTUARIOS"/>
    <s v="N"/>
    <s v="00 - N/A"/>
    <s v="10 - FONDO GENERAL"/>
    <s v="(en blanco)"/>
    <s v="99 - MULTIPROVINCIAL"/>
    <n v="4106800"/>
    <n v="4106800"/>
    <n v="1335896.5"/>
  </r>
  <r>
    <s v="2023"/>
    <x v="0"/>
    <x v="0"/>
    <x v="0"/>
    <x v="0"/>
    <s v="3 - Poder Judicial"/>
    <s v="0301 - PODER JUDICIAL"/>
    <x v="0"/>
    <x v="1"/>
    <x v="1"/>
    <s v="2.3 - MATERIALES Y SUMINISTROS"/>
    <s v="2.3.3 - PAPEL, CARTÓN E IMPRESOS"/>
    <s v="N"/>
    <s v="00 - N/A"/>
    <s v="10 - FONDO GENERAL"/>
    <s v="(en blanco)"/>
    <s v="99 - MULTIPROVINCIAL"/>
    <n v="23044585"/>
    <n v="23044585"/>
    <n v="5689754.3099999996"/>
  </r>
  <r>
    <s v="2023"/>
    <x v="0"/>
    <x v="0"/>
    <x v="0"/>
    <x v="0"/>
    <s v="3 - Poder Judicial"/>
    <s v="0301 - PODER JUDICIAL"/>
    <x v="0"/>
    <x v="1"/>
    <x v="1"/>
    <s v="2.3 - MATERIALES Y SUMINISTROS"/>
    <s v="2.3.5 - CUERO, CAUCHO Y PLÁSTICO"/>
    <s v="N"/>
    <s v="00 - N/A"/>
    <s v="10 - FONDO GENERAL"/>
    <s v="(en blanco)"/>
    <s v="99 - MULTIPROVINCIAL"/>
    <n v="7726019"/>
    <n v="7726019"/>
    <n v="2810937.49"/>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200684.83"/>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3462916.689999999"/>
  </r>
  <r>
    <s v="2023"/>
    <x v="0"/>
    <x v="0"/>
    <x v="0"/>
    <x v="0"/>
    <s v="3 - Poder Judicial"/>
    <s v="0301 - PODER JUDICIAL"/>
    <x v="0"/>
    <x v="1"/>
    <x v="1"/>
    <s v="2.3 - MATERIALES Y SUMINISTROS"/>
    <s v="2.3.9 - PRODUCTOS Y ÚTILES VARIOS"/>
    <s v="N"/>
    <s v="00 - N/A"/>
    <s v="10 - FONDO GENERAL"/>
    <s v="(en blanco)"/>
    <s v="99 - MULTIPROVINCIAL"/>
    <n v="51981957"/>
    <n v="51981957"/>
    <n v="16757664.99"/>
  </r>
  <r>
    <s v="2023"/>
    <x v="0"/>
    <x v="0"/>
    <x v="0"/>
    <x v="0"/>
    <s v="4 - Junta Central Electoral"/>
    <s v="0401 - JUNTA CENTRAL ELECTORAL"/>
    <x v="0"/>
    <x v="0"/>
    <x v="80"/>
    <s v="2.1 - REMUNERACIONES Y CONTRIBUCIONES"/>
    <s v="2.1.1 - REMUNERACIONES"/>
    <s v="N"/>
    <s v="00 - N/A"/>
    <s v="10 - FONDO GENERAL"/>
    <s v="(en blanco)"/>
    <s v="99 - MULTIPROVINCIAL"/>
    <n v="3188962756"/>
    <n v="3188962756"/>
    <n v="1048210523"/>
  </r>
  <r>
    <s v="2023"/>
    <x v="0"/>
    <x v="0"/>
    <x v="0"/>
    <x v="0"/>
    <s v="4 - Junta Central Electoral"/>
    <s v="0401 - JUNTA CENTRAL ELECTORAL"/>
    <x v="0"/>
    <x v="0"/>
    <x v="80"/>
    <s v="2.1 - REMUNERACIONES Y CONTRIBUCIONES"/>
    <s v="2.1.2 - SOBRESUELDOS"/>
    <s v="N"/>
    <s v="00 - N/A"/>
    <s v="10 - FONDO GENERAL"/>
    <s v="(en blanco)"/>
    <s v="99 - MULTIPROVINCIAL"/>
    <n v="1009800080"/>
    <n v="1009800080"/>
    <n v="338415434"/>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28545224"/>
  </r>
  <r>
    <s v="2023"/>
    <x v="0"/>
    <x v="0"/>
    <x v="0"/>
    <x v="0"/>
    <s v="4 - Junta Central Electoral"/>
    <s v="0401 - JUNTA CENTRAL ELECTORAL"/>
    <x v="0"/>
    <x v="0"/>
    <x v="80"/>
    <s v="2.2 - CONTRATACIÓN DE SERVICIOS"/>
    <s v="2.2.1 - SERVICIOS BÁSICOS"/>
    <s v="N"/>
    <s v="00 - N/A"/>
    <s v="10 - FONDO GENERAL"/>
    <s v="(en blanco)"/>
    <s v="99 - MULTIPROVINCIAL"/>
    <n v="260476640"/>
    <n v="260476640"/>
    <n v="96106153"/>
  </r>
  <r>
    <s v="2023"/>
    <x v="0"/>
    <x v="0"/>
    <x v="0"/>
    <x v="0"/>
    <s v="4 - Junta Central Electoral"/>
    <s v="0401 - JUNTA CENTRAL ELECTORAL"/>
    <x v="0"/>
    <x v="0"/>
    <x v="80"/>
    <s v="2.2 - CONTRATACIÓN DE SERVICIOS"/>
    <s v="2.2.3 - VIÁTICOS"/>
    <s v="N"/>
    <s v="00 - N/A"/>
    <s v="10 - FONDO GENERAL"/>
    <s v="(en blanco)"/>
    <s v="99 - MULTIPROVINCIAL"/>
    <n v="121685437"/>
    <n v="121685437"/>
    <n v="39750121"/>
  </r>
  <r>
    <s v="2023"/>
    <x v="0"/>
    <x v="0"/>
    <x v="0"/>
    <x v="0"/>
    <s v="4 - Junta Central Electoral"/>
    <s v="0401 - JUNTA CENTRAL ELECTORAL"/>
    <x v="0"/>
    <x v="0"/>
    <x v="80"/>
    <s v="2.2 - CONTRATACIÓN DE SERVICIOS"/>
    <s v="2.2.5 - ALQUILERES Y RENTAS"/>
    <s v="N"/>
    <s v="00 - N/A"/>
    <s v="10 - FONDO GENERAL"/>
    <s v="(en blanco)"/>
    <s v="99 - MULTIPROVINCIAL"/>
    <n v="277705859"/>
    <n v="277705859"/>
    <n v="94952205"/>
  </r>
  <r>
    <s v="2023"/>
    <x v="0"/>
    <x v="0"/>
    <x v="0"/>
    <x v="0"/>
    <s v="4 - Junta Central Electoral"/>
    <s v="0401 - JUNTA CENTRAL ELECTORAL"/>
    <x v="0"/>
    <x v="0"/>
    <x v="80"/>
    <s v="2.2 - CONTRATACIÓN DE SERVICIOS"/>
    <s v="2.2.6 - SEGUROS"/>
    <s v="N"/>
    <s v="00 - N/A"/>
    <s v="10 - FONDO GENERAL"/>
    <s v="(en blanco)"/>
    <s v="99 - MULTIPROVINCIAL"/>
    <n v="218090265"/>
    <n v="218090265"/>
    <n v="69647608"/>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895943"/>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38162324"/>
  </r>
  <r>
    <s v="2023"/>
    <x v="0"/>
    <x v="0"/>
    <x v="0"/>
    <x v="0"/>
    <s v="4 - Junta Central Electoral"/>
    <s v="0401 - JUNTA CENTRAL ELECTORAL"/>
    <x v="0"/>
    <x v="0"/>
    <x v="80"/>
    <s v="2.3 - MATERIALES Y SUMINISTROS"/>
    <s v="2.3.5 - CUERO, CAUCHO Y PLÁSTICO"/>
    <s v="N"/>
    <s v="00 - N/A"/>
    <s v="10 - FONDO GENERAL"/>
    <s v="(en blanco)"/>
    <s v="99 - MULTIPROVINCIAL"/>
    <n v="94575811"/>
    <n v="94575811"/>
    <n v="2864044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914764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98751999"/>
  </r>
  <r>
    <s v="2023"/>
    <x v="0"/>
    <x v="0"/>
    <x v="0"/>
    <x v="0"/>
    <s v="4 - Junta Central Electoral"/>
    <s v="0401 - JUNTA CENTRAL ELECTORAL"/>
    <x v="0"/>
    <x v="0"/>
    <x v="31"/>
    <s v="2.1 - REMUNERACIONES Y CONTRIBUCIONES"/>
    <s v="2.1.1 - REMUNERACIONES"/>
    <s v="N"/>
    <s v="00 - N/A"/>
    <s v="10 - FONDO GENERAL"/>
    <s v="(en blanco)"/>
    <s v="99 - MULTIPROVINCIAL"/>
    <n v="4356720"/>
    <n v="4356720"/>
    <n v="1455662"/>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220370045.86000007"/>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75187684.030000001"/>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2048296"/>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31471579.839999989"/>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7535520.369999999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7153425.0799999991"/>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1661572.120000001"/>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30862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9402142"/>
  </r>
  <r>
    <s v="2023"/>
    <x v="0"/>
    <x v="0"/>
    <x v="0"/>
    <x v="0"/>
    <s v="5 - Cámara de Cuentas de la República Dominicana"/>
    <s v="0402 - CÁMARA DE CUENTAS"/>
    <x v="0"/>
    <x v="0"/>
    <x v="2"/>
    <s v="2.2 - CONTRATACIÓN DE SERVICIOS"/>
    <s v="2.2.6 - SEGUROS"/>
    <s v="N"/>
    <s v="00 - N/A"/>
    <s v="10 - FONDO GENERAL"/>
    <s v="(en blanco)"/>
    <s v="99 - MULTIPROVINCIAL"/>
    <n v="44346582"/>
    <n v="44346582"/>
    <n v="17268632.03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3708326.65"/>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9079059.09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5214818.6000000006"/>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768890.99999999988"/>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88573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1252307.1199999999"/>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1630352.6799999997"/>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7409049.3499999996"/>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2621656.71"/>
  </r>
  <r>
    <s v="2023"/>
    <x v="0"/>
    <x v="0"/>
    <x v="0"/>
    <x v="0"/>
    <s v="6 - Tribunal Constitucional"/>
    <s v="0403 - TRIBUNAL CONSTITUCIONAL"/>
    <x v="0"/>
    <x v="1"/>
    <x v="4"/>
    <s v="2.1 - REMUNERACIONES Y CONTRIBUCIONES"/>
    <s v="2.1.1 - REMUNERACIONES"/>
    <s v="N"/>
    <s v="00 - N/A"/>
    <s v="10 - FONDO GENERAL"/>
    <s v="(en blanco)"/>
    <s v="99 - MULTIPROVINCIAL"/>
    <n v="698859144"/>
    <n v="698859144"/>
    <n v="266292666.78000006"/>
  </r>
  <r>
    <s v="2023"/>
    <x v="0"/>
    <x v="0"/>
    <x v="0"/>
    <x v="0"/>
    <s v="6 - Tribunal Constitucional"/>
    <s v="0403 - TRIBUNAL CONSTITUCIONAL"/>
    <x v="0"/>
    <x v="1"/>
    <x v="4"/>
    <s v="2.1 - REMUNERACIONES Y CONTRIBUCIONES"/>
    <s v="2.1.2 - SOBRESUELDOS"/>
    <s v="N"/>
    <s v="00 - N/A"/>
    <s v="10 - FONDO GENERAL"/>
    <s v="(en blanco)"/>
    <s v="99 - MULTIPROVINCIAL"/>
    <n v="169822070"/>
    <n v="169822070"/>
    <n v="31809226.80000001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2408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1324463.760000005"/>
  </r>
  <r>
    <s v="2023"/>
    <x v="0"/>
    <x v="0"/>
    <x v="0"/>
    <x v="0"/>
    <s v="6 - Tribunal Constitucional"/>
    <s v="0403 - TRIBUNAL CONSTITUCIONAL"/>
    <x v="0"/>
    <x v="1"/>
    <x v="4"/>
    <s v="2.2 - CONTRATACIÓN DE SERVICIOS"/>
    <s v="2.2.1 - SERVICIOS BÁSICOS"/>
    <s v="N"/>
    <s v="00 - N/A"/>
    <s v="10 - FONDO GENERAL"/>
    <s v="(en blanco)"/>
    <s v="99 - MULTIPROVINCIAL"/>
    <n v="21117624"/>
    <n v="21117624"/>
    <n v="4971568.74"/>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6053807.3399999999"/>
  </r>
  <r>
    <s v="2023"/>
    <x v="0"/>
    <x v="0"/>
    <x v="0"/>
    <x v="0"/>
    <s v="6 - Tribunal Constitucional"/>
    <s v="0403 - TRIBUNAL CONSTITUCIONAL"/>
    <x v="0"/>
    <x v="1"/>
    <x v="4"/>
    <s v="2.2 - CONTRATACIÓN DE SERVICIOS"/>
    <s v="2.2.3 - VIÁTICOS"/>
    <s v="N"/>
    <s v="00 - N/A"/>
    <s v="10 - FONDO GENERAL"/>
    <s v="(en blanco)"/>
    <s v="99 - MULTIPROVINCIAL"/>
    <n v="12553191"/>
    <n v="12553191"/>
    <n v="1779117.69"/>
  </r>
  <r>
    <s v="2023"/>
    <x v="0"/>
    <x v="0"/>
    <x v="0"/>
    <x v="0"/>
    <s v="6 - Tribunal Constitucional"/>
    <s v="0403 - TRIBUNAL CONSTITUCIONAL"/>
    <x v="0"/>
    <x v="1"/>
    <x v="4"/>
    <s v="2.2 - CONTRATACIÓN DE SERVICIOS"/>
    <s v="2.2.4 - TRANSPORTE Y ALMACENAJE"/>
    <s v="N"/>
    <s v="00 - N/A"/>
    <s v="10 - FONDO GENERAL"/>
    <s v="(en blanco)"/>
    <s v="99 - MULTIPROVINCIAL"/>
    <n v="15439658"/>
    <n v="15439658"/>
    <n v="2076698"/>
  </r>
  <r>
    <s v="2023"/>
    <x v="0"/>
    <x v="0"/>
    <x v="0"/>
    <x v="0"/>
    <s v="6 - Tribunal Constitucional"/>
    <s v="0403 - TRIBUNAL CONSTITUCIONAL"/>
    <x v="0"/>
    <x v="1"/>
    <x v="4"/>
    <s v="2.2 - CONTRATACIÓN DE SERVICIOS"/>
    <s v="2.2.5 - ALQUILERES Y RENTAS"/>
    <s v="N"/>
    <s v="00 - N/A"/>
    <s v="10 - FONDO GENERAL"/>
    <s v="(en blanco)"/>
    <s v="99 - MULTIPROVINCIAL"/>
    <n v="18243378"/>
    <n v="18243378"/>
    <n v="7962016"/>
  </r>
  <r>
    <s v="2023"/>
    <x v="0"/>
    <x v="0"/>
    <x v="0"/>
    <x v="0"/>
    <s v="6 - Tribunal Constitucional"/>
    <s v="0403 - TRIBUNAL CONSTITUCIONAL"/>
    <x v="0"/>
    <x v="1"/>
    <x v="4"/>
    <s v="2.2 - CONTRATACIÓN DE SERVICIOS"/>
    <s v="2.2.6 - SEGUROS"/>
    <s v="N"/>
    <s v="00 - N/A"/>
    <s v="10 - FONDO GENERAL"/>
    <s v="(en blanco)"/>
    <s v="99 - MULTIPROVINCIAL"/>
    <n v="105882861"/>
    <n v="105882861"/>
    <n v="447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4676449.82"/>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37801273.130000003"/>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8079133"/>
  </r>
  <r>
    <s v="2023"/>
    <x v="0"/>
    <x v="0"/>
    <x v="0"/>
    <x v="0"/>
    <s v="6 - Tribunal Constitucional"/>
    <s v="0403 - TRIBUNAL CONSTITUCIONAL"/>
    <x v="0"/>
    <x v="1"/>
    <x v="4"/>
    <s v="2.3 - MATERIALES Y SUMINISTROS"/>
    <s v="2.3.5 - CUERO, CAUCHO Y PLÁSTICO"/>
    <s v="N"/>
    <s v="00 - N/A"/>
    <s v="10 - FONDO GENERAL"/>
    <s v="(en blanco)"/>
    <s v="99 - MULTIPROVINCIAL"/>
    <n v="7637747"/>
    <n v="7637747"/>
    <n v="90142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1631011.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3044495.56"/>
    <n v="51437033.930000007"/>
  </r>
  <r>
    <s v="2023"/>
    <x v="0"/>
    <x v="0"/>
    <x v="0"/>
    <x v="0"/>
    <s v="7 - Defensor del Pueblo"/>
    <s v="0404 - DEFENSOR DEL PUEBLO"/>
    <x v="0"/>
    <x v="1"/>
    <x v="1"/>
    <s v="2.1 - REMUNERACIONES Y CONTRIBUCIONES"/>
    <s v="2.1.2 - SOBRESUELDOS"/>
    <s v="N"/>
    <s v="00 - N/A"/>
    <s v="10 - FONDO GENERAL"/>
    <s v="(en blanco)"/>
    <s v="99 - MULTIPROVINCIAL"/>
    <n v="15450000"/>
    <n v="15450000"/>
    <n v="3601360.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00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13504.439999998"/>
    <n v="6343284.4800000004"/>
  </r>
  <r>
    <s v="2023"/>
    <x v="0"/>
    <x v="0"/>
    <x v="0"/>
    <x v="0"/>
    <s v="7 - Defensor del Pueblo"/>
    <s v="0404 - DEFENSOR DEL PUEBLO"/>
    <x v="0"/>
    <x v="1"/>
    <x v="1"/>
    <s v="2.2 - CONTRATACIÓN DE SERVICIOS"/>
    <s v="2.2.1 - SERVICIOS BÁSICOS"/>
    <s v="N"/>
    <s v="00 - N/A"/>
    <s v="10 - FONDO GENERAL"/>
    <s v="(en blanco)"/>
    <s v="99 - MULTIPROVINCIAL"/>
    <n v="4650000"/>
    <n v="4650000"/>
    <n v="1834670.55"/>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168119.9899999998"/>
  </r>
  <r>
    <s v="2023"/>
    <x v="0"/>
    <x v="0"/>
    <x v="0"/>
    <x v="0"/>
    <s v="7 - Defensor del Pueblo"/>
    <s v="0404 - DEFENSOR DEL PUEBLO"/>
    <x v="0"/>
    <x v="1"/>
    <x v="1"/>
    <s v="2.2 - CONTRATACIÓN DE SERVICIOS"/>
    <s v="2.2.3 - VIÁTICOS"/>
    <s v="N"/>
    <s v="00 - N/A"/>
    <s v="10 - FONDO GENERAL"/>
    <s v="(en blanco)"/>
    <s v="99 - MULTIPROVINCIAL"/>
    <n v="3500000"/>
    <n v="3500000"/>
    <n v="577200"/>
  </r>
  <r>
    <s v="2023"/>
    <x v="0"/>
    <x v="0"/>
    <x v="0"/>
    <x v="0"/>
    <s v="7 - Defensor del Pueblo"/>
    <s v="0404 - DEFENSOR DEL PUEBLO"/>
    <x v="0"/>
    <x v="1"/>
    <x v="1"/>
    <s v="2.2 - CONTRATACIÓN DE SERVICIOS"/>
    <s v="2.2.4 - TRANSPORTE Y ALMACENAJE"/>
    <s v="N"/>
    <s v="00 - N/A"/>
    <s v="10 - FONDO GENERAL"/>
    <s v="(en blanco)"/>
    <s v="99 - MULTIPROVINCIAL"/>
    <n v="775000"/>
    <n v="775000"/>
    <n v="195049.43"/>
  </r>
  <r>
    <s v="2023"/>
    <x v="0"/>
    <x v="0"/>
    <x v="0"/>
    <x v="0"/>
    <s v="7 - Defensor del Pueblo"/>
    <s v="0404 - DEFENSOR DEL PUEBLO"/>
    <x v="0"/>
    <x v="1"/>
    <x v="1"/>
    <s v="2.2 - CONTRATACIÓN DE SERVICIOS"/>
    <s v="2.2.5 - ALQUILERES Y RENTAS"/>
    <s v="N"/>
    <s v="00 - N/A"/>
    <s v="10 - FONDO GENERAL"/>
    <s v="(en blanco)"/>
    <s v="99 - MULTIPROVINCIAL"/>
    <n v="12600000"/>
    <n v="12600000"/>
    <n v="3801419.27"/>
  </r>
  <r>
    <s v="2023"/>
    <x v="0"/>
    <x v="0"/>
    <x v="0"/>
    <x v="0"/>
    <s v="7 - Defensor del Pueblo"/>
    <s v="0404 - DEFENSOR DEL PUEBLO"/>
    <x v="0"/>
    <x v="1"/>
    <x v="1"/>
    <s v="2.2 - CONTRATACIÓN DE SERVICIOS"/>
    <s v="2.2.6 - SEGUROS"/>
    <s v="N"/>
    <s v="00 - N/A"/>
    <s v="10 - FONDO GENERAL"/>
    <s v="(en blanco)"/>
    <s v="99 - MULTIPROVINCIAL"/>
    <n v="6250000"/>
    <n v="6250000"/>
    <n v="951527.0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462536.10000000003"/>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260930.0499999998"/>
  </r>
  <r>
    <s v="2023"/>
    <x v="0"/>
    <x v="0"/>
    <x v="0"/>
    <x v="0"/>
    <s v="7 - Defensor del Pueblo"/>
    <s v="0404 - DEFENSOR DEL PUEBLO"/>
    <x v="0"/>
    <x v="1"/>
    <x v="1"/>
    <s v="2.2 - CONTRATACIÓN DE SERVICIOS"/>
    <s v="2.2.9 - OTRAS CONTRATACIONES DE SERVICIOS"/>
    <s v="N"/>
    <s v="00 - N/A"/>
    <s v="10 - FONDO GENERAL"/>
    <s v="(en blanco)"/>
    <s v="99 - MULTIPROVINCIAL"/>
    <n v="4050000"/>
    <n v="3950000"/>
    <n v="562751.13"/>
  </r>
  <r>
    <s v="2023"/>
    <x v="0"/>
    <x v="0"/>
    <x v="0"/>
    <x v="0"/>
    <s v="7 - Defensor del Pueblo"/>
    <s v="0404 - DEFENSOR DEL PUEBLO"/>
    <x v="0"/>
    <x v="1"/>
    <x v="1"/>
    <s v="2.3 - MATERIALES Y SUMINISTROS"/>
    <s v="2.3.1 - ALIMENTOS Y PRODUCTOS AGROFORESTALES"/>
    <s v="N"/>
    <s v="00 - N/A"/>
    <s v="10 - FONDO GENERAL"/>
    <s v="(en blanco)"/>
    <s v="99 - MULTIPROVINCIAL"/>
    <n v="500000"/>
    <n v="500000"/>
    <n v="235724.14"/>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450"/>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4245298.42"/>
  </r>
  <r>
    <s v="2023"/>
    <x v="0"/>
    <x v="0"/>
    <x v="0"/>
    <x v="0"/>
    <s v="7 - Defensor del Pueblo"/>
    <s v="0404 - DEFENSOR DEL PUEBLO"/>
    <x v="0"/>
    <x v="1"/>
    <x v="1"/>
    <s v="2.3 - MATERIALES Y SUMINISTROS"/>
    <s v="2.3.9 - PRODUCTOS Y ÚTILES VARIOS"/>
    <s v="N"/>
    <s v="00 - N/A"/>
    <s v="10 - FONDO GENERAL"/>
    <s v="(en blanco)"/>
    <s v="99 - MULTIPROVINCIAL"/>
    <n v="4180000"/>
    <n v="4622124.68"/>
    <n v="1807764.37"/>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58252430.59"/>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6127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700000"/>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25586405.450000014"/>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53097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6267856.6600000001"/>
  </r>
  <r>
    <s v="2023"/>
    <x v="0"/>
    <x v="0"/>
    <x v="0"/>
    <x v="0"/>
    <s v="8 - Tribunal Superior Electoral (TSE)"/>
    <s v="0405 - TRIBUNAL SUPERIOR  ELECTORAL ( TSE)"/>
    <x v="0"/>
    <x v="0"/>
    <x v="80"/>
    <s v="2.2 - CONTRATACIÓN DE SERVICIOS"/>
    <s v="2.2.3 - VIÁTICOS"/>
    <s v="N"/>
    <s v="00 - N/A"/>
    <s v="10 - FONDO GENERAL"/>
    <s v="(en blanco)"/>
    <s v="99 - MULTIPROVINCIAL"/>
    <n v="3000000"/>
    <n v="3000000"/>
    <n v="25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3931991.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0279823.380000001"/>
  </r>
  <r>
    <s v="2023"/>
    <x v="0"/>
    <x v="0"/>
    <x v="0"/>
    <x v="0"/>
    <s v="8 - Tribunal Superior Electoral (TSE)"/>
    <s v="0405 - TRIBUNAL SUPERIOR  ELECTORAL ( TSE)"/>
    <x v="0"/>
    <x v="0"/>
    <x v="80"/>
    <s v="2.2 - CONTRATACIÓN DE SERVICIOS"/>
    <s v="2.2.6 - SEGUROS"/>
    <s v="N"/>
    <s v="00 - N/A"/>
    <s v="10 - FONDO GENERAL"/>
    <s v="(en blanco)"/>
    <s v="99 - MULTIPROVINCIAL"/>
    <n v="39700000"/>
    <n v="39700000"/>
    <n v="138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6708333.3399999999"/>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0846440.02"/>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8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2387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389166.68"/>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00000002"/>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4394333.32"/>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9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28437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10261557"/>
    <n v="2209792902.77"/>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5131426497.6900005"/>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1904340861.84"/>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27877987"/>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46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20274396358.589996"/>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6878393356.91"/>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6529353142.869995"/>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2789668.939999998"/>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441343496.56999993"/>
  </r>
  <r>
    <s v="2023"/>
    <x v="0"/>
    <x v="0"/>
    <x v="0"/>
    <x v="3"/>
    <s v="2 - Poder Ejecutivo"/>
    <s v="0210 - MINISTERIO DE AGRICULTURA"/>
    <x v="3"/>
    <x v="10"/>
    <x v="24"/>
    <s v="2.4 - TRANSFERENCIAS CORRIENTES"/>
    <s v="2.4.6 - SUBVENCIONES"/>
    <s v="N"/>
    <s v="00 - N/A"/>
    <s v="10 - FONDO GENERAL"/>
    <s v="(en blanco)"/>
    <s v="99 - MULTIPROVINCIAL"/>
    <n v="0"/>
    <n v="1100000000"/>
    <n v="652404638.94000006"/>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449356364.19999999"/>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000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66666.679999999993"/>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166666.6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833333.32"/>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13999999.95999999"/>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34239632.790000007"/>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88529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6788613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912015.440000001"/>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37207465.12"/>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2811708"/>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336533919.99999994"/>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664000"/>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156371100.1500001"/>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4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6000000"/>
    <n v="56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09794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52980044.010000005"/>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26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60244521.69"/>
    <n v="75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108000"/>
    <n v="72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440012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0127830.29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1833109.91"/>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2903957.3000000003"/>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8038971.0399999991"/>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2904041.9000000004"/>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5928522.5999999996"/>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2824037.59999999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0510705.950001"/>
    <n v="14545021659.200001"/>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626995461.03000009"/>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5975016"/>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0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20712850"/>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36917246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6"/>
    <n v="4532337909"/>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82563846.659999996"/>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65441301.819999993"/>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36393772"/>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2639252"/>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000000011"/>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8554757.5399999991"/>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73304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6386027"/>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4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6689967.890000001"/>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2383252.2400000002"/>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3659647419.9599996"/>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442769536"/>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5618122.560000001"/>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49901006.6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51067931.359999999"/>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80582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2089747200"/>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57736665.39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893891061.97000003"/>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9886091.1500001"/>
    <n v="388670501.35000002"/>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58973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2414796.379999995"/>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194910208.92000002"/>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33537892.000000004"/>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273968150.7000003"/>
    <n v="1003858606.4900001"/>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9896541.040000007"/>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43013551.26"/>
    <n v="425858480.72000003"/>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2436505306.8699999"/>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123141988.4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200008"/>
    <n v="1813985646.4599993"/>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56167262.75999999"/>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1611903906.9600003"/>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0309164"/>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710304"/>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256352554.47999999"/>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56799488.880005"/>
    <n v="23861661684.719997"/>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3526534"/>
    <n v="271191380.30999994"/>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1670479"/>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72423807.319999993"/>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208610382.68000001"/>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93224549.720000014"/>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53592222.28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148850583.78"/>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00752561.68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448444412.32999998"/>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76923770.159999996"/>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07913323.7599999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4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55384393"/>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3105944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07692307.68000001"/>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543448"/>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90568181.519999996"/>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184602.4099999992"/>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398375057.28999996"/>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91961416"/>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67344600"/>
    <n v="1270815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48255449.850000001"/>
  </r>
  <r>
    <s v="2023"/>
    <x v="0"/>
    <x v="0"/>
    <x v="0"/>
    <x v="4"/>
    <s v="2 - Poder Ejecutivo"/>
    <s v="0215 - MINISTERIO DE LA MUJER"/>
    <x v="0"/>
    <x v="0"/>
    <x v="31"/>
    <s v="2.4 - TRANSFERENCIAS CORRIENTES"/>
    <s v="2.4.1 - TRANSFERENCIAS CORRIENTES AL SECTOR PRIVADO"/>
    <s v="N"/>
    <s v="00 - N/A"/>
    <s v="10 - FONDO GENERAL"/>
    <s v="(en blanco)"/>
    <s v="99 - MULTIPROVINCIAL"/>
    <n v="2800000"/>
    <n v="3250000"/>
    <n v="2800000"/>
  </r>
  <r>
    <s v="2023"/>
    <x v="0"/>
    <x v="0"/>
    <x v="0"/>
    <x v="4"/>
    <s v="2 - Poder Ejecutivo"/>
    <s v="0215 - MINISTERIO DE LA MUJER"/>
    <x v="0"/>
    <x v="0"/>
    <x v="31"/>
    <s v="2.4 - TRANSFERENCIAS CORRIENTES"/>
    <s v="2.4.7 - TRANSFERENCIAS CORRIENTES AL SECTOR EXTERNO"/>
    <s v="N"/>
    <s v="00 - N/A"/>
    <s v="10 - FONDO GENERAL"/>
    <s v="(en blanco)"/>
    <s v="99 - MULTIPROVINCIAL"/>
    <n v="2070000"/>
    <n v="202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30108483.839999996"/>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12364696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28822493.629999999"/>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32591508.00000001"/>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5308904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51028690.640000001"/>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63263462.399999991"/>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701116509.84000003"/>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29940999.949999999"/>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1133333.359999999"/>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8966666.64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88201666.799999997"/>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2575830.1999999997"/>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23588904"/>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842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4827212.41"/>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244637077.96999997"/>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934185935.3399997"/>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93808879"/>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32366.72999999998"/>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56739059.149999999"/>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4846471.25"/>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152583.3399999999"/>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26333333.35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160734.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22419329070"/>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00691337.04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165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14605718.67"/>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42013334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30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7377774.9899999993"/>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371657.01"/>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4400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300925882"/>
  </r>
  <r>
    <s v="2023"/>
    <x v="0"/>
    <x v="0"/>
    <x v="1"/>
    <x v="6"/>
    <s v="1 - Poder Legislativo"/>
    <s v="0101 - SENADO DE LA REPÚBLICA"/>
    <x v="0"/>
    <x v="0"/>
    <x v="0"/>
    <s v="2.3 - MATERIALES Y SUMINISTROS"/>
    <s v="2.3.9 - PRODUCTOS Y ÚTILES VARIOS"/>
    <s v="N"/>
    <s v="00 - N/A"/>
    <s v="10 - FONDO GENERAL"/>
    <s v="(en blanco)"/>
    <s v="99 - MULTIPROVINCIAL"/>
    <n v="5000000"/>
    <n v="5000000"/>
    <n v="1666621.32"/>
  </r>
  <r>
    <s v="2023"/>
    <x v="0"/>
    <x v="0"/>
    <x v="1"/>
    <x v="6"/>
    <s v="1 - Poder Legislativo"/>
    <s v="0102 - CÁMARA DE DIPUTADOS"/>
    <x v="0"/>
    <x v="0"/>
    <x v="0"/>
    <s v="2.3 - MATERIALES Y SUMINISTROS"/>
    <s v="2.3.9 - PRODUCTOS Y ÚTILES VARIOS"/>
    <s v="N"/>
    <s v="00 - N/A"/>
    <s v="10 - FONDO GENERAL"/>
    <s v="(en blanco)"/>
    <s v="99 - MULTIPROVINCIAL"/>
    <n v="800000"/>
    <n v="800000"/>
    <n v="27966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9747229.1999999993"/>
    <n v="5562771.1500000004"/>
  </r>
  <r>
    <s v="2023"/>
    <x v="0"/>
    <x v="0"/>
    <x v="1"/>
    <x v="6"/>
    <s v="2 - Poder Ejecutivo"/>
    <s v="0201 - PRESIDENCIA DE LA REPÚBLICA"/>
    <x v="0"/>
    <x v="0"/>
    <x v="2"/>
    <s v="2.7 - OBRAS"/>
    <s v="2.7.2 - INFRAESTRUCTURA"/>
    <s v="N"/>
    <s v="00 - N/A"/>
    <s v="10 - FONDO GENERAL"/>
    <s v="(en blanco)"/>
    <s v="99 - MULTIPROVINCIAL"/>
    <n v="0"/>
    <n v="117627936.32999998"/>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04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55715.08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310441.199999996"/>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39419022.23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22238630"/>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3296617.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3058813"/>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12292091.33"/>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3445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516562.19000000006"/>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21142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5729680"/>
    <n v="2487594.5499999998"/>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27312003.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136475.56"/>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6136"/>
  </r>
  <r>
    <s v="2023"/>
    <x v="0"/>
    <x v="0"/>
    <x v="1"/>
    <x v="6"/>
    <s v="2 - Poder Ejecutivo"/>
    <s v="0202 - MINISTERIO DE  INTERIOR Y POLICÍA"/>
    <x v="0"/>
    <x v="1"/>
    <x v="15"/>
    <s v="2.3 - MATERIALES Y SUMINISTROS"/>
    <s v="2.3.9 - PRODUCTOS Y ÚTILES VARIOS"/>
    <s v="N"/>
    <s v="00 - N/A"/>
    <s v="10 - FONDO GENERAL"/>
    <s v="(en blanco)"/>
    <s v="99 - MULTIPROVINCIAL"/>
    <n v="0"/>
    <n v="1259846"/>
    <n v="2808.3999999999942"/>
  </r>
  <r>
    <s v="2023"/>
    <x v="0"/>
    <x v="0"/>
    <x v="1"/>
    <x v="6"/>
    <s v="2 - Poder Ejecutivo"/>
    <s v="0202 - MINISTERIO DE  INTERIOR Y POLICÍA"/>
    <x v="0"/>
    <x v="1"/>
    <x v="16"/>
    <s v="2.3 - MATERIALES Y SUMINISTROS"/>
    <s v="2.3.9 - PRODUCTOS Y ÚTILES VARIOS"/>
    <s v="N"/>
    <s v="00 - N/A"/>
    <s v="10 - FONDO GENERAL"/>
    <s v="(en blanco)"/>
    <s v="01 - DISTRITO NACIONAL"/>
    <n v="0"/>
    <n v="344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135959.3599999999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89100"/>
    <n v="53650.340000000004"/>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1321.6"/>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5445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2008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8700765"/>
    <n v="3190144.3200000003"/>
  </r>
  <r>
    <s v="2023"/>
    <x v="0"/>
    <x v="0"/>
    <x v="1"/>
    <x v="6"/>
    <s v="2 - Poder Ejecutivo"/>
    <s v="0203 - MINISTERIO DE DEFENSA"/>
    <x v="0"/>
    <x v="2"/>
    <x v="22"/>
    <s v="2.3 - MATERIALES Y SUMINISTROS"/>
    <s v="2.3.9 - PRODUCTOS Y ÚTILES VARIOS"/>
    <s v="N"/>
    <s v="00 - N/A"/>
    <s v="20 - FONDOS CON DESTINO ESPECÍFICO"/>
    <s v="(en blanco)"/>
    <s v="99 - MULTIPROVINCIAL"/>
    <n v="0"/>
    <n v="3745540.46"/>
    <n v="1753161.4"/>
  </r>
  <r>
    <s v="2023"/>
    <x v="0"/>
    <x v="0"/>
    <x v="1"/>
    <x v="6"/>
    <s v="2 - Poder Ejecutivo"/>
    <s v="0203 - MINISTERIO DE DEFENSA"/>
    <x v="2"/>
    <x v="5"/>
    <x v="19"/>
    <s v="2.3 - MATERIALES Y SUMINISTROS"/>
    <s v="2.3.9 - PRODUCTOS Y ÚTILES VARIOS"/>
    <s v="N"/>
    <s v="00 - N/A"/>
    <s v="10 - FONDO GENERAL"/>
    <s v="(en blanco)"/>
    <s v="99 - MULTIPROVINCIAL"/>
    <n v="0"/>
    <n v="30000"/>
    <n v="3228.48"/>
  </r>
  <r>
    <s v="2023"/>
    <x v="0"/>
    <x v="0"/>
    <x v="1"/>
    <x v="6"/>
    <s v="2 - Poder Ejecutivo"/>
    <s v="0203 - MINISTERIO DE DEFENSA"/>
    <x v="2"/>
    <x v="9"/>
    <x v="20"/>
    <s v="2.3 - MATERIALES Y SUMINISTROS"/>
    <s v="2.3.9 - PRODUCTOS Y ÚTILES VARIOS"/>
    <s v="N"/>
    <s v="00 - N/A"/>
    <s v="10 - FONDO GENERAL"/>
    <s v="(en blanco)"/>
    <s v="32 - SANTO DOMINGO"/>
    <n v="0"/>
    <n v="200000"/>
    <n v="17759"/>
  </r>
  <r>
    <s v="2023"/>
    <x v="0"/>
    <x v="0"/>
    <x v="1"/>
    <x v="6"/>
    <s v="2 - Poder Ejecutivo"/>
    <s v="0203 - MINISTERIO DE DEFENSA"/>
    <x v="2"/>
    <x v="9"/>
    <x v="20"/>
    <s v="2.3 - MATERIALES Y SUMINISTROS"/>
    <s v="2.3.9 - PRODUCTOS Y ÚTILES VARIOS"/>
    <s v="N"/>
    <s v="00 - N/A"/>
    <s v="10 - FONDO GENERAL"/>
    <s v="(en blanco)"/>
    <s v="99 - MULTIPROVINCIAL"/>
    <n v="0"/>
    <n v="103330"/>
    <n v="3328.65"/>
  </r>
  <r>
    <s v="2023"/>
    <x v="0"/>
    <x v="0"/>
    <x v="1"/>
    <x v="6"/>
    <s v="2 - Poder Ejecutivo"/>
    <s v="0203 - MINISTERIO DE DEFENSA"/>
    <x v="2"/>
    <x v="9"/>
    <x v="27"/>
    <s v="2.3 - MATERIALES Y SUMINISTROS"/>
    <s v="2.3.9 - PRODUCTOS Y ÚTILES VARIOS"/>
    <s v="N"/>
    <s v="00 - N/A"/>
    <s v="10 - FONDO GENERAL"/>
    <s v="(en blanco)"/>
    <s v="99 - MULTIPROVINCIAL"/>
    <n v="0"/>
    <n v="100000"/>
    <n v="6564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54865.15"/>
  </r>
  <r>
    <s v="2023"/>
    <x v="0"/>
    <x v="0"/>
    <x v="1"/>
    <x v="6"/>
    <s v="2 - Poder Ejecutivo"/>
    <s v="0203 - MINISTERIO DE DEFENSA"/>
    <x v="2"/>
    <x v="7"/>
    <x v="14"/>
    <s v="2.3 - MATERIALES Y SUMINISTROS"/>
    <s v="2.3.9 - PRODUCTOS Y ÚTILES VARIOS"/>
    <s v="N"/>
    <s v="00 - N/A"/>
    <s v="10 - FONDO GENERAL"/>
    <s v="(en blanco)"/>
    <s v="99 - MULTIPROVINCIAL"/>
    <n v="0"/>
    <n v="107000"/>
    <n v="49825.5"/>
  </r>
  <r>
    <s v="2023"/>
    <x v="0"/>
    <x v="0"/>
    <x v="1"/>
    <x v="6"/>
    <s v="2 - Poder Ejecutivo"/>
    <s v="0204 - MINISTERIO DE RELACIONES EXTERIORES"/>
    <x v="0"/>
    <x v="11"/>
    <x v="29"/>
    <s v="2.3 - MATERIALES Y SUMINISTROS"/>
    <s v="2.3.9 - PRODUCTOS Y ÚTILES VARIOS"/>
    <s v="N"/>
    <s v="00 - N/A"/>
    <s v="10 - FONDO GENERAL"/>
    <s v="(en blanco)"/>
    <s v="01 - DISTRITO NACIONAL"/>
    <n v="0"/>
    <n v="2600000"/>
    <n v="421111.01"/>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70461.960000000006"/>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0"/>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0"/>
  </r>
  <r>
    <s v="2023"/>
    <x v="0"/>
    <x v="0"/>
    <x v="1"/>
    <x v="6"/>
    <s v="2 - Poder Ejecutivo"/>
    <s v="0206 - MINISTERIO DE EDUCACIÓN"/>
    <x v="2"/>
    <x v="9"/>
    <x v="39"/>
    <s v="2.3 - MATERIALES Y SUMINISTROS"/>
    <s v="2.3.9 - PRODUCTOS Y ÚTILES VARIOS"/>
    <s v="N"/>
    <s v="00 - N/A"/>
    <s v="10 - FONDO GENERAL"/>
    <s v="(en blanco)"/>
    <s v="99 - MULTIPROVINCIAL"/>
    <n v="5351365"/>
    <n v="4956132"/>
    <n v="97697.16"/>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4908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143722.62"/>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673848"/>
    <n v="2516080.96"/>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044141.88"/>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498273.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2487865.25"/>
    <n v="93724778.939999983"/>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03260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8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59968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43092"/>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15222.40000000002"/>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17198196"/>
    <n v="169866628.27000001"/>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20000014"/>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899999999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40000000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10000000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00000012"/>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59999999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40000001"/>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90000000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900000006"/>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5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214377225.96999997"/>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99080683.959999993"/>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27218809.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59639644.009999998"/>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86452415.950000003"/>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73848305.70000002"/>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105713061.16"/>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50777899.71000001"/>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64919357.92000000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4748707.5999999996"/>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4674593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65881323.9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128270485.19999999"/>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97024750.590000004"/>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44009766.86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97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641174.81"/>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0"/>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1419644.2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515000000"/>
    <n v="5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40424118.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9479648.7200000007"/>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0"/>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400000000"/>
    <n v="50000000"/>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150000000"/>
    <n v="56454012.189999998"/>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85974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853519.65"/>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94528720.94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1533742.66"/>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1352716607.97"/>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399991862.65999997"/>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5310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41907.699999999997"/>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302882"/>
  </r>
  <r>
    <s v="2023"/>
    <x v="0"/>
    <x v="0"/>
    <x v="1"/>
    <x v="6"/>
    <s v="2 - Poder Ejecutivo"/>
    <s v="0213 - MINISTERIO DE TURISMO"/>
    <x v="3"/>
    <x v="17"/>
    <x v="59"/>
    <s v="2.7 - OBRAS"/>
    <s v="2.7.2 - INFRAESTRUCTURA"/>
    <s v="N"/>
    <s v="00 - N/A"/>
    <s v="20 - FONDOS CON DESTINO ESPECÍFICO"/>
    <s v="(en blanco)"/>
    <s v="99 - MULTIPROVINCIAL"/>
    <n v="2365867987"/>
    <n v="1000619092.96"/>
    <n v="247361009.05000001"/>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0"/>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261871033.47999999"/>
    <n v="0"/>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399999.99"/>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0361"/>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742654"/>
    <n v="284742"/>
  </r>
  <r>
    <s v="2023"/>
    <x v="0"/>
    <x v="0"/>
    <x v="1"/>
    <x v="6"/>
    <s v="2 - Poder Ejecutivo"/>
    <s v="0217 - MINISTERIO DE LA JUVENTUD"/>
    <x v="2"/>
    <x v="7"/>
    <x v="13"/>
    <s v="2.3 - MATERIALES Y SUMINISTROS"/>
    <s v="2.3.9 - PRODUCTOS Y ÚTILES VARIOS"/>
    <s v="N"/>
    <s v="00 - N/A"/>
    <s v="10 - FONDO GENERAL"/>
    <s v="(en blanco)"/>
    <s v="99 - MULTIPROVINCIAL"/>
    <n v="1040000"/>
    <n v="1740000"/>
    <n v="20153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351388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91899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210557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238253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7708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715575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452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229595.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255813.659999999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128751.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066577.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125738.7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094073.32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455352.4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227676.21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227676.2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227676.2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227676.2500000000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227676.22"/>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36714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8731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9671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9115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13260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8872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552517.6799999999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276258.8399999999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276258.8400000000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276258.83999999997"/>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39215.6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00105.82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9607.8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69607.84"/>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296428.5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204264.29"/>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15369.5"/>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11658.41"/>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1439237.019999999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705135.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5806588.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18645227.08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9322613.5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9322613.539999999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9322613.5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9323013.759999999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9322613.540000001"/>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14903237.880000001"/>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1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98748759.900000006"/>
    <n v="26334034.48"/>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19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3405320.6499999994"/>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9167890.539999999"/>
    <n v="47188582.26999998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39701850"/>
    <n v="83590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7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5666100"/>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46960.66"/>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594000"/>
    <n v="120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22000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70804.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249977.1"/>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231389.18"/>
    <n v="366301.5"/>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3673000"/>
  </r>
  <r>
    <s v="2023"/>
    <x v="0"/>
    <x v="0"/>
    <x v="1"/>
    <x v="6"/>
    <s v="2 - Poder Ejecutivo"/>
    <s v="0221 - MINISTERIO DE ADMINISTRACIÓN PÚBLICA"/>
    <x v="0"/>
    <x v="1"/>
    <x v="1"/>
    <s v="2.1 - REMUNERACIONES Y CONTRIBUCIONES"/>
    <s v="2.1.2 - SOBRESUELDOS"/>
    <s v="S"/>
    <s v="00 - N/A"/>
    <s v="70 - DONACION EXTERNA"/>
    <s v="(en blanco)"/>
    <s v="99 - MULTIPROVINCIAL"/>
    <n v="0"/>
    <n v="2400000"/>
    <n v="3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560610.31999999995"/>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92013.19"/>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3484299.6300000004"/>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666747.16"/>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5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23610.35"/>
  </r>
  <r>
    <s v="2023"/>
    <x v="0"/>
    <x v="0"/>
    <x v="1"/>
    <x v="6"/>
    <s v="2 - Poder Ejecutivo"/>
    <s v="0222 - MINISTERIO DE ENERGIA Y MINAS"/>
    <x v="3"/>
    <x v="19"/>
    <x v="78"/>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x v="78"/>
    <s v="2.7 - OBRAS"/>
    <s v="2.7.2 - INFRAESTRUCTURA"/>
    <s v="N"/>
    <s v="00 - N/A"/>
    <s v="10 - FONDO GENERAL"/>
    <s v="(en blanco)"/>
    <s v="99 - MULTIPROVINCIAL"/>
    <n v="45000000"/>
    <n v="26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43746439.32"/>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6530158.7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21397053.68"/>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9511827.0399999991"/>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8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333333.3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66666.68"/>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3666666.64"/>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558333.36"/>
  </r>
  <r>
    <s v="2023"/>
    <x v="0"/>
    <x v="0"/>
    <x v="1"/>
    <x v="7"/>
    <s v="1 - Poder Legislativo"/>
    <s v="0101 - SENADO DE LA REPÚBLICA"/>
    <x v="0"/>
    <x v="0"/>
    <x v="0"/>
    <s v="2.6 - BIENES MUEBLES, INMUEBLES E INTANGIBLES"/>
    <s v="2.6.8 - BIENES INTANGIBLES"/>
    <s v="N"/>
    <s v="00 - N/A"/>
    <s v="10 - FONDO GENERAL"/>
    <s v="(en blanco)"/>
    <s v="99 - MULTIPROVINCIAL"/>
    <n v="2000000"/>
    <n v="2000000"/>
    <n v="666666.68000000005"/>
  </r>
  <r>
    <s v="2023"/>
    <x v="0"/>
    <x v="0"/>
    <x v="1"/>
    <x v="7"/>
    <s v="1 - Poder Legislativo"/>
    <s v="0101 - SENADO DE LA REPÚBLICA"/>
    <x v="0"/>
    <x v="0"/>
    <x v="0"/>
    <s v="2.7 - OBRAS"/>
    <s v="2.7.1 - OBRAS EN EDIFICACIONES"/>
    <s v="N"/>
    <s v="00 - N/A"/>
    <s v="10 - FONDO GENERAL"/>
    <s v="(en blanco)"/>
    <s v="99 - MULTIPROVINCIAL"/>
    <n v="150000000"/>
    <n v="150000000"/>
    <n v="50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7057385.6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966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582399.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4160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18564.71999999997"/>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79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62653533.09"/>
    <n v="30564846.670000002"/>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7350441"/>
    <n v="1582446.94"/>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388100026.12"/>
    <n v="2458502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52531543.159999996"/>
    <n v="3759114.6500000004"/>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720261.2400000002"/>
    <n v="402935.48"/>
  </r>
  <r>
    <s v="2023"/>
    <x v="0"/>
    <x v="0"/>
    <x v="1"/>
    <x v="7"/>
    <s v="2 - Poder Ejecutivo"/>
    <s v="0201 - PRESIDENCIA DE LA REPÚBLICA"/>
    <x v="0"/>
    <x v="0"/>
    <x v="2"/>
    <s v="2.6 - BIENES MUEBLES, INMUEBLES E INTANGIBLES"/>
    <s v="2.6.8 - BIENES INTANGIBLES"/>
    <s v="N"/>
    <s v="00 - N/A"/>
    <s v="10 - FONDO GENERAL"/>
    <s v="(en blanco)"/>
    <s v="99 - MULTIPROVINCIAL"/>
    <n v="9139364"/>
    <n v="194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447954.39"/>
    <n v="0"/>
  </r>
  <r>
    <s v="2023"/>
    <x v="0"/>
    <x v="0"/>
    <x v="1"/>
    <x v="7"/>
    <s v="2 - Poder Ejecutivo"/>
    <s v="0201 - PRESIDENCIA DE LA REPÚBLICA"/>
    <x v="0"/>
    <x v="0"/>
    <x v="2"/>
    <s v="2.7 - OBRAS"/>
    <s v="2.7.1 - OBRAS EN EDIFICACIONES"/>
    <s v="N"/>
    <s v="00 - N/A"/>
    <s v="10 - FONDO GENERAL"/>
    <s v="(en blanco)"/>
    <s v="99 - MULTIPROVINCIAL"/>
    <n v="297296000"/>
    <n v="250675423.87"/>
    <n v="54161289.260000005"/>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8"/>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252708.8"/>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88207123"/>
    <n v="27130042.64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5828887.05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7160526.1100000013"/>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3.7252902984619141E-9"/>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s v="2.6 - BIENES MUEBLES, INMUEBLES E INTANGIBLES"/>
    <s v="2.6.1 - MOBILIARIO Y EQUIPO"/>
    <s v="N"/>
    <s v="00 - N/A"/>
    <s v="10 - FONDO GENERAL"/>
    <s v="(en blanco)"/>
    <s v="99 - MULTIPROVINCIAL"/>
    <n v="7790071"/>
    <n v="15703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8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0"/>
    <n v="0"/>
  </r>
  <r>
    <s v="2023"/>
    <x v="0"/>
    <x v="0"/>
    <x v="1"/>
    <x v="7"/>
    <s v="2 - Poder Ejecutivo"/>
    <s v="0201 - PRESIDENCIA DE LA REPÚBLICA"/>
    <x v="2"/>
    <x v="7"/>
    <x v="14"/>
    <s v="2.6 - BIENES MUEBLES, INMUEBLES E INTANGIBLES"/>
    <s v="2.6.1 - MOBILIARIO Y EQUIPO"/>
    <s v="N"/>
    <s v="00 - N/A"/>
    <s v="10 - FONDO GENERAL"/>
    <s v="(en blanco)"/>
    <s v="99 - MULTIPROVINCIAL"/>
    <n v="773002596"/>
    <n v="573983271.49000001"/>
    <n v="124448486.39"/>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1566364"/>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0310963"/>
    <n v="1226747.8500000001"/>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829990"/>
    <n v="472500"/>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64680422"/>
    <n v="576000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30047978.399999999"/>
    <n v="1216547.3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070000"/>
    <n v="3464008"/>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512000"/>
    <n v="118295"/>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50000"/>
    <n v="104608.54"/>
  </r>
  <r>
    <s v="2023"/>
    <x v="0"/>
    <x v="0"/>
    <x v="1"/>
    <x v="7"/>
    <s v="2 - Poder Ejecutivo"/>
    <s v="0201 - PRESIDENCIA DE LA REPÚBLICA"/>
    <x v="2"/>
    <x v="7"/>
    <x v="14"/>
    <s v="2.7 - OBRAS"/>
    <s v="2.7.1 - OBRAS EN EDIFICACIONES"/>
    <s v="N"/>
    <s v="00 - N/A"/>
    <s v="10 - FONDO GENERAL"/>
    <s v="(en blanco)"/>
    <s v="99 - MULTIPROVINCIAL"/>
    <n v="61985250"/>
    <n v="59935050"/>
    <n v="2533332.4299999997"/>
  </r>
  <r>
    <s v="2023"/>
    <x v="0"/>
    <x v="0"/>
    <x v="1"/>
    <x v="7"/>
    <s v="2 - Poder Ejecutivo"/>
    <s v="0201 - PRESIDENCIA DE LA REPÚBLICA"/>
    <x v="2"/>
    <x v="7"/>
    <x v="14"/>
    <s v="2.7 - OBRAS"/>
    <s v="2.7.1 - OBRAS EN EDIFICACIONES"/>
    <s v="N"/>
    <s v="00 - N/A"/>
    <s v="20 - FONDOS CON DESTINO ESPECÍFICO"/>
    <s v="(en blanco)"/>
    <s v="99 - MULTIPROVINCIAL"/>
    <n v="25000000"/>
    <n v="1200544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4916027.17"/>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0"/>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36321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10224246.92000002"/>
    <n v="13563913.120000001"/>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78151090"/>
    <n v="10169.5"/>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667201320.79999995"/>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59014076.83999997"/>
    <n v="2135562.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69005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2963275"/>
    <n v="195338.62"/>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22550"/>
    <n v="34043"/>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81066"/>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15158873.55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553279.7899999991"/>
    <n v="2496828.29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37800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6085.91"/>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246838.11"/>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81158230"/>
    <n v="11104671.49"/>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823168.42"/>
    <n v="1878401.8800000001"/>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333421"/>
    <n v="944380.02999999991"/>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325837.96999999997"/>
    <n v="9139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4083000"/>
    <n v="352120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27045895"/>
    <n v="11293652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48566610"/>
    <n v="9442380.8100000005"/>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4631374.21"/>
    <n v="537018"/>
  </r>
  <r>
    <s v="2023"/>
    <x v="0"/>
    <x v="0"/>
    <x v="1"/>
    <x v="7"/>
    <s v="2 - Poder Ejecutivo"/>
    <s v="0203 - MINISTERIO DE DEFENSA"/>
    <x v="0"/>
    <x v="2"/>
    <x v="22"/>
    <s v="2.6 - BIENES MUEBLES, INMUEBLES E INTANGIBLES"/>
    <s v="2.6.6 - EQUIPOS DE DEFENSA Y SEGURIDAD"/>
    <s v="N"/>
    <s v="00 - N/A"/>
    <s v="10 - FONDO GENERAL"/>
    <s v="(en blanco)"/>
    <s v="99 - MULTIPROVINCIAL"/>
    <n v="506687000"/>
    <n v="304432010"/>
    <n v="2139357.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x v="22"/>
    <s v="2.7 - OBRAS"/>
    <s v="2.7.1 - OBRAS EN EDIFICACIONES"/>
    <s v="N"/>
    <s v="00 - N/A"/>
    <s v="10 - FONDO GENERAL"/>
    <s v="(en blanco)"/>
    <s v="01 - DISTRITO NACIONAL"/>
    <n v="0"/>
    <n v="110000000"/>
    <n v="61854307.210000001"/>
  </r>
  <r>
    <s v="2023"/>
    <x v="0"/>
    <x v="0"/>
    <x v="1"/>
    <x v="7"/>
    <s v="2 - Poder Ejecutivo"/>
    <s v="0203 - MINISTERIO DE DEFENSA"/>
    <x v="0"/>
    <x v="2"/>
    <x v="22"/>
    <s v="2.7 - OBRAS"/>
    <s v="2.7.1 - OBRAS EN EDIFICACIONES"/>
    <s v="N"/>
    <s v="00 - N/A"/>
    <s v="10 - FONDO GENERAL"/>
    <s v="(en blanco)"/>
    <s v="99 - MULTIPROVINCIAL"/>
    <n v="1000"/>
    <n v="473136280"/>
    <n v="122515922.47999997"/>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184137064.73000002"/>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0999999999"/>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8 - BIENES INTANGIBLES"/>
    <s v="N"/>
    <s v="00 - N/A"/>
    <s v="10 - FONDO GENERAL"/>
    <s v="(en blanco)"/>
    <s v="01 - DISTRITO NACIONAL"/>
    <n v="50000"/>
    <n v="5000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465000"/>
    <n v="157978.4"/>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222065"/>
    <n v="14160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2458530"/>
    <n v="959929.1699999999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901303"/>
    <n v="6667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817629.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7000000"/>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3820000"/>
    <n v="43483"/>
  </r>
  <r>
    <s v="2023"/>
    <x v="0"/>
    <x v="0"/>
    <x v="1"/>
    <x v="7"/>
    <s v="2 - Poder Ejecutivo"/>
    <s v="0203 - MINISTERIO DE DEFENSA"/>
    <x v="2"/>
    <x v="9"/>
    <x v="27"/>
    <s v="2.6 - BIENES MUEBLES, INMUEBLES E INTANGIBLES"/>
    <s v="2.6.8 - BIENES INTANGIBLES"/>
    <s v="N"/>
    <s v="00 - N/A"/>
    <s v="10 - FONDO GENERAL"/>
    <s v="(en blanco)"/>
    <s v="99 - MULTIPROVINCIAL"/>
    <n v="238986"/>
    <n v="238986"/>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00682918"/>
    <n v="5917043.4199999999"/>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8401305"/>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896612.97000000009"/>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464197.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6810000"/>
    <n v="4954731.95"/>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099999995"/>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30420676.199999999"/>
    <n v="2393928.4899999998"/>
  </r>
  <r>
    <s v="2023"/>
    <x v="0"/>
    <x v="0"/>
    <x v="1"/>
    <x v="7"/>
    <s v="2 - Poder Ejecutivo"/>
    <s v="0205 - MINISTERIO DE HACIENDA"/>
    <x v="0"/>
    <x v="0"/>
    <x v="2"/>
    <s v="2.6 - BIENES MUEBLES, INMUEBLES E INTANGIBLES"/>
    <s v="2.6.1 - MOBILIARIO Y EQUIPO"/>
    <s v="N"/>
    <s v="00 - N/A"/>
    <s v="10 - FONDO GENERAL"/>
    <s v="(en blanco)"/>
    <s v="99 - MULTIPROVINCIAL"/>
    <n v="19599636"/>
    <n v="18349745.579999998"/>
    <n v="609176.1"/>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5211190"/>
    <n v="0"/>
  </r>
  <r>
    <s v="2023"/>
    <x v="0"/>
    <x v="0"/>
    <x v="1"/>
    <x v="7"/>
    <s v="2 - Poder Ejecutivo"/>
    <s v="0205 - MINISTERIO DE HACIENDA"/>
    <x v="0"/>
    <x v="0"/>
    <x v="2"/>
    <s v="2.6 - BIENES MUEBLES, INMUEBLES E INTANGIBLES"/>
    <s v="2.6.1 - MOBILIARIO Y EQUIPO"/>
    <s v="N"/>
    <s v="00 - N/A"/>
    <s v="70 - DONACION EXTERNA"/>
    <s v="(en blanco)"/>
    <s v="01 - DISTRITO NACIONAL"/>
    <n v="0"/>
    <n v="31177649.609999999"/>
    <n v="1324397.28"/>
  </r>
  <r>
    <s v="2023"/>
    <x v="0"/>
    <x v="0"/>
    <x v="1"/>
    <x v="7"/>
    <s v="2 - Poder Ejecutivo"/>
    <s v="0205 - MINISTERIO DE HACIENDA"/>
    <x v="0"/>
    <x v="0"/>
    <x v="2"/>
    <s v="2.6 - BIENES MUEBLES, INMUEBLES E INTANGIBLES"/>
    <s v="2.6.1 - MOBILIARIO Y EQUIPO"/>
    <s v="N"/>
    <s v="00 - N/A"/>
    <s v="70 - DONACION EXTERNA"/>
    <s v="(en blanco)"/>
    <s v="99 - MULTIPROVINCIAL"/>
    <n v="0"/>
    <n v="5618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7132352"/>
    <n v="786034.98"/>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12658000"/>
    <n v="0"/>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611555"/>
    <n v="366759.5799999999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15340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102064.1"/>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0"/>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6073320"/>
    <n v="0"/>
  </r>
  <r>
    <s v="2023"/>
    <x v="0"/>
    <x v="0"/>
    <x v="1"/>
    <x v="7"/>
    <s v="2 - Poder Ejecutivo"/>
    <s v="0205 - MINISTERIO DE HACIENDA"/>
    <x v="0"/>
    <x v="0"/>
    <x v="2"/>
    <s v="2.6 - BIENES MUEBLES, INMUEBLES E INTANGIBLES"/>
    <s v="2.6.8 - BIENES INTANGIBLES"/>
    <s v="N"/>
    <s v="00 - N/A"/>
    <s v="10 - FONDO GENERAL"/>
    <s v="(en blanco)"/>
    <s v="99 - MULTIPROVINCIAL"/>
    <n v="12645860"/>
    <n v="15290820.809999999"/>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11518913.719999999"/>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8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00433295"/>
    <n v="54523665.710000008"/>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4653793.390000001"/>
    <n v="26352563.289999999"/>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91404658.069999993"/>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7609167.46"/>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78783779.13000001"/>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19706857.69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2815000"/>
    <n v="11812593.27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0797226.740000002"/>
    <n v="18942537.37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4135464.39"/>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3148140"/>
    <n v="18331615.3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25030737.949999999"/>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57159863.75"/>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7232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17265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5093852"/>
    <n v="0"/>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45995447.779999994"/>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59910183"/>
    <n v="55970986.78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4022395.529999999"/>
    <n v="910008.11"/>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57647361.969999999"/>
    <n v="22838785.32"/>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14591281.96999999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26342986.329999998"/>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2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4172475.33"/>
    <n v="6535346.33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6598832"/>
    <n v="2634296.39"/>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54887452.66999999"/>
    <n v="199526754.76000005"/>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13196059"/>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269801810.93000001"/>
    <n v="91961801.649999991"/>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451535930.61000001"/>
    <n v="136062822.75999999"/>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299999997"/>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9763786.329999998"/>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1999999"/>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40049127.310000002"/>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1093787.870000001"/>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341335.7400000002"/>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20585750.529999997"/>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09999995"/>
    <n v="2638233.7800000003"/>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673183.6600000001"/>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40000018"/>
    <n v="3409290.23"/>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24048.28"/>
  </r>
  <r>
    <s v="2023"/>
    <x v="0"/>
    <x v="0"/>
    <x v="1"/>
    <x v="7"/>
    <s v="2 - Poder Ejecutivo"/>
    <s v="0206 - MINISTERIO DE EDUCACIÓN"/>
    <x v="2"/>
    <x v="9"/>
    <x v="37"/>
    <s v="2.6 - BIENES MUEBLES, INMUEBLES E INTANGIBLES"/>
    <s v="2.6.8 - BIENES INTANGIBLES"/>
    <s v="N"/>
    <s v="00 - N/A"/>
    <s v="10 - FONDO GENERAL"/>
    <s v="(en blanco)"/>
    <s v="99 - MULTIPROVINCIAL"/>
    <n v="0"/>
    <n v="23466700"/>
    <n v="2652903.94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02806.2400000002"/>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6730248"/>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67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861819186.66999996"/>
    <n v="76176308.420000002"/>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75666372"/>
    <n v="10022391.359999999"/>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5912524.149999999"/>
    <n v="14209894.43"/>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5114765230.500001"/>
    <n v="3582457.5500000003"/>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853719440.68000007"/>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6646340255.5299997"/>
    <n v="52614844.519999996"/>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0421"/>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5339"/>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15340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28084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30467731.96000001"/>
    <n v="11195164.6"/>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0"/>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92500"/>
    <n v="1490292.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8561753"/>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7163637.039999999"/>
    <n v="1967838.8499999999"/>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0"/>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382100"/>
    <n v="67511.34"/>
  </r>
  <r>
    <s v="2023"/>
    <x v="0"/>
    <x v="0"/>
    <x v="1"/>
    <x v="7"/>
    <s v="2 - Poder Ejecutivo"/>
    <s v="0207 - MINISTERIO DE SALUD PÚBLICA Y ASISTENCIA SOCIAL"/>
    <x v="2"/>
    <x v="5"/>
    <x v="43"/>
    <s v="2.7 - OBRAS"/>
    <s v="2.7.1 - OBRAS EN EDIFICACIONES"/>
    <s v="N"/>
    <s v="00 - N/A"/>
    <s v="10 - FONDO GENERAL"/>
    <s v="(en blanco)"/>
    <s v="99 - MULTIPROVINCIAL"/>
    <n v="70953163"/>
    <n v="102055131.58"/>
    <n v="1547271.7300000002"/>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6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9600504.3900000006"/>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79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2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183441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856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3000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4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855556.28"/>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316690.23"/>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60087350.030000001"/>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93311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00961.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179217.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95715"/>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429.04"/>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70000002"/>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30000000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75000000"/>
    <n v="12016146.73"/>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599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71178317"/>
    <n v="9297290.3399999999"/>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6000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54000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50000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748276.94"/>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334899.51"/>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8327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759162.18"/>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847150.43"/>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18647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6379.3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58841.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6364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1158260.980000004"/>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0"/>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3268279.52"/>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5581635.1500000004"/>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520274.16"/>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875000.01"/>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366666.68"/>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1249.989999999998"/>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00000.01"/>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66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502749.9900000000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423333.32"/>
  </r>
  <r>
    <s v="2023"/>
    <x v="0"/>
    <x v="0"/>
    <x v="1"/>
    <x v="7"/>
    <s v="2 - Poder Ejecutivo"/>
    <s v="0214 - PROCURADURÍA GENERAL DE LA REPÚBLICA"/>
    <x v="0"/>
    <x v="1"/>
    <x v="1"/>
    <s v="2.7 - OBRAS"/>
    <s v="2.7.1 - OBRAS EN EDIFICACIONES"/>
    <s v="N"/>
    <s v="00 - N/A"/>
    <s v="10 - FONDO GENERAL"/>
    <s v="(en blanco)"/>
    <s v="99 - MULTIPROVINCIAL"/>
    <n v="0"/>
    <n v="3000000"/>
    <n v="1000000"/>
  </r>
  <r>
    <s v="2023"/>
    <x v="0"/>
    <x v="0"/>
    <x v="1"/>
    <x v="7"/>
    <s v="2 - Poder Ejecutivo"/>
    <s v="0215 - MINISTERIO DE LA MUJER"/>
    <x v="0"/>
    <x v="0"/>
    <x v="31"/>
    <s v="2.6 - BIENES MUEBLES, INMUEBLES E INTANGIBLES"/>
    <s v="2.6.1 - MOBILIARIO Y EQUIPO"/>
    <s v="N"/>
    <s v="00 - N/A"/>
    <s v="10 - FONDO GENERAL"/>
    <s v="(en blanco)"/>
    <s v="99 - MULTIPROVINCIAL"/>
    <n v="11950000"/>
    <n v="1630000"/>
    <n v="192639.72"/>
  </r>
  <r>
    <s v="2023"/>
    <x v="0"/>
    <x v="0"/>
    <x v="1"/>
    <x v="7"/>
    <s v="2 - Poder Ejecutivo"/>
    <s v="0215 - MINISTERIO DE LA MUJER"/>
    <x v="0"/>
    <x v="0"/>
    <x v="31"/>
    <s v="2.6 - BIENES MUEBLES, INMUEBLES E INTANGIBLES"/>
    <s v="2.6.1 - MOBILIARIO Y EQUIPO"/>
    <s v="N"/>
    <s v="00 - N/A"/>
    <s v="70 - DONACION EXTERNA"/>
    <s v="(en blanco)"/>
    <s v="99 - MULTIPROVINCIAL"/>
    <n v="0"/>
    <n v="85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12188999"/>
    <n v="6157514.6200000001"/>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112661.68"/>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4931000"/>
    <n v="5847803.5899999999"/>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069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8050000"/>
    <n v="549821.04"/>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970000"/>
    <n v="993077.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7 - MINISTERIO DE LA JUVENTUD"/>
    <x v="2"/>
    <x v="7"/>
    <x v="13"/>
    <s v="2.6 - BIENES MUEBLES, INMUEBLES E INTANGIBLES"/>
    <s v="2.6.1 - MOBILIARIO Y EQUIPO"/>
    <s v="N"/>
    <s v="00 - N/A"/>
    <s v="10 - FONDO GENERAL"/>
    <s v="(en blanco)"/>
    <s v="99 - MULTIPROVINCIAL"/>
    <n v="4436493"/>
    <n v="3598995.0999999996"/>
    <n v="1739607.85"/>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980557.9300000002"/>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66510.39999999991"/>
    <n v="150769.73000000001"/>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0429.56999999995"/>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621388"/>
    <n v="4579672.0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207132223"/>
    <n v="1585920"/>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2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688293.480000004"/>
    <n v="3548727.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2619568.8299999996"/>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439515"/>
    <n v="1292956.21"/>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260000"/>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200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40000001"/>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026789.50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92930.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49373915"/>
    <n v="1263898"/>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2491435.4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47853.049999997"/>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1026714.03"/>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224660190.08999994"/>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10652205.039999999"/>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0"/>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5458477.6600000001"/>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71026749"/>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154337332.80000001"/>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0"/>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5000002"/>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168984201.19"/>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3904338"/>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19345521.550000004"/>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6626798"/>
    <n v="1870722.5"/>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0080000"/>
    <n v="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06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21729078.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5120777"/>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6718210.8999999994"/>
  </r>
  <r>
    <s v="2023"/>
    <x v="0"/>
    <x v="0"/>
    <x v="1"/>
    <x v="7"/>
    <s v="3 - Poder Judicial"/>
    <s v="0301 - PODER JUDICIAL"/>
    <x v="0"/>
    <x v="1"/>
    <x v="1"/>
    <s v="2.7 - OBRAS"/>
    <s v="2.7.1 - OBRAS EN EDIFICACIONES"/>
    <s v="N"/>
    <s v="00 - N/A"/>
    <s v="10 - FONDO GENERAL"/>
    <s v="(en blanco)"/>
    <s v="99 - MULTIPROVINCIAL"/>
    <n v="32136274"/>
    <n v="32136274"/>
    <n v="10965497.53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3656664"/>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42033442"/>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2678093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26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1655651.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1588888.31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3671657.69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13840523.09"/>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4000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20847226.5"/>
    <n v="50798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80000000"/>
    <n v="4976595.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18200000"/>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134852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66106870.840000004"/>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80706076.43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86500000"/>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75179486.28999996"/>
    <n v="275179486.28999996"/>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83"/>
    <s v="2.5 - TRANSFERENCIAS DE CAPITAL"/>
    <s v="2.5.1 - TRANSFERENCIAS DE CAPITAL AL SECTOR PRIVADO"/>
    <s v="N"/>
    <s v="00 - N/A"/>
    <s v="10 - FONDO GENERAL"/>
    <s v="(en blanco)"/>
    <s v="99 - MULTIPROVINCIAL"/>
    <n v="0"/>
    <n v="270599252.31"/>
    <n v="262546638.12"/>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81"/>
    <n v="2739433603"/>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0"/>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3332883330.6299992"/>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7354056"/>
    <n v="1014612589.9399999"/>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2838736.38999999"/>
    <n v="87225152.370000005"/>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300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1666660"/>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50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200874002.78"/>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666666.96"/>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7666666.7700000005"/>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8"/>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6000001"/>
    <n v="26503279.199999999"/>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051971426"/>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814535823.42000008"/>
    <n v="327769738"/>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2230262"/>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00000006"/>
    <n v="0"/>
  </r>
  <r>
    <s v="2023"/>
    <x v="0"/>
    <x v="1"/>
    <x v="2"/>
    <x v="12"/>
    <s v="2 - Poder Ejecutivo"/>
    <s v="0210 - MINISTERIO DE AGRICULTURA"/>
    <x v="5"/>
    <x v="23"/>
    <x v="99"/>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9"/>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9"/>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9"/>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9"/>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9"/>
    <s v="4.2 - Disminución de pasivos"/>
    <s v="4.2.1 - Disminución de pasivos corrientes"/>
    <s v="N"/>
    <s v="00 - N/A"/>
    <s v="10 - FONDO GENERAL"/>
    <s v="(en blanco)"/>
    <s v="99 - MULTIPROVINCIAL"/>
    <n v="3000000000"/>
    <n v="3000000000"/>
    <n v="2703568143.7800002"/>
  </r>
  <r>
    <s v="2023"/>
    <x v="0"/>
    <x v="1"/>
    <x v="2"/>
    <x v="13"/>
    <s v="2 - Poder Ejecutivo"/>
    <s v="0998 - ADMINISTRACION DE DEUDA PUBLICA Y ACTIVOS FINANCIEROS"/>
    <x v="5"/>
    <x v="23"/>
    <x v="99"/>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9"/>
    <s v="4.2 - Disminución de pasivos"/>
    <s v="4.2.1 - Disminución de pasivos corrientes"/>
    <s v="N"/>
    <s v="00 - N/A"/>
    <s v="60 - CREDITO EXTERNO"/>
    <s v="(en blanco)"/>
    <s v="99 - MULTIPROVINCIAL"/>
    <n v="120950987783"/>
    <n v="119350987783"/>
    <n v="39434821576.569992"/>
  </r>
  <r>
    <s v="2023"/>
    <x v="0"/>
    <x v="1"/>
    <x v="2"/>
    <x v="13"/>
    <s v="2 - Poder Ejecutivo"/>
    <s v="0999 - ADMINISTRACION DE OBLIGACIONES DEL TESORO NACIONAL"/>
    <x v="5"/>
    <x v="23"/>
    <x v="99"/>
    <s v="4.2 - Disminución de pasivos"/>
    <s v="4.2.1 - Disminución de pasivos corrientes"/>
    <s v="N"/>
    <s v="00 - N/A"/>
    <s v="10 - FONDO GENERAL"/>
    <s v="(en blanco)"/>
    <s v="99 - MULTIPROVINCIAL"/>
    <n v="9000000000"/>
    <n v="9000000000"/>
    <n v="520452617.56"/>
  </r>
  <r>
    <s v="2023"/>
    <x v="0"/>
    <x v="1"/>
    <x v="2"/>
    <x v="13"/>
    <s v="2 - Poder Ejecutivo"/>
    <s v="0999 - ADMINISTRACION DE OBLIGACIONES DEL TESORO NACIONAL"/>
    <x v="5"/>
    <x v="23"/>
    <x v="99"/>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9"/>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9"/>
    <s v="4.3 - Disminución de fondos de terceros"/>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99"/>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C8ACBAF-0700-428C-A9C5-30509DE59FD2}" name="TablaDinámica3" cacheId="204"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1">
        <item x="99"/>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8"/>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topLeftCell="A2" zoomScaleNormal="100" workbookViewId="0">
      <selection activeCell="J18" sqref="J18"/>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40" t="s">
        <v>0</v>
      </c>
      <c r="B1" s="140"/>
      <c r="C1" s="140"/>
      <c r="D1" s="140"/>
      <c r="E1" s="140"/>
      <c r="F1" s="140"/>
      <c r="G1" s="3"/>
      <c r="H1" s="3"/>
      <c r="I1" s="3"/>
      <c r="J1" s="3"/>
      <c r="K1" s="72"/>
      <c r="L1" s="72"/>
    </row>
    <row r="2" spans="1:13" ht="21" customHeight="1">
      <c r="A2" s="141" t="s">
        <v>1</v>
      </c>
      <c r="B2" s="141"/>
      <c r="C2" s="141"/>
      <c r="D2" s="141"/>
      <c r="E2" s="141"/>
      <c r="F2" s="141"/>
      <c r="G2" s="2"/>
      <c r="H2" s="2"/>
      <c r="I2" s="2"/>
      <c r="K2" s="72"/>
      <c r="L2" s="72"/>
    </row>
    <row r="3" spans="1:13" s="75" customFormat="1" ht="28.5" customHeight="1">
      <c r="A3" s="142" t="s">
        <v>2</v>
      </c>
      <c r="B3" s="142"/>
      <c r="C3" s="142"/>
      <c r="D3" s="142"/>
      <c r="E3" s="142"/>
      <c r="F3" s="142"/>
      <c r="G3" s="73"/>
      <c r="H3" s="73"/>
      <c r="I3" s="73"/>
      <c r="J3" s="74"/>
      <c r="K3" s="74"/>
      <c r="L3" s="74"/>
      <c r="M3" s="74"/>
    </row>
    <row r="4" spans="1:13" ht="18.75" customHeight="1">
      <c r="A4" s="143" t="s">
        <v>3</v>
      </c>
      <c r="B4" s="143"/>
      <c r="C4" s="143"/>
      <c r="D4" s="143"/>
      <c r="E4" s="143"/>
      <c r="F4" s="143"/>
      <c r="G4" s="76"/>
      <c r="H4" s="4"/>
      <c r="I4" s="4"/>
      <c r="J4" s="77"/>
      <c r="K4" s="77"/>
      <c r="L4" s="77"/>
      <c r="M4" s="77"/>
    </row>
    <row r="5" spans="1:13" ht="18.75" customHeight="1">
      <c r="A5" s="143" t="s">
        <v>4</v>
      </c>
      <c r="B5" s="143"/>
      <c r="C5" s="143"/>
      <c r="D5" s="143"/>
      <c r="E5" s="143"/>
      <c r="F5" s="143"/>
      <c r="G5" s="61"/>
      <c r="H5" s="4"/>
      <c r="I5" s="4"/>
      <c r="J5" s="77"/>
      <c r="K5" s="77"/>
      <c r="L5" s="77"/>
      <c r="M5" s="77"/>
    </row>
    <row r="6" spans="1:13" ht="18">
      <c r="A6" s="144" t="s">
        <v>1581</v>
      </c>
      <c r="B6" s="144"/>
      <c r="C6" s="144"/>
      <c r="D6" s="144"/>
      <c r="E6" s="144"/>
      <c r="F6" s="144"/>
      <c r="G6" s="78"/>
      <c r="H6" s="79"/>
      <c r="I6" s="5"/>
      <c r="J6" s="80"/>
      <c r="K6" s="80"/>
      <c r="L6" s="80"/>
      <c r="M6" s="80"/>
    </row>
    <row r="7" spans="1:13" ht="15.6">
      <c r="A7" s="145" t="s">
        <v>5</v>
      </c>
      <c r="B7" s="145"/>
      <c r="C7" s="145"/>
      <c r="D7" s="145"/>
      <c r="E7" s="145"/>
      <c r="F7" s="145"/>
      <c r="G7" s="81"/>
      <c r="H7" s="59"/>
      <c r="I7" s="6"/>
      <c r="K7" s="72"/>
      <c r="L7" s="72"/>
    </row>
    <row r="8" spans="1:13" ht="15.6">
      <c r="A8" s="71"/>
      <c r="B8" s="71"/>
      <c r="C8" s="71"/>
      <c r="D8" s="71"/>
      <c r="E8" s="71"/>
      <c r="F8" s="71"/>
      <c r="G8" s="71"/>
      <c r="H8" s="6"/>
      <c r="I8" s="6"/>
      <c r="K8" s="72"/>
      <c r="L8" s="72"/>
    </row>
    <row r="9" spans="1:13" ht="15" customHeight="1">
      <c r="C9" s="146" t="s">
        <v>6</v>
      </c>
      <c r="D9" s="58" t="s">
        <v>7</v>
      </c>
      <c r="E9" s="147" t="s">
        <v>8</v>
      </c>
      <c r="G9" s="12"/>
      <c r="I9" s="12"/>
    </row>
    <row r="10" spans="1:13">
      <c r="C10" s="146"/>
      <c r="D10" s="58" t="s">
        <v>9</v>
      </c>
      <c r="E10" s="147"/>
    </row>
    <row r="12" spans="1:13">
      <c r="C12" s="82" t="s">
        <v>10</v>
      </c>
      <c r="D12" s="83">
        <f>SUM(D13:D16)</f>
        <v>1040005.4772670001</v>
      </c>
      <c r="E12" s="84">
        <f>SUM(E13:E16)</f>
        <v>314249</v>
      </c>
      <c r="J12" s="12"/>
    </row>
    <row r="13" spans="1:13">
      <c r="C13" s="85" t="s">
        <v>11</v>
      </c>
      <c r="D13" s="86">
        <v>1028207.681281</v>
      </c>
      <c r="E13" s="126">
        <v>310852.90000000002</v>
      </c>
      <c r="F13" s="126"/>
      <c r="G13" s="87"/>
      <c r="H13" s="12"/>
      <c r="I13" s="88"/>
    </row>
    <row r="14" spans="1:13">
      <c r="C14" s="18" t="s">
        <v>12</v>
      </c>
      <c r="D14" s="86">
        <v>550.26506600000005</v>
      </c>
      <c r="E14" s="86">
        <v>65.7</v>
      </c>
      <c r="G14" s="87"/>
      <c r="I14" s="88"/>
    </row>
    <row r="15" spans="1:13">
      <c r="C15" s="85" t="s">
        <v>13</v>
      </c>
      <c r="D15" s="86">
        <v>10250.997875999999</v>
      </c>
      <c r="E15" s="86">
        <v>3281.3</v>
      </c>
      <c r="F15" s="89"/>
      <c r="G15" s="87"/>
      <c r="I15" s="90"/>
    </row>
    <row r="16" spans="1:13">
      <c r="C16" s="18" t="s">
        <v>14</v>
      </c>
      <c r="D16" s="86">
        <v>996.53304400000002</v>
      </c>
      <c r="E16" s="86">
        <v>49.1</v>
      </c>
      <c r="F16" s="87"/>
      <c r="G16" s="12"/>
      <c r="H16" s="90"/>
    </row>
    <row r="17" spans="3:9">
      <c r="C17" s="82" t="s">
        <v>15</v>
      </c>
      <c r="D17" s="83">
        <f>D18+D20</f>
        <v>1247578.095825</v>
      </c>
      <c r="E17" s="83">
        <f>E18+E20</f>
        <v>362495.03322269942</v>
      </c>
      <c r="F17" s="12"/>
      <c r="G17" s="12"/>
    </row>
    <row r="18" spans="3:9">
      <c r="C18" s="85" t="s">
        <v>16</v>
      </c>
      <c r="D18" s="86">
        <v>1092403.0713229999</v>
      </c>
      <c r="E18" s="86">
        <v>326923.91611025942</v>
      </c>
      <c r="H18" s="11"/>
    </row>
    <row r="19" spans="3:9">
      <c r="C19" s="18" t="s">
        <v>17</v>
      </c>
      <c r="D19" s="86">
        <v>225621.04693300001</v>
      </c>
      <c r="E19" s="86">
        <v>64146.276023879997</v>
      </c>
      <c r="H19" s="11"/>
    </row>
    <row r="20" spans="3:9">
      <c r="C20" s="85" t="s">
        <v>18</v>
      </c>
      <c r="D20" s="86">
        <v>155175.02450200001</v>
      </c>
      <c r="E20" s="86">
        <v>35571.117112439999</v>
      </c>
      <c r="F20" s="91"/>
    </row>
    <row r="21" spans="3:9">
      <c r="C21" s="92" t="s">
        <v>19</v>
      </c>
      <c r="D21" s="92"/>
      <c r="E21" s="93"/>
    </row>
    <row r="22" spans="3:9">
      <c r="C22" s="94" t="s">
        <v>20</v>
      </c>
      <c r="D22" s="95">
        <f>D13-D18</f>
        <v>-64195.390041999868</v>
      </c>
      <c r="E22" s="95">
        <f>E13-E18</f>
        <v>-16071.016110259399</v>
      </c>
      <c r="I22" s="12"/>
    </row>
    <row r="23" spans="3:9">
      <c r="C23" s="94" t="s">
        <v>21</v>
      </c>
      <c r="D23" s="95">
        <f>D15-D20</f>
        <v>-144924.02662600001</v>
      </c>
      <c r="E23" s="95">
        <f>E15-E20</f>
        <v>-32289.81711244</v>
      </c>
      <c r="G23" s="12"/>
      <c r="I23" s="12"/>
    </row>
    <row r="24" spans="3:9">
      <c r="C24" s="94" t="s">
        <v>22</v>
      </c>
      <c r="D24" s="95">
        <f>(D12-(D17-D19))</f>
        <v>18048.428375000134</v>
      </c>
      <c r="E24" s="95">
        <f>(E12-(E17-E19))</f>
        <v>15900.242801180575</v>
      </c>
      <c r="H24" s="12"/>
    </row>
    <row r="25" spans="3:9">
      <c r="C25" s="94" t="s">
        <v>23</v>
      </c>
      <c r="D25" s="95">
        <f>D12-D17</f>
        <v>-207572.61855799984</v>
      </c>
      <c r="E25" s="95">
        <f>E12-E17</f>
        <v>-48246.033222699421</v>
      </c>
    </row>
    <row r="26" spans="3:9">
      <c r="C26" s="92" t="s">
        <v>24</v>
      </c>
      <c r="D26" s="96">
        <f>D28-D30</f>
        <v>207572.61855799999</v>
      </c>
      <c r="E26" s="97">
        <f>E28-E30</f>
        <v>126170.65766208999</v>
      </c>
      <c r="F26" s="12"/>
      <c r="G26" s="12"/>
      <c r="H26" s="12"/>
      <c r="I26" s="12"/>
    </row>
    <row r="27" spans="3:9">
      <c r="C27" s="98"/>
      <c r="D27" s="98"/>
      <c r="E27" s="99"/>
      <c r="H27" s="12"/>
    </row>
    <row r="28" spans="3:9" ht="17.25" customHeight="1">
      <c r="C28" s="82" t="s">
        <v>25</v>
      </c>
      <c r="D28" s="83">
        <v>363257.860888</v>
      </c>
      <c r="E28" s="83">
        <v>170829.5</v>
      </c>
      <c r="H28" s="12"/>
      <c r="I28" s="12"/>
    </row>
    <row r="29" spans="3:9">
      <c r="C29" s="100"/>
      <c r="D29" s="101"/>
      <c r="E29" s="102"/>
      <c r="F29" s="12"/>
      <c r="H29" s="12"/>
    </row>
    <row r="30" spans="3:9">
      <c r="C30" s="82" t="s">
        <v>26</v>
      </c>
      <c r="D30" s="83">
        <v>155685.24233000001</v>
      </c>
      <c r="E30" s="83">
        <v>44658.842337910013</v>
      </c>
      <c r="H30" s="12"/>
    </row>
    <row r="31" spans="3:9">
      <c r="C31" s="103" t="s">
        <v>27</v>
      </c>
      <c r="D31" s="104"/>
      <c r="E31" s="104"/>
      <c r="F31" s="7"/>
      <c r="G31" s="105"/>
    </row>
    <row r="32" spans="3:9" ht="34.950000000000003" customHeight="1">
      <c r="C32" s="148" t="s">
        <v>1580</v>
      </c>
      <c r="D32" s="148"/>
      <c r="E32" s="148"/>
      <c r="F32" s="7"/>
    </row>
    <row r="33" spans="3:6">
      <c r="C33" s="148" t="s">
        <v>28</v>
      </c>
      <c r="D33" s="148"/>
      <c r="E33" s="148"/>
      <c r="F33" s="7"/>
    </row>
    <row r="34" spans="3:6">
      <c r="C34" s="139" t="s">
        <v>29</v>
      </c>
      <c r="D34" s="139"/>
      <c r="E34" s="139"/>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B24" sqref="B24"/>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40" t="s">
        <v>0</v>
      </c>
      <c r="B1" s="140"/>
      <c r="C1" s="140"/>
      <c r="D1" s="140"/>
      <c r="E1" s="140"/>
      <c r="F1" s="3"/>
      <c r="G1" s="3"/>
    </row>
    <row r="2" spans="1:8" ht="21" customHeight="1">
      <c r="A2" s="141" t="s">
        <v>1</v>
      </c>
      <c r="B2" s="141"/>
      <c r="C2" s="141"/>
      <c r="D2" s="141"/>
      <c r="E2" s="141"/>
      <c r="F2" s="2"/>
      <c r="G2" s="2"/>
    </row>
    <row r="3" spans="1:8" ht="15" customHeight="1">
      <c r="A3" s="149" t="s">
        <v>2</v>
      </c>
      <c r="B3" s="149"/>
      <c r="C3" s="149"/>
      <c r="D3" s="149"/>
      <c r="E3" s="149"/>
      <c r="F3" s="1"/>
      <c r="G3" s="108"/>
    </row>
    <row r="5" spans="1:8" ht="18">
      <c r="A5" s="150" t="s">
        <v>30</v>
      </c>
      <c r="B5" s="150"/>
      <c r="C5" s="150"/>
      <c r="D5" s="150"/>
      <c r="E5" s="150"/>
      <c r="F5" s="4"/>
      <c r="G5" s="62"/>
    </row>
    <row r="6" spans="1:8" ht="18.75" customHeight="1">
      <c r="A6" s="151" t="s">
        <v>31</v>
      </c>
      <c r="B6" s="151"/>
      <c r="C6" s="151"/>
      <c r="D6" s="151"/>
      <c r="E6" s="151"/>
      <c r="F6" s="4"/>
      <c r="G6" s="4"/>
    </row>
    <row r="7" spans="1:8" ht="18">
      <c r="A7" s="144" t="s">
        <v>1582</v>
      </c>
      <c r="B7" s="144"/>
      <c r="C7" s="144"/>
      <c r="D7" s="144"/>
      <c r="E7" s="144"/>
      <c r="F7" s="12"/>
      <c r="G7" s="63"/>
    </row>
    <row r="8" spans="1:8" ht="15.6">
      <c r="A8" s="153" t="s">
        <v>5</v>
      </c>
      <c r="B8" s="153"/>
      <c r="C8" s="153"/>
      <c r="D8" s="153"/>
      <c r="E8" s="153"/>
      <c r="F8" s="59"/>
      <c r="G8" s="6"/>
    </row>
    <row r="9" spans="1:8">
      <c r="F9" s="12"/>
    </row>
    <row r="10" spans="1:8">
      <c r="F10" s="12"/>
      <c r="G10" s="12"/>
    </row>
    <row r="11" spans="1:8" ht="15" customHeight="1">
      <c r="B11" s="152" t="s">
        <v>6</v>
      </c>
      <c r="C11" s="53" t="s">
        <v>7</v>
      </c>
      <c r="D11" s="147" t="s">
        <v>8</v>
      </c>
    </row>
    <row r="12" spans="1:8" ht="15" customHeight="1">
      <c r="B12" s="152"/>
      <c r="C12" s="58" t="s">
        <v>9</v>
      </c>
      <c r="D12" s="147"/>
      <c r="E12" s="12"/>
      <c r="F12" s="12"/>
      <c r="G12" s="12"/>
      <c r="H12" s="12"/>
    </row>
    <row r="13" spans="1:8">
      <c r="B13" s="23" t="s">
        <v>15</v>
      </c>
      <c r="C13" s="21">
        <f>+C14+C21</f>
        <v>1247578.095825</v>
      </c>
      <c r="D13" s="21">
        <f>D14+D21</f>
        <v>362495.03322269936</v>
      </c>
      <c r="F13" s="12"/>
      <c r="G13" s="12"/>
      <c r="H13" s="12"/>
    </row>
    <row r="14" spans="1:8">
      <c r="B14" s="24" t="s">
        <v>16</v>
      </c>
      <c r="C14" s="124">
        <f>SUM(C15:C20)</f>
        <v>1092403.0713229999</v>
      </c>
      <c r="D14" s="127">
        <f>SUM(D15:D20)</f>
        <v>326923.91611025936</v>
      </c>
      <c r="E14" s="22"/>
      <c r="F14" s="12"/>
      <c r="G14" s="12"/>
      <c r="H14" s="12"/>
    </row>
    <row r="15" spans="1:8" ht="12.75" customHeight="1">
      <c r="B15" s="25" t="s">
        <v>32</v>
      </c>
      <c r="C15" s="128">
        <v>444373.26977200003</v>
      </c>
      <c r="D15" s="128">
        <v>114774.92444958939</v>
      </c>
      <c r="E15" s="22"/>
      <c r="F15" s="12"/>
      <c r="G15" s="12"/>
      <c r="H15" s="12"/>
    </row>
    <row r="16" spans="1:8">
      <c r="B16" s="25" t="s">
        <v>33</v>
      </c>
      <c r="C16" s="128">
        <v>66472.191181000002</v>
      </c>
      <c r="D16" s="128">
        <v>19422.282015970002</v>
      </c>
      <c r="E16" s="22"/>
      <c r="F16" s="12"/>
      <c r="G16" s="12"/>
    </row>
    <row r="17" spans="2:14">
      <c r="B17" s="25" t="s">
        <v>17</v>
      </c>
      <c r="C17" s="128">
        <v>225621.04693300001</v>
      </c>
      <c r="D17" s="110">
        <v>64146.276023879997</v>
      </c>
      <c r="E17" s="106"/>
      <c r="F17" s="12"/>
      <c r="G17" s="106"/>
    </row>
    <row r="18" spans="2:14">
      <c r="B18" s="25" t="s">
        <v>34</v>
      </c>
      <c r="C18" s="110">
        <v>20010.099999999999</v>
      </c>
      <c r="D18" s="110">
        <v>4901.7353871599998</v>
      </c>
      <c r="E18" s="22"/>
      <c r="F18" s="12"/>
      <c r="G18" s="64"/>
    </row>
    <row r="19" spans="2:14">
      <c r="B19" s="25" t="s">
        <v>35</v>
      </c>
      <c r="C19" s="128">
        <v>334946.25301300001</v>
      </c>
      <c r="D19" s="128">
        <v>123007.61375621999</v>
      </c>
      <c r="E19" s="22"/>
      <c r="F19" s="12"/>
      <c r="G19" s="48"/>
    </row>
    <row r="20" spans="2:14">
      <c r="B20" s="25" t="s">
        <v>36</v>
      </c>
      <c r="C20" s="128">
        <v>980.21042399999999</v>
      </c>
      <c r="D20" s="110">
        <v>671.08447744</v>
      </c>
      <c r="E20" s="22"/>
      <c r="F20" s="12"/>
      <c r="G20" s="48"/>
      <c r="I20" s="12"/>
    </row>
    <row r="21" spans="2:14">
      <c r="B21" s="24" t="s">
        <v>18</v>
      </c>
      <c r="C21" s="136">
        <f>SUM(C22:C27)</f>
        <v>155175.02450200001</v>
      </c>
      <c r="D21" s="111">
        <f>SUM(D22:D27)</f>
        <v>35571.117112439999</v>
      </c>
      <c r="E21" s="22"/>
      <c r="F21" s="12"/>
      <c r="G21" s="12"/>
      <c r="H21" s="12"/>
    </row>
    <row r="22" spans="2:14">
      <c r="B22" s="25" t="s">
        <v>37</v>
      </c>
      <c r="C22" s="128">
        <v>37994.371815999999</v>
      </c>
      <c r="D22" s="128">
        <v>9847.7554876000086</v>
      </c>
      <c r="E22" s="22"/>
      <c r="F22" s="12"/>
      <c r="G22" s="12"/>
      <c r="H22" s="48"/>
    </row>
    <row r="23" spans="2:14">
      <c r="B23" s="25" t="s">
        <v>38</v>
      </c>
      <c r="C23" s="128">
        <v>55667.598377000002</v>
      </c>
      <c r="D23" s="128">
        <v>9510.6769368999903</v>
      </c>
      <c r="E23" s="22"/>
      <c r="F23" s="12"/>
      <c r="G23" s="12"/>
    </row>
    <row r="24" spans="2:14">
      <c r="B24" s="25" t="s">
        <v>39</v>
      </c>
      <c r="C24" s="128">
        <v>9.7678999999999991</v>
      </c>
      <c r="D24" s="110">
        <v>3.3228213499999999</v>
      </c>
      <c r="E24" s="22"/>
      <c r="F24" s="12"/>
      <c r="G24" s="48"/>
    </row>
    <row r="25" spans="2:14">
      <c r="B25" s="25" t="s">
        <v>40</v>
      </c>
      <c r="C25" s="128">
        <v>3463.6659530000002</v>
      </c>
      <c r="D25" s="110">
        <v>1375.0561736699999</v>
      </c>
      <c r="E25" s="22"/>
      <c r="F25" s="12"/>
      <c r="G25" s="49"/>
    </row>
    <row r="26" spans="2:14">
      <c r="B26" s="25" t="s">
        <v>41</v>
      </c>
      <c r="C26" s="128">
        <v>56593.336180999999</v>
      </c>
      <c r="D26" s="110">
        <v>14834.305692920001</v>
      </c>
      <c r="E26" s="22"/>
      <c r="F26" s="12"/>
      <c r="G26" s="49"/>
    </row>
    <row r="27" spans="2:14">
      <c r="B27" s="25" t="s">
        <v>42</v>
      </c>
      <c r="C27" s="128">
        <v>1446.284275</v>
      </c>
      <c r="D27" s="110">
        <v>0</v>
      </c>
      <c r="E27" s="22"/>
      <c r="F27" s="12"/>
      <c r="G27" s="56"/>
    </row>
    <row r="28" spans="2:14">
      <c r="B28" s="23" t="s">
        <v>43</v>
      </c>
      <c r="C28" s="21">
        <f>C29</f>
        <v>155685.24233000001</v>
      </c>
      <c r="D28" s="29">
        <f t="shared" ref="D28" si="0">D29</f>
        <v>44658.842337910013</v>
      </c>
      <c r="E28" s="22"/>
      <c r="F28" s="12"/>
    </row>
    <row r="29" spans="2:14">
      <c r="B29" s="24" t="s">
        <v>26</v>
      </c>
      <c r="C29" s="43">
        <f>SUM(C30:C31)</f>
        <v>155685.24233000001</v>
      </c>
      <c r="D29" s="111">
        <f>SUM(D30:D31)</f>
        <v>44658.842337910013</v>
      </c>
      <c r="E29" s="22"/>
      <c r="F29" s="12"/>
    </row>
    <row r="30" spans="2:14">
      <c r="B30" s="25" t="s">
        <v>44</v>
      </c>
      <c r="C30" s="22">
        <v>7242.0262359999997</v>
      </c>
      <c r="D30" s="110">
        <v>2000</v>
      </c>
      <c r="E30" s="22"/>
      <c r="F30" s="12"/>
      <c r="G30" s="56"/>
    </row>
    <row r="31" spans="2:14">
      <c r="B31" s="19" t="s">
        <v>45</v>
      </c>
      <c r="C31" s="22">
        <v>148443.216094</v>
      </c>
      <c r="D31" s="110">
        <v>42658.842337910013</v>
      </c>
      <c r="E31" s="22"/>
      <c r="F31" s="12"/>
    </row>
    <row r="32" spans="2:14" ht="15" customHeight="1">
      <c r="B32" s="35" t="s">
        <v>46</v>
      </c>
      <c r="C32" s="31">
        <f>C13+C28</f>
        <v>1403263.338155</v>
      </c>
      <c r="D32" s="31">
        <f>D13+D28</f>
        <v>407153.87556060939</v>
      </c>
      <c r="E32" s="57"/>
      <c r="F32" s="12"/>
      <c r="H32" s="8"/>
      <c r="I32" s="8"/>
      <c r="J32" s="8"/>
      <c r="K32" s="8"/>
      <c r="L32" s="8"/>
      <c r="M32" s="8"/>
      <c r="N32" s="8"/>
    </row>
    <row r="33" spans="2:19" ht="15" customHeight="1">
      <c r="B33" s="15" t="s">
        <v>27</v>
      </c>
      <c r="C33" s="15"/>
      <c r="D33" s="107"/>
      <c r="E33" s="8"/>
      <c r="H33" s="8"/>
      <c r="I33" s="8"/>
      <c r="J33" s="8"/>
      <c r="K33" s="8"/>
      <c r="L33" s="8"/>
      <c r="M33" s="8"/>
      <c r="N33" s="8"/>
      <c r="O33" s="8"/>
      <c r="P33" s="8"/>
      <c r="Q33" s="8"/>
      <c r="R33" s="8"/>
    </row>
    <row r="34" spans="2:19" ht="20.399999999999999" customHeight="1">
      <c r="B34" s="148" t="s">
        <v>1580</v>
      </c>
      <c r="C34" s="148"/>
      <c r="D34" s="148"/>
      <c r="E34" s="8"/>
      <c r="H34" s="8"/>
      <c r="I34" s="8"/>
      <c r="J34" s="8"/>
      <c r="K34" s="8"/>
      <c r="L34" s="8"/>
      <c r="M34" s="8"/>
      <c r="N34" s="8"/>
      <c r="O34" s="8"/>
      <c r="P34" s="8"/>
      <c r="Q34" s="8"/>
      <c r="R34" s="8"/>
      <c r="S34" s="8"/>
    </row>
    <row r="35" spans="2:19">
      <c r="B35" s="148" t="s">
        <v>47</v>
      </c>
      <c r="C35" s="148"/>
      <c r="D35" s="148"/>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G40" sqref="G40"/>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49" t="s">
        <v>2</v>
      </c>
      <c r="B3" s="149"/>
      <c r="C3" s="149"/>
      <c r="D3" s="149"/>
      <c r="E3" s="149"/>
    </row>
    <row r="5" spans="1:8" ht="18.75" customHeight="1">
      <c r="A5" s="151" t="s">
        <v>30</v>
      </c>
      <c r="B5" s="151"/>
      <c r="C5" s="151"/>
      <c r="D5" s="151"/>
      <c r="E5" s="151"/>
    </row>
    <row r="6" spans="1:8" ht="18.75" customHeight="1">
      <c r="A6" s="151" t="s">
        <v>48</v>
      </c>
      <c r="B6" s="151"/>
      <c r="C6" s="151"/>
      <c r="D6" s="151"/>
      <c r="E6" s="151"/>
    </row>
    <row r="7" spans="1:8" ht="18">
      <c r="A7" s="144" t="s">
        <v>1582</v>
      </c>
      <c r="B7" s="144"/>
      <c r="C7" s="144"/>
      <c r="D7" s="144"/>
      <c r="E7" s="144"/>
    </row>
    <row r="8" spans="1:8" ht="15.6">
      <c r="A8" s="153" t="s">
        <v>5</v>
      </c>
      <c r="B8" s="153"/>
      <c r="C8" s="153"/>
      <c r="D8" s="153"/>
      <c r="E8" s="153"/>
    </row>
    <row r="10" spans="1:8">
      <c r="G10" s="48"/>
    </row>
    <row r="11" spans="1:8" ht="15" customHeight="1">
      <c r="B11" s="152" t="s">
        <v>6</v>
      </c>
      <c r="C11" s="54" t="s">
        <v>7</v>
      </c>
      <c r="D11" s="154" t="s">
        <v>8</v>
      </c>
    </row>
    <row r="12" spans="1:8">
      <c r="B12" s="152"/>
      <c r="C12" s="60" t="s">
        <v>9</v>
      </c>
      <c r="D12" s="154"/>
    </row>
    <row r="13" spans="1:8">
      <c r="B13" s="26" t="s">
        <v>15</v>
      </c>
      <c r="C13" s="27">
        <f>C14+C17+C43+C45+C47+C49+C51+C53+C55</f>
        <v>1247578.095825</v>
      </c>
      <c r="D13" s="27">
        <f t="shared" ref="D13" si="0">D14+D17+D43+D45+D47+D49+D51+D53+D55</f>
        <v>362495.03322269989</v>
      </c>
      <c r="G13" s="12"/>
      <c r="H13" s="52"/>
    </row>
    <row r="14" spans="1:8">
      <c r="B14" s="32" t="s">
        <v>49</v>
      </c>
      <c r="C14" s="29">
        <f>SUM(C15:C16)</f>
        <v>7818.7198360000002</v>
      </c>
      <c r="D14" s="29">
        <f>SUM(D15:D16)</f>
        <v>2606.2398519799949</v>
      </c>
      <c r="G14" s="12"/>
    </row>
    <row r="15" spans="1:8">
      <c r="B15" s="33" t="s">
        <v>50</v>
      </c>
      <c r="C15" s="30">
        <v>2635.7791240000001</v>
      </c>
      <c r="D15" s="110">
        <v>878.59299599999486</v>
      </c>
      <c r="E15" s="30"/>
      <c r="G15" s="12"/>
    </row>
    <row r="16" spans="1:8">
      <c r="B16" s="33" t="s">
        <v>51</v>
      </c>
      <c r="C16" s="30">
        <v>5182.9407119999996</v>
      </c>
      <c r="D16" s="110">
        <v>1727.6468559800001</v>
      </c>
      <c r="E16" s="30"/>
      <c r="G16" s="12"/>
    </row>
    <row r="17" spans="2:7">
      <c r="B17" s="32" t="s">
        <v>52</v>
      </c>
      <c r="C17" s="29">
        <f>SUM(C18:C42)</f>
        <v>1218108.897871</v>
      </c>
      <c r="D17" s="29">
        <f>SUM(D18:D42)</f>
        <v>352703.77308500989</v>
      </c>
      <c r="E17" s="30"/>
      <c r="G17" s="12"/>
    </row>
    <row r="18" spans="2:7">
      <c r="B18" s="33" t="s">
        <v>53</v>
      </c>
      <c r="C18" s="30">
        <v>119333.454295</v>
      </c>
      <c r="D18" s="110">
        <v>29228.514628449964</v>
      </c>
      <c r="E18" s="30"/>
    </row>
    <row r="19" spans="2:7">
      <c r="B19" s="33" t="s">
        <v>54</v>
      </c>
      <c r="C19" s="30">
        <v>59523.635937999999</v>
      </c>
      <c r="D19" s="110">
        <v>16447.640214259998</v>
      </c>
      <c r="E19" s="30"/>
    </row>
    <row r="20" spans="2:7">
      <c r="B20" s="33" t="s">
        <v>55</v>
      </c>
      <c r="C20" s="30">
        <v>49910.944089999997</v>
      </c>
      <c r="D20" s="110">
        <v>14441.312610359973</v>
      </c>
      <c r="E20" s="30"/>
    </row>
    <row r="21" spans="2:7">
      <c r="B21" s="33" t="s">
        <v>56</v>
      </c>
      <c r="C21" s="30">
        <v>11586.597707999999</v>
      </c>
      <c r="D21" s="110">
        <v>3412.0267270799986</v>
      </c>
      <c r="E21" s="30"/>
    </row>
    <row r="22" spans="2:7">
      <c r="B22" s="33" t="s">
        <v>57</v>
      </c>
      <c r="C22" s="30">
        <v>21701.812583999999</v>
      </c>
      <c r="D22" s="110">
        <v>5748.2234561500036</v>
      </c>
      <c r="E22" s="30"/>
    </row>
    <row r="23" spans="2:7">
      <c r="B23" s="33" t="s">
        <v>58</v>
      </c>
      <c r="C23" s="30">
        <v>275378.92664199998</v>
      </c>
      <c r="D23" s="110">
        <v>66280.738179519976</v>
      </c>
      <c r="E23" s="30"/>
    </row>
    <row r="24" spans="2:7">
      <c r="B24" s="33" t="s">
        <v>59</v>
      </c>
      <c r="C24" s="30">
        <v>137788.99256300001</v>
      </c>
      <c r="D24" s="110">
        <v>41710.80260411997</v>
      </c>
      <c r="E24" s="30"/>
    </row>
    <row r="25" spans="2:7">
      <c r="B25" s="34" t="s">
        <v>60</v>
      </c>
      <c r="C25" s="30">
        <v>3136.389584</v>
      </c>
      <c r="D25" s="110">
        <v>880.46361383999988</v>
      </c>
      <c r="E25" s="30"/>
    </row>
    <row r="26" spans="2:7">
      <c r="B26" s="34" t="s">
        <v>61</v>
      </c>
      <c r="C26" s="30">
        <v>2512.106847</v>
      </c>
      <c r="D26" s="110">
        <v>631.63079070999981</v>
      </c>
      <c r="E26" s="30"/>
    </row>
    <row r="27" spans="2:7">
      <c r="B27" s="34" t="s">
        <v>62</v>
      </c>
      <c r="C27" s="30">
        <v>15106.778711000001</v>
      </c>
      <c r="D27" s="110">
        <v>5326.7971331199997</v>
      </c>
      <c r="E27" s="30"/>
    </row>
    <row r="28" spans="2:7">
      <c r="B28" s="34" t="s">
        <v>63</v>
      </c>
      <c r="C28" s="30">
        <v>49629.942223999999</v>
      </c>
      <c r="D28" s="110">
        <v>14620.570035490029</v>
      </c>
      <c r="E28" s="30"/>
    </row>
    <row r="29" spans="2:7">
      <c r="B29" s="34" t="s">
        <v>64</v>
      </c>
      <c r="C29" s="30">
        <v>27416.574285999999</v>
      </c>
      <c r="D29" s="110">
        <v>6124.3672849000022</v>
      </c>
      <c r="E29" s="30"/>
    </row>
    <row r="30" spans="2:7">
      <c r="B30" s="34" t="s">
        <v>65</v>
      </c>
      <c r="C30" s="30">
        <v>10706.014966000001</v>
      </c>
      <c r="D30" s="110">
        <v>1042.1636208300001</v>
      </c>
      <c r="E30" s="51"/>
    </row>
    <row r="31" spans="2:7">
      <c r="B31" s="34" t="s">
        <v>66</v>
      </c>
      <c r="C31" s="30">
        <v>9019.7206750000005</v>
      </c>
      <c r="D31" s="110">
        <v>3100.3936349800006</v>
      </c>
      <c r="E31" s="30"/>
    </row>
    <row r="32" spans="2:7">
      <c r="B32" s="34" t="s">
        <v>67</v>
      </c>
      <c r="C32" s="30">
        <v>1227.625693</v>
      </c>
      <c r="D32" s="110">
        <v>346.16179197000014</v>
      </c>
      <c r="E32" s="30"/>
    </row>
    <row r="33" spans="2:5">
      <c r="B33" s="34" t="s">
        <v>68</v>
      </c>
      <c r="C33" s="30">
        <v>3260.9817779999998</v>
      </c>
      <c r="D33" s="110">
        <v>869.04520229000047</v>
      </c>
      <c r="E33" s="30"/>
    </row>
    <row r="34" spans="2:5">
      <c r="B34" s="34" t="s">
        <v>69</v>
      </c>
      <c r="C34" s="30">
        <v>685.97514699999999</v>
      </c>
      <c r="D34" s="110">
        <v>197.14454159999997</v>
      </c>
      <c r="E34" s="30"/>
    </row>
    <row r="35" spans="2:5">
      <c r="B35" s="34" t="s">
        <v>70</v>
      </c>
      <c r="C35" s="30">
        <v>13374.225582999999</v>
      </c>
      <c r="D35" s="110">
        <v>3912.2882388899957</v>
      </c>
      <c r="E35" s="30"/>
    </row>
    <row r="36" spans="2:5">
      <c r="B36" s="34" t="s">
        <v>71</v>
      </c>
      <c r="C36" s="30">
        <v>15653.944895000001</v>
      </c>
      <c r="D36" s="110">
        <v>4088.3101059900009</v>
      </c>
      <c r="E36" s="30"/>
    </row>
    <row r="37" spans="2:5">
      <c r="B37" s="34" t="s">
        <v>72</v>
      </c>
      <c r="C37" s="30">
        <v>3459.6100219999998</v>
      </c>
      <c r="D37" s="110">
        <v>772.72184730999982</v>
      </c>
      <c r="E37" s="30"/>
    </row>
    <row r="38" spans="2:5">
      <c r="B38" s="34" t="s">
        <v>73</v>
      </c>
      <c r="C38" s="110">
        <v>2080.7347260000001</v>
      </c>
      <c r="D38" s="110">
        <v>405.60649581000018</v>
      </c>
      <c r="E38" s="30"/>
    </row>
    <row r="39" spans="2:5">
      <c r="B39" s="34" t="s">
        <v>74</v>
      </c>
      <c r="C39" s="110">
        <v>3109.6559729999999</v>
      </c>
      <c r="D39" s="110">
        <v>596.92959507999967</v>
      </c>
      <c r="E39" s="30"/>
    </row>
    <row r="40" spans="2:5">
      <c r="B40" s="34" t="s">
        <v>75</v>
      </c>
      <c r="C40" s="110">
        <v>13401.009791</v>
      </c>
      <c r="D40" s="110">
        <v>5684.3935728699989</v>
      </c>
      <c r="E40" s="30"/>
    </row>
    <row r="41" spans="2:5">
      <c r="B41" s="34" t="s">
        <v>76</v>
      </c>
      <c r="C41" s="110">
        <v>253545.53659900001</v>
      </c>
      <c r="D41" s="110">
        <v>91893.615687529993</v>
      </c>
      <c r="E41" s="30"/>
    </row>
    <row r="42" spans="2:5">
      <c r="B42" s="34" t="s">
        <v>77</v>
      </c>
      <c r="C42" s="30">
        <v>115557.706551</v>
      </c>
      <c r="D42" s="110">
        <v>34941.911471859996</v>
      </c>
      <c r="E42" s="30"/>
    </row>
    <row r="43" spans="2:5">
      <c r="B43" s="32" t="s">
        <v>78</v>
      </c>
      <c r="C43" s="29">
        <f>C44</f>
        <v>8623.2868190000008</v>
      </c>
      <c r="D43" s="29">
        <f t="shared" ref="D43" si="1">D44</f>
        <v>2873.53128724</v>
      </c>
      <c r="E43" s="30"/>
    </row>
    <row r="44" spans="2:5">
      <c r="B44" s="33" t="s">
        <v>79</v>
      </c>
      <c r="C44" s="30">
        <v>8623.2868190000008</v>
      </c>
      <c r="D44" s="110">
        <v>2873.53128724</v>
      </c>
      <c r="E44" s="30"/>
    </row>
    <row r="45" spans="2:5">
      <c r="B45" s="32" t="s">
        <v>80</v>
      </c>
      <c r="C45" s="29">
        <f>C46</f>
        <v>8011.2919570000004</v>
      </c>
      <c r="D45" s="29">
        <f>D46</f>
        <v>2670.4306120000001</v>
      </c>
      <c r="E45" s="30"/>
    </row>
    <row r="46" spans="2:5">
      <c r="B46" s="33" t="s">
        <v>81</v>
      </c>
      <c r="C46" s="30">
        <v>8011.2919570000004</v>
      </c>
      <c r="D46" s="110">
        <v>2670.4306120000001</v>
      </c>
      <c r="E46" s="30"/>
    </row>
    <row r="47" spans="2:5">
      <c r="B47" s="32" t="s">
        <v>82</v>
      </c>
      <c r="C47" s="29">
        <f>C48</f>
        <v>1524.2480869999999</v>
      </c>
      <c r="D47" s="29">
        <f>D48</f>
        <v>508.07125790999993</v>
      </c>
      <c r="E47" s="30"/>
    </row>
    <row r="48" spans="2:5">
      <c r="B48" s="33" t="s">
        <v>83</v>
      </c>
      <c r="C48" s="30">
        <v>1524.2480869999999</v>
      </c>
      <c r="D48" s="110">
        <v>508.07125790999993</v>
      </c>
      <c r="E48" s="30"/>
    </row>
    <row r="49" spans="2:8">
      <c r="B49" s="32" t="s">
        <v>84</v>
      </c>
      <c r="C49" s="29">
        <f>C50</f>
        <v>1625.371875</v>
      </c>
      <c r="D49" s="29">
        <f>D50</f>
        <v>541.72975993999989</v>
      </c>
      <c r="E49" s="30"/>
    </row>
    <row r="50" spans="2:8">
      <c r="B50" s="33" t="s">
        <v>85</v>
      </c>
      <c r="C50" s="30">
        <v>1625.371875</v>
      </c>
      <c r="D50" s="110">
        <v>541.72975993999989</v>
      </c>
      <c r="E50" s="30"/>
    </row>
    <row r="51" spans="2:8">
      <c r="B51" s="32" t="s">
        <v>86</v>
      </c>
      <c r="C51" s="29">
        <f>C52</f>
        <v>267.728228</v>
      </c>
      <c r="D51" s="29">
        <f>D52</f>
        <v>81.813859509999958</v>
      </c>
      <c r="E51" s="30"/>
    </row>
    <row r="52" spans="2:8">
      <c r="B52" s="33" t="s">
        <v>87</v>
      </c>
      <c r="C52" s="30">
        <v>267.728228</v>
      </c>
      <c r="D52" s="110">
        <v>81.813859509999958</v>
      </c>
      <c r="E52" s="30"/>
    </row>
    <row r="53" spans="2:8">
      <c r="B53" s="32" t="s">
        <v>88</v>
      </c>
      <c r="C53" s="29">
        <f>C54</f>
        <v>951.88166899999999</v>
      </c>
      <c r="D53" s="29">
        <f t="shared" ref="D53" si="2">D54</f>
        <v>317.29385199000018</v>
      </c>
      <c r="E53" s="30"/>
    </row>
    <row r="54" spans="2:8">
      <c r="B54" s="33" t="s">
        <v>89</v>
      </c>
      <c r="C54" s="30">
        <v>951.88166899999999</v>
      </c>
      <c r="D54" s="110">
        <v>317.29385199000018</v>
      </c>
      <c r="E54" s="30"/>
    </row>
    <row r="55" spans="2:8">
      <c r="B55" s="32" t="s">
        <v>90</v>
      </c>
      <c r="C55" s="29">
        <f>C56</f>
        <v>646.66948300000001</v>
      </c>
      <c r="D55" s="29">
        <f>D56</f>
        <v>192.14965712000009</v>
      </c>
      <c r="E55" s="30"/>
    </row>
    <row r="56" spans="2:8">
      <c r="B56" s="33" t="s">
        <v>91</v>
      </c>
      <c r="C56" s="30">
        <v>646.66948300000001</v>
      </c>
      <c r="D56" s="110">
        <v>192.14965712000009</v>
      </c>
      <c r="E56" s="30"/>
    </row>
    <row r="57" spans="2:8">
      <c r="B57" s="26" t="s">
        <v>43</v>
      </c>
      <c r="C57" s="28">
        <f>C58</f>
        <v>155685.24232999998</v>
      </c>
      <c r="D57" s="28">
        <f>D58</f>
        <v>44658.842337910006</v>
      </c>
      <c r="E57" s="30"/>
    </row>
    <row r="58" spans="2:8">
      <c r="B58" s="32" t="s">
        <v>52</v>
      </c>
      <c r="C58" s="29">
        <f>SUM(C59:C62)</f>
        <v>155685.24232999998</v>
      </c>
      <c r="D58" s="29">
        <f>SUM(D59:D62)</f>
        <v>44658.842337910006</v>
      </c>
      <c r="E58" s="30"/>
    </row>
    <row r="59" spans="2:8">
      <c r="B59" s="33" t="s">
        <v>62</v>
      </c>
      <c r="C59" s="30">
        <v>3000</v>
      </c>
      <c r="D59" s="110">
        <v>2000</v>
      </c>
      <c r="E59" s="30"/>
    </row>
    <row r="60" spans="2:8">
      <c r="B60" s="33" t="s">
        <v>63</v>
      </c>
      <c r="C60" s="30">
        <v>500</v>
      </c>
      <c r="D60" s="110">
        <v>0</v>
      </c>
      <c r="E60" s="30"/>
      <c r="H60" s="51"/>
    </row>
    <row r="61" spans="2:8">
      <c r="B61" s="33" t="s">
        <v>76</v>
      </c>
      <c r="C61" s="30">
        <v>133143.17131899999</v>
      </c>
      <c r="D61" s="110">
        <v>42138.389720350009</v>
      </c>
      <c r="E61" s="30"/>
    </row>
    <row r="62" spans="2:8">
      <c r="B62" s="33" t="s">
        <v>77</v>
      </c>
      <c r="C62" s="30">
        <v>19042.071011</v>
      </c>
      <c r="D62" s="110">
        <v>520.45261756000002</v>
      </c>
      <c r="E62" s="30"/>
    </row>
    <row r="63" spans="2:8">
      <c r="B63" s="35" t="s">
        <v>92</v>
      </c>
      <c r="C63" s="31">
        <f>C13+C57</f>
        <v>1403263.338155</v>
      </c>
      <c r="D63" s="31">
        <f>(D13+D57)</f>
        <v>407153.87556060991</v>
      </c>
      <c r="E63" s="30"/>
    </row>
    <row r="64" spans="2:8">
      <c r="B64" s="15" t="s">
        <v>27</v>
      </c>
      <c r="C64" s="15"/>
      <c r="D64" s="16"/>
      <c r="E64" s="30"/>
    </row>
    <row r="65" spans="2:5" ht="34.200000000000003" customHeight="1">
      <c r="B65" s="148" t="s">
        <v>1580</v>
      </c>
      <c r="C65" s="148"/>
      <c r="D65" s="148"/>
      <c r="E65" s="30"/>
    </row>
    <row r="66" spans="2:5">
      <c r="B66" s="15" t="s">
        <v>47</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zoomScale="90" zoomScaleNormal="90" workbookViewId="0">
      <selection activeCell="F119" sqref="F119"/>
    </sheetView>
  </sheetViews>
  <sheetFormatPr baseColWidth="10" defaultColWidth="11.44140625" defaultRowHeight="14.4"/>
  <cols>
    <col min="1" max="1" width="15.5546875" customWidth="1"/>
    <col min="2" max="2" width="78.44140625" customWidth="1"/>
    <col min="3" max="3" width="17.109375" customWidth="1"/>
    <col min="4" max="4" width="19.21875" customWidth="1"/>
    <col min="5" max="5" width="12.33203125" bestFit="1" customWidth="1"/>
    <col min="6" max="6" width="107.44140625" bestFit="1" customWidth="1"/>
    <col min="7" max="8" width="12.33203125" bestFit="1" customWidth="1"/>
  </cols>
  <sheetData>
    <row r="1" spans="1:4" ht="28.5" customHeight="1">
      <c r="A1" s="140" t="s">
        <v>0</v>
      </c>
      <c r="B1" s="140"/>
      <c r="C1" s="140"/>
      <c r="D1" s="140"/>
    </row>
    <row r="2" spans="1:4" ht="21" customHeight="1">
      <c r="A2" s="141" t="s">
        <v>1</v>
      </c>
      <c r="B2" s="141"/>
      <c r="C2" s="141"/>
      <c r="D2" s="141"/>
    </row>
    <row r="3" spans="1:4" ht="15" customHeight="1">
      <c r="A3" s="149" t="s">
        <v>2</v>
      </c>
      <c r="B3" s="149"/>
      <c r="C3" s="149"/>
      <c r="D3" s="149"/>
    </row>
    <row r="5" spans="1:4" ht="18.75" customHeight="1">
      <c r="A5" s="151" t="s">
        <v>30</v>
      </c>
      <c r="B5" s="151"/>
      <c r="C5" s="151"/>
      <c r="D5" s="151"/>
    </row>
    <row r="6" spans="1:4" ht="18.75" customHeight="1">
      <c r="A6" s="151" t="s">
        <v>93</v>
      </c>
      <c r="B6" s="151"/>
      <c r="C6" s="151"/>
      <c r="D6" s="151"/>
    </row>
    <row r="7" spans="1:4" ht="18">
      <c r="A7" s="144" t="s">
        <v>1582</v>
      </c>
      <c r="B7" s="144"/>
      <c r="C7" s="144"/>
      <c r="D7" s="144"/>
    </row>
    <row r="8" spans="1:4" ht="15.6">
      <c r="A8" s="153" t="s">
        <v>5</v>
      </c>
      <c r="B8" s="153"/>
      <c r="C8" s="153"/>
      <c r="D8" s="153"/>
    </row>
    <row r="11" spans="1:4" ht="15" customHeight="1">
      <c r="B11" s="152" t="s">
        <v>6</v>
      </c>
      <c r="C11" s="54" t="s">
        <v>7</v>
      </c>
      <c r="D11" s="154" t="s">
        <v>8</v>
      </c>
    </row>
    <row r="12" spans="1:4">
      <c r="B12" s="152"/>
      <c r="C12" s="60" t="s">
        <v>9</v>
      </c>
      <c r="D12" s="154"/>
    </row>
    <row r="13" spans="1:4">
      <c r="B13" s="23" t="s">
        <v>15</v>
      </c>
      <c r="C13" s="20">
        <f>C14+C37+C71+C96+C137</f>
        <v>1247578.095825</v>
      </c>
      <c r="D13" s="29">
        <f>D14+D37+D71+D96+D137</f>
        <v>362495.0332227</v>
      </c>
    </row>
    <row r="14" spans="1:4" s="7" customFormat="1">
      <c r="B14" s="45" t="s">
        <v>94</v>
      </c>
      <c r="C14" s="36">
        <f>C15+C22+C25+C29</f>
        <v>197661.01551399997</v>
      </c>
      <c r="D14" s="112">
        <f>D15+D22+D25+D29</f>
        <v>55686.57368226994</v>
      </c>
    </row>
    <row r="15" spans="1:4" s="7" customFormat="1">
      <c r="B15" s="24" t="s">
        <v>95</v>
      </c>
      <c r="C15" s="38">
        <f>SUM(C16:C21)</f>
        <v>87046.015518999979</v>
      </c>
      <c r="D15" s="111">
        <f>SUM(D16:D21)</f>
        <v>24003.806028909952</v>
      </c>
    </row>
    <row r="16" spans="1:4" s="7" customFormat="1">
      <c r="B16" s="25" t="s">
        <v>96</v>
      </c>
      <c r="C16" s="30">
        <v>6812.2060220000003</v>
      </c>
      <c r="D16" s="110">
        <v>2349.261167749994</v>
      </c>
    </row>
    <row r="17" spans="2:4" s="7" customFormat="1">
      <c r="B17" s="25" t="s">
        <v>97</v>
      </c>
      <c r="C17" s="30">
        <v>47551.226650999997</v>
      </c>
      <c r="D17" s="110">
        <v>10534.785093249955</v>
      </c>
    </row>
    <row r="18" spans="2:4" s="7" customFormat="1">
      <c r="B18" s="25" t="s">
        <v>98</v>
      </c>
      <c r="C18" s="30">
        <v>23088.519886999999</v>
      </c>
      <c r="D18" s="110">
        <v>7950.9419137599998</v>
      </c>
    </row>
    <row r="19" spans="2:4" s="7" customFormat="1">
      <c r="B19" s="25" t="s">
        <v>99</v>
      </c>
      <c r="C19" s="30">
        <v>8958.1169059999993</v>
      </c>
      <c r="D19" s="110">
        <v>2986.2104686700018</v>
      </c>
    </row>
    <row r="20" spans="2:4" s="7" customFormat="1">
      <c r="B20" s="25" t="s">
        <v>100</v>
      </c>
      <c r="C20" s="30">
        <v>624.56965300000002</v>
      </c>
      <c r="D20" s="110">
        <v>182.60738548000012</v>
      </c>
    </row>
    <row r="21" spans="2:4" s="7" customFormat="1" ht="12" customHeight="1">
      <c r="B21" s="25" t="s">
        <v>101</v>
      </c>
      <c r="C21" s="30">
        <v>11.3764</v>
      </c>
      <c r="D21" s="110">
        <v>0</v>
      </c>
    </row>
    <row r="22" spans="2:4" s="7" customFormat="1">
      <c r="B22" s="24" t="s">
        <v>102</v>
      </c>
      <c r="C22" s="38">
        <f>SUM(C23:C24)</f>
        <v>11590.710885999999</v>
      </c>
      <c r="D22" s="111">
        <f>SUM(D23:D24)</f>
        <v>3413.5923865600007</v>
      </c>
    </row>
    <row r="23" spans="2:4" s="7" customFormat="1">
      <c r="B23" s="25" t="s">
        <v>103</v>
      </c>
      <c r="C23" s="30">
        <v>3716.6146869999998</v>
      </c>
      <c r="D23" s="110">
        <v>895.49723988000005</v>
      </c>
    </row>
    <row r="24" spans="2:4" s="7" customFormat="1">
      <c r="B24" s="25" t="s">
        <v>104</v>
      </c>
      <c r="C24" s="30">
        <v>7874.0961989999996</v>
      </c>
      <c r="D24" s="110">
        <v>2518.0951466800007</v>
      </c>
    </row>
    <row r="25" spans="2:4" s="7" customFormat="1">
      <c r="B25" s="24" t="s">
        <v>105</v>
      </c>
      <c r="C25" s="38">
        <f>SUM(C26:C28)</f>
        <v>42631.638927</v>
      </c>
      <c r="D25" s="111">
        <f>SUM(D26:D28)</f>
        <v>12113.229769249989</v>
      </c>
    </row>
    <row r="26" spans="2:4" s="7" customFormat="1">
      <c r="B26" s="25" t="s">
        <v>106</v>
      </c>
      <c r="C26" s="30">
        <v>38920.161756000001</v>
      </c>
      <c r="D26" s="110">
        <v>11392.286332199988</v>
      </c>
    </row>
    <row r="27" spans="2:4" s="7" customFormat="1">
      <c r="B27" s="25" t="s">
        <v>107</v>
      </c>
      <c r="C27" s="30">
        <v>3641.2148619999998</v>
      </c>
      <c r="D27" s="110">
        <v>701.03309303999981</v>
      </c>
    </row>
    <row r="28" spans="2:4" s="7" customFormat="1">
      <c r="B28" s="25" t="s">
        <v>108</v>
      </c>
      <c r="C28" s="30">
        <v>70.262309000000002</v>
      </c>
      <c r="D28" s="110">
        <v>19.910344009999996</v>
      </c>
    </row>
    <row r="29" spans="2:4" s="7" customFormat="1">
      <c r="B29" s="24" t="s">
        <v>109</v>
      </c>
      <c r="C29" s="38">
        <f>SUM(C30:C36)</f>
        <v>56392.650181999998</v>
      </c>
      <c r="D29" s="111">
        <f>SUM(D30:D36)</f>
        <v>16155.945497549998</v>
      </c>
    </row>
    <row r="30" spans="2:4" s="7" customFormat="1">
      <c r="B30" s="25" t="s">
        <v>110</v>
      </c>
      <c r="C30" s="30">
        <v>28731.119006000001</v>
      </c>
      <c r="D30" s="110">
        <v>6832.8081405100002</v>
      </c>
    </row>
    <row r="31" spans="2:4" s="7" customFormat="1">
      <c r="B31" s="25" t="s">
        <v>111</v>
      </c>
      <c r="C31" s="30">
        <v>562.62126999999998</v>
      </c>
      <c r="D31" s="110">
        <v>229.06732057999997</v>
      </c>
    </row>
    <row r="32" spans="2:4" s="7" customFormat="1">
      <c r="B32" s="25" t="s">
        <v>112</v>
      </c>
      <c r="C32" s="30">
        <v>17673.625978</v>
      </c>
      <c r="D32" s="110">
        <v>5979.7739903099937</v>
      </c>
    </row>
    <row r="33" spans="2:8" s="7" customFormat="1">
      <c r="B33" s="25" t="s">
        <v>113</v>
      </c>
      <c r="C33" s="30">
        <v>1385.4499780000001</v>
      </c>
      <c r="D33" s="110">
        <v>460.69459431999996</v>
      </c>
    </row>
    <row r="34" spans="2:8" s="7" customFormat="1">
      <c r="B34" s="25" t="s">
        <v>114</v>
      </c>
      <c r="C34" s="30">
        <v>2563.6083480000002</v>
      </c>
      <c r="D34" s="110">
        <v>717.74754157999939</v>
      </c>
    </row>
    <row r="35" spans="2:8" s="7" customFormat="1">
      <c r="B35" s="25" t="s">
        <v>115</v>
      </c>
      <c r="C35" s="30">
        <v>69.018726999999998</v>
      </c>
      <c r="D35" s="110">
        <v>21.138400000000001</v>
      </c>
    </row>
    <row r="36" spans="2:8" s="7" customFormat="1">
      <c r="B36" s="25" t="s">
        <v>116</v>
      </c>
      <c r="C36" s="30">
        <v>5407.2068749999999</v>
      </c>
      <c r="D36" s="110">
        <v>1914.7155102500033</v>
      </c>
    </row>
    <row r="37" spans="2:8" s="7" customFormat="1">
      <c r="B37" s="137" t="s">
        <v>117</v>
      </c>
      <c r="C37" s="111">
        <f>C38+C42+C47+C49+C54+C57+C63+C65+C67</f>
        <v>209176.93458200002</v>
      </c>
      <c r="D37" s="111">
        <f>D38+D42+D47+D49+D54+D57+D63+D65+D67</f>
        <v>56707.613057830029</v>
      </c>
    </row>
    <row r="38" spans="2:8" s="7" customFormat="1">
      <c r="B38" s="46" t="s">
        <v>118</v>
      </c>
      <c r="C38" s="38">
        <f>SUM(C39:C41)</f>
        <v>29167.495803999998</v>
      </c>
      <c r="D38" s="111">
        <f>SUM(D39:D41)</f>
        <v>6553.728552210001</v>
      </c>
    </row>
    <row r="39" spans="2:8" s="7" customFormat="1">
      <c r="B39" s="19" t="s">
        <v>119</v>
      </c>
      <c r="C39" s="30">
        <v>27454.524234</v>
      </c>
      <c r="D39" s="110">
        <v>6133.8257394200018</v>
      </c>
    </row>
    <row r="40" spans="2:8">
      <c r="B40" s="19" t="s">
        <v>120</v>
      </c>
      <c r="C40" s="30">
        <v>1462.0584799999999</v>
      </c>
      <c r="D40" s="110">
        <v>349.79660070999989</v>
      </c>
      <c r="E40" s="7"/>
      <c r="G40" s="7"/>
      <c r="H40" s="7"/>
    </row>
    <row r="41" spans="2:8">
      <c r="B41" s="19" t="s">
        <v>121</v>
      </c>
      <c r="C41" s="30">
        <v>250.91309000000001</v>
      </c>
      <c r="D41" s="110">
        <v>70.106212079999992</v>
      </c>
      <c r="E41" s="7"/>
      <c r="G41" s="7"/>
      <c r="H41" s="7"/>
    </row>
    <row r="42" spans="2:8">
      <c r="B42" s="46" t="s">
        <v>122</v>
      </c>
      <c r="C42" s="38">
        <f>SUM(C43:C46)</f>
        <v>15112.730110999997</v>
      </c>
      <c r="D42" s="111">
        <f>SUM(D43:D46)</f>
        <v>5379.699278430001</v>
      </c>
      <c r="E42" s="7"/>
      <c r="G42" s="7"/>
      <c r="H42" s="7"/>
    </row>
    <row r="43" spans="2:8">
      <c r="B43" s="19" t="s">
        <v>123</v>
      </c>
      <c r="C43" s="30">
        <v>10013.952660999999</v>
      </c>
      <c r="D43" s="110">
        <v>4082.2184542000009</v>
      </c>
      <c r="E43" s="7"/>
      <c r="G43" s="7"/>
      <c r="H43" s="7"/>
    </row>
    <row r="44" spans="2:8">
      <c r="B44" s="19" t="s">
        <v>124</v>
      </c>
      <c r="C44" s="30">
        <v>185.31585100000001</v>
      </c>
      <c r="D44" s="110">
        <v>55.384393000000003</v>
      </c>
      <c r="E44" s="7"/>
      <c r="G44" s="7"/>
      <c r="H44" s="7"/>
    </row>
    <row r="45" spans="2:8">
      <c r="B45" s="19" t="s">
        <v>125</v>
      </c>
      <c r="C45" s="30">
        <v>679.31603399999995</v>
      </c>
      <c r="D45" s="110">
        <v>119.99907268000003</v>
      </c>
      <c r="E45" s="7"/>
      <c r="G45" s="7"/>
      <c r="H45" s="7"/>
    </row>
    <row r="46" spans="2:8">
      <c r="B46" s="19" t="s">
        <v>126</v>
      </c>
      <c r="C46" s="30">
        <v>4234.1455649999998</v>
      </c>
      <c r="D46" s="110">
        <v>1122.0973585500005</v>
      </c>
      <c r="E46" s="7"/>
      <c r="G46" s="7"/>
      <c r="H46" s="7"/>
    </row>
    <row r="47" spans="2:8">
      <c r="B47" s="46" t="s">
        <v>127</v>
      </c>
      <c r="C47" s="38">
        <f>C48</f>
        <v>6626.6632099999997</v>
      </c>
      <c r="D47" s="111">
        <f>D48</f>
        <v>1935.4826558200002</v>
      </c>
      <c r="E47" s="7"/>
      <c r="G47" s="7"/>
      <c r="H47" s="7"/>
    </row>
    <row r="48" spans="2:8">
      <c r="B48" s="19" t="s">
        <v>128</v>
      </c>
      <c r="C48" s="30">
        <v>6626.6632099999997</v>
      </c>
      <c r="D48" s="110">
        <v>1935.4826558200002</v>
      </c>
      <c r="E48" s="7"/>
      <c r="G48" s="7"/>
      <c r="H48" s="7"/>
    </row>
    <row r="49" spans="2:8">
      <c r="B49" s="46" t="s">
        <v>129</v>
      </c>
      <c r="C49" s="38">
        <f>SUM(C50:C53)</f>
        <v>76290.465115999992</v>
      </c>
      <c r="D49" s="111">
        <f>SUM(D50:D53)</f>
        <v>22850.429027070004</v>
      </c>
      <c r="E49" s="7"/>
      <c r="G49" s="7"/>
      <c r="H49" s="7"/>
    </row>
    <row r="50" spans="2:8">
      <c r="B50" s="19" t="s">
        <v>130</v>
      </c>
      <c r="C50" s="30">
        <v>210.33202199999999</v>
      </c>
      <c r="D50" s="110">
        <v>3.0231183700000011</v>
      </c>
      <c r="E50" s="7"/>
      <c r="G50" s="7"/>
      <c r="H50" s="7"/>
    </row>
    <row r="51" spans="2:8">
      <c r="B51" s="19" t="s">
        <v>131</v>
      </c>
      <c r="C51" s="30">
        <v>73959.093450999993</v>
      </c>
      <c r="D51" s="110">
        <v>22445.662403360002</v>
      </c>
      <c r="E51" s="7"/>
      <c r="G51" s="7"/>
      <c r="H51" s="7"/>
    </row>
    <row r="52" spans="2:8">
      <c r="B52" s="19" t="s">
        <v>132</v>
      </c>
      <c r="C52" s="30">
        <v>0.4</v>
      </c>
      <c r="D52" s="110">
        <v>0</v>
      </c>
      <c r="E52" s="7"/>
      <c r="G52" s="7"/>
      <c r="H52" s="7"/>
    </row>
    <row r="53" spans="2:8">
      <c r="B53" s="19" t="s">
        <v>133</v>
      </c>
      <c r="C53" s="30">
        <v>2120.639643</v>
      </c>
      <c r="D53" s="110">
        <v>401.74350533999984</v>
      </c>
      <c r="E53" s="7"/>
      <c r="G53" s="7"/>
      <c r="H53" s="7"/>
    </row>
    <row r="54" spans="2:8">
      <c r="B54" s="46" t="s">
        <v>134</v>
      </c>
      <c r="C54" s="38">
        <f>SUM(C55:C56)</f>
        <v>619.41767500000003</v>
      </c>
      <c r="D54" s="111">
        <f>SUM(D55:D56)</f>
        <v>183.08120079000005</v>
      </c>
      <c r="E54" s="7"/>
      <c r="G54" s="7"/>
      <c r="H54" s="7"/>
    </row>
    <row r="55" spans="2:8">
      <c r="B55" s="19" t="s">
        <v>135</v>
      </c>
      <c r="C55" s="30">
        <v>619.41767500000003</v>
      </c>
      <c r="D55" s="110">
        <v>165.82963801000005</v>
      </c>
      <c r="E55" s="7"/>
      <c r="G55" s="7"/>
      <c r="H55" s="7"/>
    </row>
    <row r="56" spans="2:8">
      <c r="B56" s="19" t="s">
        <v>1585</v>
      </c>
      <c r="C56" s="30">
        <v>0</v>
      </c>
      <c r="D56" s="110">
        <v>17.25156278</v>
      </c>
      <c r="E56" s="7"/>
      <c r="G56" s="7"/>
      <c r="H56" s="7"/>
    </row>
    <row r="57" spans="2:8">
      <c r="B57" s="46" t="s">
        <v>136</v>
      </c>
      <c r="C57" s="38">
        <f>SUM(C58:C62)</f>
        <v>67607.726815999995</v>
      </c>
      <c r="D57" s="111">
        <f>SUM(D58:D62)</f>
        <v>18059.762962370027</v>
      </c>
      <c r="E57" s="7"/>
      <c r="G57" s="7"/>
      <c r="H57" s="7"/>
    </row>
    <row r="58" spans="2:8">
      <c r="B58" s="19" t="s">
        <v>137</v>
      </c>
      <c r="C58" s="30">
        <v>30352.778077999999</v>
      </c>
      <c r="D58" s="110">
        <v>9263.3054848200227</v>
      </c>
      <c r="E58" s="7"/>
      <c r="G58" s="7"/>
      <c r="H58" s="7"/>
    </row>
    <row r="59" spans="2:8">
      <c r="B59" s="19" t="s">
        <v>138</v>
      </c>
      <c r="C59" s="30">
        <v>91.084003999999993</v>
      </c>
      <c r="D59" s="110">
        <v>17.446330160000002</v>
      </c>
      <c r="E59" s="7"/>
      <c r="G59" s="7"/>
      <c r="H59" s="7"/>
    </row>
    <row r="60" spans="2:8">
      <c r="B60" s="19" t="s">
        <v>139</v>
      </c>
      <c r="C60" s="30">
        <v>30418.352501000001</v>
      </c>
      <c r="D60" s="110">
        <v>6690.158257430001</v>
      </c>
      <c r="E60" s="7"/>
      <c r="G60" s="7"/>
      <c r="H60" s="7"/>
    </row>
    <row r="61" spans="2:8">
      <c r="B61" s="19" t="s">
        <v>140</v>
      </c>
      <c r="C61" s="30">
        <v>3786.7</v>
      </c>
      <c r="D61" s="110">
        <v>1443.5272246299999</v>
      </c>
      <c r="E61" s="7"/>
      <c r="G61" s="7"/>
      <c r="H61" s="7"/>
    </row>
    <row r="62" spans="2:8">
      <c r="B62" s="19" t="s">
        <v>141</v>
      </c>
      <c r="C62" s="30">
        <v>2958.8122330000001</v>
      </c>
      <c r="D62" s="110">
        <v>645.32566532999977</v>
      </c>
      <c r="E62" s="7"/>
      <c r="G62" s="7"/>
      <c r="H62" s="7"/>
    </row>
    <row r="63" spans="2:8">
      <c r="B63" s="46" t="s">
        <v>142</v>
      </c>
      <c r="C63" s="38">
        <f>C64</f>
        <v>2896.4838639999998</v>
      </c>
      <c r="D63" s="111">
        <f>D64</f>
        <v>632.64732145999983</v>
      </c>
      <c r="E63" s="7"/>
      <c r="G63" s="7"/>
      <c r="H63" s="7"/>
    </row>
    <row r="64" spans="2:8">
      <c r="B64" s="19" t="s">
        <v>143</v>
      </c>
      <c r="C64" s="30">
        <v>2896.4838639999998</v>
      </c>
      <c r="D64" s="110">
        <v>632.64732145999983</v>
      </c>
      <c r="E64" s="7"/>
      <c r="G64" s="7"/>
      <c r="H64" s="7"/>
    </row>
    <row r="65" spans="2:8">
      <c r="B65" s="46" t="s">
        <v>144</v>
      </c>
      <c r="C65" s="38">
        <f>C66</f>
        <v>149.70302000000001</v>
      </c>
      <c r="D65" s="111">
        <f>D66</f>
        <v>49.901006680000009</v>
      </c>
      <c r="E65" s="7"/>
      <c r="G65" s="7"/>
      <c r="H65" s="7"/>
    </row>
    <row r="66" spans="2:8">
      <c r="B66" s="19" t="s">
        <v>145</v>
      </c>
      <c r="C66" s="30">
        <v>149.70302000000001</v>
      </c>
      <c r="D66" s="110">
        <v>49.901006680000009</v>
      </c>
      <c r="E66" s="7"/>
      <c r="G66" s="7"/>
      <c r="H66" s="7"/>
    </row>
    <row r="67" spans="2:8">
      <c r="B67" s="46" t="s">
        <v>146</v>
      </c>
      <c r="C67" s="38">
        <f>SUM(C68:C70)</f>
        <v>10706.248966000001</v>
      </c>
      <c r="D67" s="111">
        <f>SUM(D68:D70)</f>
        <v>1062.8810530000001</v>
      </c>
      <c r="E67" s="7"/>
      <c r="G67" s="7"/>
      <c r="H67" s="7"/>
    </row>
    <row r="68" spans="2:8">
      <c r="B68" s="19" t="s">
        <v>1369</v>
      </c>
      <c r="C68" s="38">
        <v>0</v>
      </c>
      <c r="D68" s="110">
        <v>20.717432170000002</v>
      </c>
      <c r="E68" s="7"/>
      <c r="G68" s="7"/>
      <c r="H68" s="7"/>
    </row>
    <row r="69" spans="2:8">
      <c r="B69" s="19" t="s">
        <v>147</v>
      </c>
      <c r="C69" s="30">
        <v>0.23400000000000001</v>
      </c>
      <c r="D69" s="110">
        <v>0</v>
      </c>
      <c r="E69" s="7"/>
      <c r="G69" s="7"/>
      <c r="H69" s="7"/>
    </row>
    <row r="70" spans="2:8">
      <c r="B70" s="19" t="s">
        <v>148</v>
      </c>
      <c r="C70" s="110">
        <v>10706.014966000001</v>
      </c>
      <c r="D70" s="110">
        <v>1042.1636208300001</v>
      </c>
      <c r="E70" s="7"/>
      <c r="G70" s="7"/>
      <c r="H70" s="7"/>
    </row>
    <row r="71" spans="2:8">
      <c r="B71" s="45" t="s">
        <v>149</v>
      </c>
      <c r="C71" s="38">
        <f>C72+C76+C89</f>
        <v>8813.3572870000007</v>
      </c>
      <c r="D71" s="111">
        <f>D72+D76+D89</f>
        <v>2117.2231775200016</v>
      </c>
      <c r="E71" s="7"/>
      <c r="G71" s="7"/>
      <c r="H71" s="7"/>
    </row>
    <row r="72" spans="2:8">
      <c r="B72" s="46" t="s">
        <v>150</v>
      </c>
      <c r="C72" s="38">
        <f>SUM(C73:C75)</f>
        <v>398.496194</v>
      </c>
      <c r="D72" s="111">
        <f>SUM(D73:D75)</f>
        <v>49.203038219999989</v>
      </c>
      <c r="E72" s="7"/>
      <c r="G72" s="7"/>
      <c r="H72" s="7"/>
    </row>
    <row r="73" spans="2:8">
      <c r="B73" s="19" t="s">
        <v>151</v>
      </c>
      <c r="C73" s="30">
        <v>233.21052900000001</v>
      </c>
      <c r="D73" s="110">
        <v>41.083083309999992</v>
      </c>
      <c r="E73" s="7"/>
      <c r="G73" s="7"/>
      <c r="H73" s="7"/>
    </row>
    <row r="74" spans="2:8">
      <c r="B74" s="19" t="s">
        <v>152</v>
      </c>
      <c r="C74" s="30">
        <v>73.982265999999996</v>
      </c>
      <c r="D74" s="110">
        <v>0</v>
      </c>
      <c r="E74" s="7"/>
      <c r="G74" s="7"/>
      <c r="H74" s="7"/>
    </row>
    <row r="75" spans="2:8">
      <c r="B75" s="19" t="s">
        <v>153</v>
      </c>
      <c r="C75" s="30">
        <v>91.303398999999999</v>
      </c>
      <c r="D75" s="110">
        <v>8.1199549099999988</v>
      </c>
      <c r="E75" s="7"/>
      <c r="G75" s="7"/>
      <c r="H75" s="7"/>
    </row>
    <row r="76" spans="2:8">
      <c r="B76" s="46" t="s">
        <v>154</v>
      </c>
      <c r="C76" s="38">
        <f>SUM(C77:C88)</f>
        <v>7783.9568980000004</v>
      </c>
      <c r="D76" s="111">
        <f>SUM(D77:D88)</f>
        <v>1920.9193271500014</v>
      </c>
      <c r="E76" s="7"/>
      <c r="G76" s="7"/>
      <c r="H76" s="7"/>
    </row>
    <row r="77" spans="2:8">
      <c r="B77" s="19" t="s">
        <v>1342</v>
      </c>
      <c r="C77" s="38">
        <v>0</v>
      </c>
      <c r="D77" s="110">
        <v>14.6</v>
      </c>
      <c r="E77" s="7"/>
      <c r="G77" s="7"/>
      <c r="H77" s="7"/>
    </row>
    <row r="78" spans="2:8">
      <c r="B78" s="19" t="s">
        <v>155</v>
      </c>
      <c r="C78" s="30">
        <v>1012.470342</v>
      </c>
      <c r="D78" s="110">
        <v>9.812408449999996</v>
      </c>
      <c r="E78" s="7"/>
      <c r="G78" s="7"/>
      <c r="H78" s="7"/>
    </row>
    <row r="79" spans="2:8">
      <c r="B79" s="19" t="s">
        <v>156</v>
      </c>
      <c r="C79" s="30">
        <v>149.322587</v>
      </c>
      <c r="D79" s="110">
        <v>37.086981170000016</v>
      </c>
      <c r="E79" s="7"/>
      <c r="G79" s="7"/>
      <c r="H79" s="7"/>
    </row>
    <row r="80" spans="2:8">
      <c r="B80" s="19" t="s">
        <v>157</v>
      </c>
      <c r="C80" s="30">
        <v>29.669868000000001</v>
      </c>
      <c r="D80" s="110">
        <v>5.3909987000000017</v>
      </c>
      <c r="E80" s="7"/>
      <c r="G80" s="7"/>
      <c r="H80" s="7"/>
    </row>
    <row r="81" spans="2:8">
      <c r="B81" s="19" t="s">
        <v>158</v>
      </c>
      <c r="C81" s="30">
        <v>18.650001</v>
      </c>
      <c r="D81" s="110">
        <v>0.49293999999999999</v>
      </c>
      <c r="E81" s="7"/>
      <c r="G81" s="7"/>
      <c r="H81" s="7"/>
    </row>
    <row r="82" spans="2:8">
      <c r="B82" s="19" t="s">
        <v>159</v>
      </c>
      <c r="C82" s="30">
        <v>245.42018200000001</v>
      </c>
      <c r="D82" s="110">
        <v>59.077556199999989</v>
      </c>
      <c r="E82" s="7"/>
      <c r="G82" s="7"/>
      <c r="H82" s="7"/>
    </row>
    <row r="83" spans="2:8">
      <c r="B83" s="19" t="s">
        <v>160</v>
      </c>
      <c r="C83" s="30">
        <v>962.91654400000004</v>
      </c>
      <c r="D83" s="110">
        <v>618.55711497000004</v>
      </c>
      <c r="E83" s="7"/>
      <c r="G83" s="7"/>
      <c r="H83" s="7"/>
    </row>
    <row r="84" spans="2:8">
      <c r="B84" s="19" t="s">
        <v>161</v>
      </c>
      <c r="C84" s="30">
        <v>7.2203889999999999</v>
      </c>
      <c r="D84" s="110">
        <v>0</v>
      </c>
      <c r="E84" s="7"/>
      <c r="G84" s="7"/>
      <c r="H84" s="7"/>
    </row>
    <row r="85" spans="2:8">
      <c r="B85" s="19" t="s">
        <v>162</v>
      </c>
      <c r="C85" s="30">
        <v>191.213528</v>
      </c>
      <c r="D85" s="110">
        <v>37.940414680000018</v>
      </c>
      <c r="E85" s="7"/>
      <c r="G85" s="7"/>
      <c r="H85" s="7"/>
    </row>
    <row r="86" spans="2:8">
      <c r="B86" s="19" t="s">
        <v>163</v>
      </c>
      <c r="C86" s="30">
        <v>20.417625999999998</v>
      </c>
      <c r="D86" s="110">
        <v>61.060787909999995</v>
      </c>
      <c r="E86" s="7"/>
      <c r="G86" s="7"/>
      <c r="H86" s="7"/>
    </row>
    <row r="87" spans="2:8">
      <c r="B87" s="19" t="s">
        <v>164</v>
      </c>
      <c r="C87" s="30">
        <v>9.1999999999999993</v>
      </c>
      <c r="D87" s="110">
        <v>2.5758302000000004</v>
      </c>
      <c r="E87" s="7"/>
      <c r="G87" s="7"/>
      <c r="H87" s="7"/>
    </row>
    <row r="88" spans="2:8">
      <c r="B88" s="19" t="s">
        <v>165</v>
      </c>
      <c r="C88" s="30">
        <v>5137.4558310000002</v>
      </c>
      <c r="D88" s="110">
        <v>1074.3242948700013</v>
      </c>
      <c r="E88" s="7"/>
      <c r="G88" s="7"/>
      <c r="H88" s="7"/>
    </row>
    <row r="89" spans="2:8">
      <c r="B89" s="46" t="s">
        <v>166</v>
      </c>
      <c r="C89" s="38">
        <f>SUM(C90:C95)</f>
        <v>630.90419500000007</v>
      </c>
      <c r="D89" s="111">
        <f>SUM(D90:D95)</f>
        <v>147.10081215000002</v>
      </c>
      <c r="E89" s="7"/>
      <c r="G89" s="7"/>
      <c r="H89" s="7"/>
    </row>
    <row r="90" spans="2:8">
      <c r="B90" s="19" t="s">
        <v>167</v>
      </c>
      <c r="C90" s="30">
        <v>353.09912200000002</v>
      </c>
      <c r="D90" s="110">
        <v>76.443225960000007</v>
      </c>
      <c r="E90" s="7"/>
      <c r="G90" s="7"/>
      <c r="H90" s="7"/>
    </row>
    <row r="91" spans="2:8">
      <c r="B91" s="19" t="s">
        <v>168</v>
      </c>
      <c r="C91" s="30">
        <v>4.5355160000000003</v>
      </c>
      <c r="D91" s="110">
        <v>0.95816945999999992</v>
      </c>
      <c r="E91" s="7"/>
      <c r="G91" s="7"/>
      <c r="H91" s="7"/>
    </row>
    <row r="92" spans="2:8">
      <c r="B92" s="19" t="s">
        <v>169</v>
      </c>
      <c r="C92" s="30">
        <v>147.059247</v>
      </c>
      <c r="D92" s="110">
        <v>40.279189570000021</v>
      </c>
      <c r="E92" s="7"/>
      <c r="G92" s="7"/>
      <c r="H92" s="7"/>
    </row>
    <row r="93" spans="2:8">
      <c r="B93" s="19" t="s">
        <v>170</v>
      </c>
      <c r="C93" s="30">
        <v>16</v>
      </c>
      <c r="D93" s="110">
        <v>0.90557776000000012</v>
      </c>
      <c r="E93" s="7"/>
      <c r="G93" s="7"/>
      <c r="H93" s="7"/>
    </row>
    <row r="94" spans="2:8">
      <c r="B94" s="19" t="s">
        <v>171</v>
      </c>
      <c r="C94" s="30">
        <v>6.5484390000000001</v>
      </c>
      <c r="D94" s="110">
        <v>1.7587127299999998</v>
      </c>
      <c r="E94" s="7"/>
      <c r="G94" s="7"/>
      <c r="H94" s="7"/>
    </row>
    <row r="95" spans="2:8">
      <c r="B95" s="19" t="s">
        <v>172</v>
      </c>
      <c r="C95" s="30">
        <v>103.661871</v>
      </c>
      <c r="D95" s="110">
        <v>26.755936669999997</v>
      </c>
      <c r="E95" s="7"/>
      <c r="G95" s="7"/>
      <c r="H95" s="7"/>
    </row>
    <row r="96" spans="2:8">
      <c r="B96" s="45" t="s">
        <v>173</v>
      </c>
      <c r="C96" s="38">
        <f>C97+C101+C107+C114+C126+C133</f>
        <v>578381.25184299995</v>
      </c>
      <c r="D96" s="111">
        <f>D97+D101+D107+D114+D126+D133</f>
        <v>156090.00761755</v>
      </c>
      <c r="E96" s="7"/>
      <c r="G96" s="7"/>
      <c r="H96" s="7"/>
    </row>
    <row r="97" spans="2:8">
      <c r="B97" s="46" t="s">
        <v>174</v>
      </c>
      <c r="C97" s="38">
        <f>SUM(C98:C100)</f>
        <v>31108.895165000002</v>
      </c>
      <c r="D97" s="111">
        <f>SUM(D98:D100)</f>
        <v>9117.4599894999992</v>
      </c>
      <c r="E97" s="7"/>
      <c r="G97" s="7"/>
      <c r="H97" s="7"/>
    </row>
    <row r="98" spans="2:8">
      <c r="B98" s="19" t="s">
        <v>175</v>
      </c>
      <c r="C98" s="30">
        <v>8174.842103</v>
      </c>
      <c r="D98" s="110">
        <v>2603.2698072899998</v>
      </c>
      <c r="E98" s="7"/>
      <c r="G98" s="7"/>
      <c r="H98" s="7"/>
    </row>
    <row r="99" spans="2:8">
      <c r="B99" s="19" t="s">
        <v>176</v>
      </c>
      <c r="C99" s="30">
        <v>513.27221599999996</v>
      </c>
      <c r="D99" s="110">
        <v>116.4015447</v>
      </c>
      <c r="E99" s="7"/>
      <c r="G99" s="7"/>
      <c r="H99" s="7"/>
    </row>
    <row r="100" spans="2:8">
      <c r="B100" s="19" t="s">
        <v>177</v>
      </c>
      <c r="C100" s="30">
        <v>22420.780846000001</v>
      </c>
      <c r="D100" s="110">
        <v>6397.7886375099997</v>
      </c>
      <c r="E100" s="7"/>
      <c r="G100" s="7"/>
      <c r="H100" s="7"/>
    </row>
    <row r="101" spans="2:8">
      <c r="B101" s="46" t="s">
        <v>178</v>
      </c>
      <c r="C101" s="38">
        <f>SUM(C102:C106)</f>
        <v>122301.21576600001</v>
      </c>
      <c r="D101" s="111">
        <f t="shared" ref="D101" si="0">SUM(D102:D106)</f>
        <v>38180.896398929988</v>
      </c>
      <c r="E101" s="7"/>
      <c r="G101" s="7"/>
      <c r="H101" s="7"/>
    </row>
    <row r="102" spans="2:8">
      <c r="B102" s="19" t="s">
        <v>179</v>
      </c>
      <c r="C102" s="30">
        <v>11612.10059</v>
      </c>
      <c r="D102" s="110">
        <v>3703.5622745999995</v>
      </c>
      <c r="E102" s="7"/>
      <c r="G102" s="7"/>
      <c r="H102" s="7"/>
    </row>
    <row r="103" spans="2:8">
      <c r="B103" s="19" t="s">
        <v>180</v>
      </c>
      <c r="C103" s="30">
        <v>8381.2366910000001</v>
      </c>
      <c r="D103" s="110">
        <v>2289.1224084800006</v>
      </c>
      <c r="E103" s="7"/>
      <c r="G103" s="7"/>
      <c r="H103" s="7"/>
    </row>
    <row r="104" spans="2:8">
      <c r="B104" s="19" t="s">
        <v>181</v>
      </c>
      <c r="C104" s="30">
        <v>30.27</v>
      </c>
      <c r="D104" s="110">
        <v>0.58979647999999996</v>
      </c>
      <c r="E104" s="7"/>
      <c r="G104" s="7"/>
      <c r="H104" s="7"/>
    </row>
    <row r="105" spans="2:8">
      <c r="B105" s="19" t="s">
        <v>182</v>
      </c>
      <c r="C105" s="30">
        <v>9.5212970000000006</v>
      </c>
      <c r="D105" s="110">
        <v>2.5070962399999996</v>
      </c>
      <c r="E105" s="7"/>
      <c r="G105" s="7"/>
      <c r="H105" s="7"/>
    </row>
    <row r="106" spans="2:8">
      <c r="B106" s="19" t="s">
        <v>183</v>
      </c>
      <c r="C106" s="30">
        <v>102268.087188</v>
      </c>
      <c r="D106" s="110">
        <v>32185.114823129989</v>
      </c>
      <c r="E106" s="7"/>
      <c r="G106" s="7"/>
      <c r="H106" s="7"/>
    </row>
    <row r="107" spans="2:8">
      <c r="B107" s="46" t="s">
        <v>184</v>
      </c>
      <c r="C107" s="109">
        <f>SUM(C108:C113)</f>
        <v>7710.6201000000001</v>
      </c>
      <c r="D107" s="111">
        <f>SUM(D108:D113)</f>
        <v>2520.1617311000005</v>
      </c>
      <c r="E107" s="7"/>
      <c r="G107" s="7"/>
      <c r="H107" s="7"/>
    </row>
    <row r="108" spans="2:8">
      <c r="B108" s="19" t="s">
        <v>185</v>
      </c>
      <c r="C108" s="30">
        <v>1104.844386</v>
      </c>
      <c r="D108" s="110">
        <v>324.28570220999995</v>
      </c>
      <c r="E108" s="7"/>
      <c r="G108" s="7"/>
      <c r="H108" s="7"/>
    </row>
    <row r="109" spans="2:8">
      <c r="B109" s="19" t="s">
        <v>186</v>
      </c>
      <c r="C109" s="30">
        <v>848.06509200000005</v>
      </c>
      <c r="D109" s="110">
        <v>226.13331151999998</v>
      </c>
      <c r="E109" s="7"/>
      <c r="G109" s="7"/>
      <c r="H109" s="7"/>
    </row>
    <row r="110" spans="2:8">
      <c r="B110" s="19" t="s">
        <v>187</v>
      </c>
      <c r="C110" s="30">
        <v>3658.717028</v>
      </c>
      <c r="D110" s="110">
        <v>1044.8185279600007</v>
      </c>
      <c r="E110" s="7"/>
      <c r="G110" s="7"/>
      <c r="H110" s="7"/>
    </row>
    <row r="111" spans="2:8">
      <c r="B111" s="19" t="s">
        <v>1344</v>
      </c>
      <c r="C111" s="30">
        <v>0</v>
      </c>
      <c r="D111" s="110">
        <v>0.81929439999999998</v>
      </c>
      <c r="E111" s="7"/>
      <c r="G111" s="7"/>
      <c r="H111" s="7"/>
    </row>
    <row r="112" spans="2:8">
      <c r="B112" s="25" t="s">
        <v>188</v>
      </c>
      <c r="C112" s="30">
        <v>172.32664199999999</v>
      </c>
      <c r="D112" s="110">
        <v>390.61236577999995</v>
      </c>
      <c r="E112" s="7"/>
      <c r="G112" s="7"/>
      <c r="H112" s="7"/>
    </row>
    <row r="113" spans="2:8">
      <c r="B113" s="19" t="s">
        <v>189</v>
      </c>
      <c r="C113" s="30">
        <v>1926.666952</v>
      </c>
      <c r="D113" s="110">
        <v>533.49252922999995</v>
      </c>
      <c r="E113" s="7"/>
      <c r="G113" s="7"/>
      <c r="H113" s="7"/>
    </row>
    <row r="114" spans="2:8">
      <c r="B114" s="46" t="s">
        <v>190</v>
      </c>
      <c r="C114" s="38">
        <f>SUM(C115:C125)</f>
        <v>276271.24826000002</v>
      </c>
      <c r="D114" s="111">
        <f>SUM(D115:D125)</f>
        <v>66350.843738760013</v>
      </c>
      <c r="E114" s="7"/>
      <c r="G114" s="7"/>
      <c r="H114" s="7"/>
    </row>
    <row r="115" spans="2:8">
      <c r="B115" s="19" t="s">
        <v>191</v>
      </c>
      <c r="C115" s="30">
        <v>13283.115024000001</v>
      </c>
      <c r="D115" s="110">
        <v>2591.9837421100001</v>
      </c>
      <c r="E115" s="7"/>
      <c r="G115" s="7"/>
      <c r="H115" s="7"/>
    </row>
    <row r="116" spans="2:8">
      <c r="B116" s="19" t="s">
        <v>1586</v>
      </c>
      <c r="C116" s="30">
        <v>97001.537563000005</v>
      </c>
      <c r="D116" s="110">
        <v>29869.260856950004</v>
      </c>
      <c r="E116" s="7"/>
      <c r="G116" s="7"/>
    </row>
    <row r="117" spans="2:8">
      <c r="B117" s="19" t="s">
        <v>1587</v>
      </c>
      <c r="C117" s="30">
        <v>30475.69771</v>
      </c>
      <c r="D117" s="110">
        <v>8916.0781084199953</v>
      </c>
      <c r="E117" s="7"/>
      <c r="G117" s="7"/>
    </row>
    <row r="118" spans="2:8">
      <c r="B118" s="19" t="s">
        <v>192</v>
      </c>
      <c r="C118" s="30">
        <v>19911.947542000002</v>
      </c>
      <c r="D118" s="110">
        <v>5230.2085786099969</v>
      </c>
      <c r="E118" s="7"/>
      <c r="G118" s="7"/>
      <c r="H118" s="7"/>
    </row>
    <row r="119" spans="2:8">
      <c r="B119" s="19" t="s">
        <v>193</v>
      </c>
      <c r="C119" s="30">
        <v>6493.6226500000002</v>
      </c>
      <c r="D119" s="110">
        <v>1049.8416399100006</v>
      </c>
      <c r="E119" s="7"/>
      <c r="G119" s="7"/>
      <c r="H119" s="7"/>
    </row>
    <row r="120" spans="2:8">
      <c r="B120" s="19" t="s">
        <v>194</v>
      </c>
      <c r="C120" s="30">
        <v>10911.714693</v>
      </c>
      <c r="D120" s="110">
        <v>2870.0876376799997</v>
      </c>
      <c r="E120" s="7"/>
      <c r="G120" s="7"/>
      <c r="H120" s="7"/>
    </row>
    <row r="121" spans="2:8">
      <c r="B121" s="19" t="s">
        <v>195</v>
      </c>
      <c r="C121" s="30">
        <v>1508.055705</v>
      </c>
      <c r="D121" s="110">
        <v>344.48926317000007</v>
      </c>
      <c r="E121" s="7"/>
      <c r="G121" s="7"/>
      <c r="H121" s="7"/>
    </row>
    <row r="122" spans="2:8">
      <c r="B122" s="19" t="s">
        <v>196</v>
      </c>
      <c r="C122" s="30">
        <v>458.28771</v>
      </c>
      <c r="D122" s="110">
        <v>153.45337551999995</v>
      </c>
      <c r="E122" s="7"/>
      <c r="G122" s="7"/>
      <c r="H122" s="7"/>
    </row>
    <row r="123" spans="2:8">
      <c r="B123" s="19" t="s">
        <v>197</v>
      </c>
      <c r="C123" s="30">
        <v>194.60509500000001</v>
      </c>
      <c r="D123" s="110">
        <v>46.103528229999988</v>
      </c>
      <c r="E123" s="7"/>
      <c r="G123" s="7"/>
      <c r="H123" s="7"/>
    </row>
    <row r="124" spans="2:8">
      <c r="B124" s="19" t="s">
        <v>198</v>
      </c>
      <c r="C124" s="30">
        <v>797.59498499999995</v>
      </c>
      <c r="D124" s="110">
        <v>172.57127135000002</v>
      </c>
      <c r="E124" s="7"/>
      <c r="G124" s="7"/>
      <c r="H124" s="7"/>
    </row>
    <row r="125" spans="2:8">
      <c r="B125" s="19" t="s">
        <v>199</v>
      </c>
      <c r="C125" s="30">
        <v>95235.069583000004</v>
      </c>
      <c r="D125" s="110">
        <v>15106.765736810017</v>
      </c>
      <c r="E125" s="7"/>
      <c r="G125" s="7"/>
      <c r="H125" s="7"/>
    </row>
    <row r="126" spans="2:8">
      <c r="B126" s="46" t="s">
        <v>200</v>
      </c>
      <c r="C126" s="38">
        <f>SUM(C127:C132)</f>
        <v>140266.235422</v>
      </c>
      <c r="D126" s="111">
        <f>SUM(D127:D132)</f>
        <v>39740.366569799975</v>
      </c>
      <c r="E126" s="7"/>
      <c r="G126" s="7"/>
      <c r="H126" s="7"/>
    </row>
    <row r="127" spans="2:8" ht="15.75" customHeight="1">
      <c r="B127" s="19" t="s">
        <v>201</v>
      </c>
      <c r="C127" s="30">
        <v>66501.454912000001</v>
      </c>
      <c r="D127" s="110">
        <v>19429.898511240001</v>
      </c>
      <c r="E127" s="7"/>
      <c r="G127" s="7"/>
      <c r="H127" s="7"/>
    </row>
    <row r="128" spans="2:8">
      <c r="B128" s="19" t="s">
        <v>202</v>
      </c>
      <c r="C128" s="30">
        <v>1594</v>
      </c>
      <c r="D128" s="110">
        <v>78.81241713</v>
      </c>
      <c r="E128" s="7"/>
      <c r="G128" s="7"/>
      <c r="H128" s="7"/>
    </row>
    <row r="129" spans="2:8">
      <c r="B129" s="19" t="s">
        <v>203</v>
      </c>
      <c r="C129" s="30">
        <v>2570.3693330000001</v>
      </c>
      <c r="D129" s="110">
        <v>738.40179378000028</v>
      </c>
      <c r="E129" s="7"/>
      <c r="G129" s="7"/>
      <c r="H129" s="7"/>
    </row>
    <row r="130" spans="2:8">
      <c r="B130" s="19" t="s">
        <v>204</v>
      </c>
      <c r="C130" s="30">
        <v>1883.9212010000001</v>
      </c>
      <c r="D130" s="110">
        <v>235.29549120999997</v>
      </c>
      <c r="E130" s="7"/>
      <c r="G130" s="7"/>
      <c r="H130" s="7"/>
    </row>
    <row r="131" spans="2:8">
      <c r="B131" s="19" t="s">
        <v>205</v>
      </c>
      <c r="C131" s="30">
        <v>66977.647068000006</v>
      </c>
      <c r="D131" s="110">
        <v>18884.347973759966</v>
      </c>
      <c r="E131" s="7"/>
      <c r="G131" s="7"/>
      <c r="H131" s="7"/>
    </row>
    <row r="132" spans="2:8">
      <c r="B132" s="19" t="s">
        <v>206</v>
      </c>
      <c r="C132" s="30">
        <v>738.84290799999997</v>
      </c>
      <c r="D132" s="110">
        <v>373.61038267999999</v>
      </c>
      <c r="E132" s="7"/>
      <c r="G132" s="7"/>
      <c r="H132" s="7"/>
    </row>
    <row r="133" spans="2:8">
      <c r="B133" s="46" t="s">
        <v>207</v>
      </c>
      <c r="C133" s="38">
        <f>SUM(C134:C136)</f>
        <v>723.03712999999993</v>
      </c>
      <c r="D133" s="111">
        <f>SUM(D134:D136)</f>
        <v>180.27918946</v>
      </c>
      <c r="E133" s="7"/>
      <c r="G133" s="7"/>
      <c r="H133" s="7"/>
    </row>
    <row r="134" spans="2:8">
      <c r="B134" s="19" t="s">
        <v>208</v>
      </c>
      <c r="C134" s="30">
        <v>143.67743100000001</v>
      </c>
      <c r="D134" s="110">
        <v>37.916097649999998</v>
      </c>
      <c r="E134" s="7"/>
      <c r="G134" s="7"/>
      <c r="H134" s="7"/>
    </row>
    <row r="135" spans="2:8">
      <c r="B135" s="19" t="s">
        <v>209</v>
      </c>
      <c r="C135" s="30">
        <v>182.69666599999999</v>
      </c>
      <c r="D135" s="110">
        <v>10.886161800000005</v>
      </c>
      <c r="E135" s="7"/>
      <c r="G135" s="7"/>
      <c r="H135" s="7"/>
    </row>
    <row r="136" spans="2:8">
      <c r="B136" s="19" t="s">
        <v>210</v>
      </c>
      <c r="C136" s="30">
        <v>396.66303299999998</v>
      </c>
      <c r="D136" s="110">
        <v>131.47693000999999</v>
      </c>
      <c r="E136" s="7"/>
      <c r="G136" s="7"/>
      <c r="H136" s="7"/>
    </row>
    <row r="137" spans="2:8" ht="15" customHeight="1">
      <c r="B137" s="45" t="s">
        <v>211</v>
      </c>
      <c r="C137" s="38">
        <f>C138</f>
        <v>253545.53659900001</v>
      </c>
      <c r="D137" s="111">
        <f>D138</f>
        <v>91893.615687529993</v>
      </c>
      <c r="E137" s="7"/>
      <c r="G137" s="7"/>
      <c r="H137" s="7"/>
    </row>
    <row r="138" spans="2:8">
      <c r="B138" s="46" t="s">
        <v>212</v>
      </c>
      <c r="C138" s="38">
        <f>C139</f>
        <v>253545.53659900001</v>
      </c>
      <c r="D138" s="111">
        <f>(D139)</f>
        <v>91893.615687529993</v>
      </c>
      <c r="E138" s="7"/>
      <c r="G138" s="7"/>
      <c r="H138" s="7"/>
    </row>
    <row r="139" spans="2:8">
      <c r="B139" s="19" t="s">
        <v>213</v>
      </c>
      <c r="C139" s="30">
        <v>253545.53659900001</v>
      </c>
      <c r="D139" s="110">
        <v>91893.615687529993</v>
      </c>
      <c r="E139" s="7"/>
      <c r="G139" s="7"/>
    </row>
    <row r="140" spans="2:8">
      <c r="B140" s="23" t="s">
        <v>43</v>
      </c>
      <c r="C140" s="20">
        <f t="shared" ref="C140:D142" si="1">C141</f>
        <v>155685.24233000001</v>
      </c>
      <c r="D140" s="29">
        <f t="shared" si="1"/>
        <v>44658.842337910006</v>
      </c>
      <c r="E140" s="7"/>
      <c r="G140" s="7"/>
    </row>
    <row r="141" spans="2:8">
      <c r="B141" s="47" t="s">
        <v>214</v>
      </c>
      <c r="C141" s="36">
        <f t="shared" si="1"/>
        <v>155685.24233000001</v>
      </c>
      <c r="D141" s="38">
        <f t="shared" si="1"/>
        <v>44658.842337910006</v>
      </c>
    </row>
    <row r="142" spans="2:8">
      <c r="B142" s="46" t="s">
        <v>215</v>
      </c>
      <c r="C142" s="36">
        <f>C143</f>
        <v>155685.24233000001</v>
      </c>
      <c r="D142" s="38">
        <f t="shared" si="1"/>
        <v>44658.842337910006</v>
      </c>
    </row>
    <row r="143" spans="2:8">
      <c r="B143" s="19" t="s">
        <v>216</v>
      </c>
      <c r="C143" s="37">
        <v>155685.24233000001</v>
      </c>
      <c r="D143" s="30">
        <v>44658.842337910006</v>
      </c>
    </row>
    <row r="144" spans="2:8">
      <c r="B144" s="35" t="s">
        <v>46</v>
      </c>
      <c r="C144" s="31">
        <f>C13+C140</f>
        <v>1403263.338155</v>
      </c>
      <c r="D144" s="31">
        <f>D13+D140</f>
        <v>407153.87556061003</v>
      </c>
    </row>
    <row r="145" spans="2:4">
      <c r="B145" s="15" t="s">
        <v>27</v>
      </c>
      <c r="C145" s="16"/>
      <c r="D145" s="16"/>
    </row>
    <row r="146" spans="2:4" ht="37.200000000000003" customHeight="1">
      <c r="B146" s="148" t="s">
        <v>1580</v>
      </c>
      <c r="C146" s="148"/>
      <c r="D146" s="148"/>
    </row>
    <row r="147" spans="2:4" ht="12.75" customHeight="1">
      <c r="B147" s="15" t="s">
        <v>47</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L91" sqref="L91"/>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77734375" customWidth="1"/>
    <col min="6" max="6" width="11.88671875" bestFit="1" customWidth="1"/>
    <col min="7" max="7" width="13.109375" bestFit="1" customWidth="1"/>
    <col min="8" max="8" width="12"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49" t="s">
        <v>2</v>
      </c>
      <c r="B3" s="149"/>
      <c r="C3" s="149"/>
      <c r="D3" s="149"/>
      <c r="E3" s="149"/>
    </row>
    <row r="5" spans="1:8" ht="18.75" customHeight="1">
      <c r="A5" s="151" t="s">
        <v>30</v>
      </c>
      <c r="B5" s="151"/>
      <c r="C5" s="151"/>
      <c r="D5" s="151"/>
      <c r="E5" s="151"/>
      <c r="F5" s="151"/>
    </row>
    <row r="6" spans="1:8" ht="18">
      <c r="A6" s="150" t="s">
        <v>217</v>
      </c>
      <c r="B6" s="150"/>
      <c r="C6" s="150"/>
      <c r="D6" s="150"/>
      <c r="E6" s="150"/>
    </row>
    <row r="7" spans="1:8" ht="18">
      <c r="A7" s="144" t="s">
        <v>1582</v>
      </c>
      <c r="B7" s="144"/>
      <c r="C7" s="144"/>
      <c r="D7" s="144"/>
      <c r="E7" s="144"/>
      <c r="G7" s="12"/>
    </row>
    <row r="8" spans="1:8" ht="15.6">
      <c r="A8" s="153" t="s">
        <v>5</v>
      </c>
      <c r="B8" s="153"/>
      <c r="C8" s="153"/>
      <c r="D8" s="153"/>
      <c r="E8" s="153"/>
    </row>
    <row r="11" spans="1:8" ht="15" customHeight="1">
      <c r="B11" s="152" t="s">
        <v>6</v>
      </c>
      <c r="C11" s="54" t="s">
        <v>7</v>
      </c>
      <c r="D11" s="154" t="s">
        <v>8</v>
      </c>
      <c r="H11" s="12"/>
    </row>
    <row r="12" spans="1:8" ht="15.75" customHeight="1">
      <c r="B12" s="152"/>
      <c r="C12" s="58" t="s">
        <v>9</v>
      </c>
      <c r="D12" s="154"/>
    </row>
    <row r="13" spans="1:8">
      <c r="B13" s="23" t="s">
        <v>15</v>
      </c>
      <c r="C13" s="20">
        <f>C14+C20+C30+C40+C49+C56+C66+C71</f>
        <v>1247578.0958249997</v>
      </c>
      <c r="D13" s="20">
        <f>D14+D20+D30+D40+D49+D56+D66+D71</f>
        <v>362495.03322269983</v>
      </c>
      <c r="F13" s="48"/>
    </row>
    <row r="14" spans="1:8">
      <c r="B14" s="39" t="s">
        <v>218</v>
      </c>
      <c r="C14" s="112">
        <f>SUM(C15:C19)</f>
        <v>299086.12287900003</v>
      </c>
      <c r="D14" s="112">
        <f>SUM(D15:D19)</f>
        <v>88222.949547039898</v>
      </c>
      <c r="E14" s="117"/>
      <c r="F14" s="48"/>
    </row>
    <row r="15" spans="1:8">
      <c r="B15" s="40" t="s">
        <v>219</v>
      </c>
      <c r="C15" s="129">
        <v>247957.98325600001</v>
      </c>
      <c r="D15" s="129">
        <v>73193.257703909912</v>
      </c>
      <c r="E15" s="117"/>
      <c r="F15" s="48"/>
    </row>
    <row r="16" spans="1:8">
      <c r="B16" s="40" t="s">
        <v>220</v>
      </c>
      <c r="C16" s="129">
        <v>18105.741236999998</v>
      </c>
      <c r="D16" s="129">
        <v>4339.9862039500049</v>
      </c>
      <c r="E16" s="117"/>
      <c r="F16" s="48"/>
    </row>
    <row r="17" spans="2:6">
      <c r="B17" s="40" t="s">
        <v>221</v>
      </c>
      <c r="C17" s="129">
        <v>1005.352533</v>
      </c>
      <c r="D17" s="110">
        <v>299.74339165000004</v>
      </c>
      <c r="E17" s="117"/>
      <c r="F17" s="48"/>
    </row>
    <row r="18" spans="2:6">
      <c r="B18" s="40" t="s">
        <v>222</v>
      </c>
      <c r="C18" s="129">
        <v>1109.5386140000001</v>
      </c>
      <c r="D18" s="110">
        <v>221.32117498</v>
      </c>
      <c r="E18" s="117"/>
      <c r="F18" s="48"/>
    </row>
    <row r="19" spans="2:6">
      <c r="B19" s="40" t="s">
        <v>223</v>
      </c>
      <c r="C19" s="129">
        <v>30907.507238999999</v>
      </c>
      <c r="D19" s="129">
        <v>10168.641072549988</v>
      </c>
      <c r="E19" s="117"/>
      <c r="F19" s="48"/>
    </row>
    <row r="20" spans="2:6">
      <c r="B20" s="39" t="s">
        <v>224</v>
      </c>
      <c r="C20" s="112">
        <f>SUM(C21:C29)</f>
        <v>89609.358424000005</v>
      </c>
      <c r="D20" s="112">
        <f t="shared" ref="D20" si="0">SUM(D21:D29)</f>
        <v>18448.549047930006</v>
      </c>
      <c r="E20" s="117"/>
      <c r="F20" s="48"/>
    </row>
    <row r="21" spans="2:6">
      <c r="B21" s="40" t="s">
        <v>225</v>
      </c>
      <c r="C21" s="129">
        <v>7211.8613160000004</v>
      </c>
      <c r="D21" s="129">
        <v>2386.2246377900028</v>
      </c>
      <c r="E21" s="117"/>
      <c r="F21" s="48"/>
    </row>
    <row r="22" spans="2:6">
      <c r="B22" s="40" t="s">
        <v>226</v>
      </c>
      <c r="C22" s="129">
        <v>7903.0087000000003</v>
      </c>
      <c r="D22" s="110">
        <v>452.07844338000024</v>
      </c>
      <c r="E22" s="117"/>
      <c r="F22" s="48"/>
    </row>
    <row r="23" spans="2:6">
      <c r="B23" s="40" t="s">
        <v>227</v>
      </c>
      <c r="C23" s="129">
        <v>3800.925639</v>
      </c>
      <c r="D23" s="110">
        <v>838.98922595000056</v>
      </c>
      <c r="E23" s="117"/>
      <c r="F23" s="48"/>
    </row>
    <row r="24" spans="2:6">
      <c r="B24" s="40" t="s">
        <v>228</v>
      </c>
      <c r="C24" s="129">
        <v>1216.134726</v>
      </c>
      <c r="D24" s="110">
        <v>143.17476089000004</v>
      </c>
      <c r="E24" s="117"/>
      <c r="F24" s="48"/>
    </row>
    <row r="25" spans="2:6">
      <c r="B25" s="40" t="s">
        <v>229</v>
      </c>
      <c r="C25" s="129">
        <v>9004.3398159999997</v>
      </c>
      <c r="D25" s="110">
        <v>1673.2899271300003</v>
      </c>
      <c r="E25" s="117"/>
      <c r="F25" s="48"/>
    </row>
    <row r="26" spans="2:6">
      <c r="B26" s="40" t="s">
        <v>230</v>
      </c>
      <c r="C26" s="129">
        <v>5701.364399</v>
      </c>
      <c r="D26" s="110">
        <v>2042.6530848500017</v>
      </c>
      <c r="E26" s="117"/>
      <c r="F26" s="48"/>
    </row>
    <row r="27" spans="2:6">
      <c r="B27" s="40" t="s">
        <v>231</v>
      </c>
      <c r="C27" s="129">
        <v>3827.8078099999998</v>
      </c>
      <c r="D27" s="110">
        <v>728.23238314000059</v>
      </c>
      <c r="E27" s="117"/>
      <c r="F27" s="48"/>
    </row>
    <row r="28" spans="2:6">
      <c r="B28" s="40" t="s">
        <v>232</v>
      </c>
      <c r="C28" s="129">
        <v>16955.750468999999</v>
      </c>
      <c r="D28" s="110">
        <v>2572.7548564800004</v>
      </c>
      <c r="E28" s="117"/>
      <c r="F28" s="48"/>
    </row>
    <row r="29" spans="2:6">
      <c r="B29" s="40" t="s">
        <v>233</v>
      </c>
      <c r="C29" s="129">
        <v>33988.165548999998</v>
      </c>
      <c r="D29" s="129">
        <v>7611.1517283199992</v>
      </c>
      <c r="E29" s="117"/>
      <c r="F29" s="48"/>
    </row>
    <row r="30" spans="2:6">
      <c r="B30" s="39" t="s">
        <v>234</v>
      </c>
      <c r="C30" s="112">
        <f>SUM(C31:C39)</f>
        <v>64348.477636999996</v>
      </c>
      <c r="D30" s="112">
        <f t="shared" ref="D30" si="1">SUM(D31:D39)</f>
        <v>10010.402942390001</v>
      </c>
      <c r="E30" s="117"/>
      <c r="F30" s="48"/>
    </row>
    <row r="31" spans="2:6">
      <c r="B31" s="40" t="s">
        <v>235</v>
      </c>
      <c r="C31" s="129">
        <v>8654.4981759999991</v>
      </c>
      <c r="D31" s="129">
        <v>1743.9231567200022</v>
      </c>
      <c r="E31" s="117"/>
      <c r="F31" s="48"/>
    </row>
    <row r="32" spans="2:6">
      <c r="B32" s="40" t="s">
        <v>236</v>
      </c>
      <c r="C32" s="129">
        <v>2798.5362650000002</v>
      </c>
      <c r="D32" s="110">
        <v>573.51678978999973</v>
      </c>
      <c r="E32" s="117"/>
      <c r="F32" s="48"/>
    </row>
    <row r="33" spans="2:6">
      <c r="B33" s="40" t="s">
        <v>237</v>
      </c>
      <c r="C33" s="129">
        <v>5761.7389059999996</v>
      </c>
      <c r="D33" s="110">
        <v>494.64975897000039</v>
      </c>
      <c r="E33" s="117"/>
      <c r="F33" s="48"/>
    </row>
    <row r="34" spans="2:6">
      <c r="B34" s="40" t="s">
        <v>238</v>
      </c>
      <c r="C34" s="129">
        <v>12528.438002000001</v>
      </c>
      <c r="D34" s="110">
        <v>3663.1665093800002</v>
      </c>
      <c r="E34" s="117"/>
      <c r="F34" s="48"/>
    </row>
    <row r="35" spans="2:6">
      <c r="B35" s="40" t="s">
        <v>239</v>
      </c>
      <c r="C35" s="129">
        <v>732.09596299999998</v>
      </c>
      <c r="D35" s="110">
        <v>133.45454048000008</v>
      </c>
      <c r="E35" s="117"/>
      <c r="F35" s="48"/>
    </row>
    <row r="36" spans="2:6">
      <c r="B36" s="40" t="s">
        <v>240</v>
      </c>
      <c r="C36" s="129">
        <v>1074.5094939999999</v>
      </c>
      <c r="D36" s="110">
        <v>395.12446026000015</v>
      </c>
      <c r="E36" s="117"/>
      <c r="F36" s="48"/>
    </row>
    <row r="37" spans="2:6">
      <c r="B37" s="40" t="s">
        <v>241</v>
      </c>
      <c r="C37" s="129">
        <v>7848.9206299999996</v>
      </c>
      <c r="D37" s="129">
        <v>1755.2348999000003</v>
      </c>
      <c r="E37" s="117"/>
      <c r="F37" s="48"/>
    </row>
    <row r="38" spans="2:6">
      <c r="B38" s="40" t="s">
        <v>242</v>
      </c>
      <c r="C38" s="129">
        <v>3796.497018</v>
      </c>
      <c r="D38" s="111">
        <v>0</v>
      </c>
      <c r="E38" s="117"/>
      <c r="F38" s="48"/>
    </row>
    <row r="39" spans="2:6">
      <c r="B39" s="40" t="s">
        <v>243</v>
      </c>
      <c r="C39" s="129">
        <v>21153.243182999999</v>
      </c>
      <c r="D39" s="110">
        <v>1251.3328268899979</v>
      </c>
      <c r="E39" s="117"/>
      <c r="F39" s="48"/>
    </row>
    <row r="40" spans="2:6">
      <c r="B40" s="39" t="s">
        <v>244</v>
      </c>
      <c r="C40" s="112">
        <f>SUM(C41:C48)</f>
        <v>421454.54419399996</v>
      </c>
      <c r="D40" s="112">
        <f>SUM(D41:D48)</f>
        <v>147331.63115934993</v>
      </c>
      <c r="E40" s="117"/>
      <c r="F40" s="48"/>
    </row>
    <row r="41" spans="2:6">
      <c r="B41" s="40" t="s">
        <v>245</v>
      </c>
      <c r="C41" s="129">
        <v>129385.26615700001</v>
      </c>
      <c r="D41" s="110">
        <v>37127.751868430001</v>
      </c>
      <c r="E41" s="117"/>
      <c r="F41" s="48"/>
    </row>
    <row r="42" spans="2:6">
      <c r="B42" s="40" t="s">
        <v>246</v>
      </c>
      <c r="C42" s="129">
        <v>134410.63218399999</v>
      </c>
      <c r="D42" s="110">
        <v>41653.757645429941</v>
      </c>
      <c r="E42" s="117"/>
      <c r="F42" s="48"/>
    </row>
    <row r="43" spans="2:6">
      <c r="B43" s="40" t="s">
        <v>247</v>
      </c>
      <c r="C43" s="129">
        <v>13214.850527000001</v>
      </c>
      <c r="D43" s="110">
        <v>4620.5750821599995</v>
      </c>
      <c r="E43" s="117"/>
      <c r="F43" s="48"/>
    </row>
    <row r="44" spans="2:6">
      <c r="B44" s="40" t="s">
        <v>248</v>
      </c>
      <c r="C44" s="129">
        <v>79691.515497999993</v>
      </c>
      <c r="D44" s="110">
        <v>25706.130323239999</v>
      </c>
      <c r="E44" s="117"/>
      <c r="F44" s="48"/>
    </row>
    <row r="45" spans="2:6">
      <c r="B45" s="40" t="s">
        <v>249</v>
      </c>
      <c r="C45" s="129">
        <v>28740.249376</v>
      </c>
      <c r="D45" s="110">
        <v>27981.743979050003</v>
      </c>
      <c r="E45" s="117"/>
      <c r="F45" s="48"/>
    </row>
    <row r="46" spans="2:6">
      <c r="B46" s="40" t="s">
        <v>250</v>
      </c>
      <c r="C46" s="110">
        <v>20010.099999999999</v>
      </c>
      <c r="D46" s="110">
        <v>4901.7353871599998</v>
      </c>
      <c r="E46" s="117"/>
      <c r="F46" s="48"/>
    </row>
    <row r="47" spans="2:6">
      <c r="B47" s="40" t="s">
        <v>251</v>
      </c>
      <c r="C47" s="110">
        <v>751.52865299999996</v>
      </c>
      <c r="D47" s="110">
        <v>268.14092461000001</v>
      </c>
      <c r="E47" s="117"/>
      <c r="F47" s="48"/>
    </row>
    <row r="48" spans="2:6">
      <c r="B48" s="40" t="s">
        <v>252</v>
      </c>
      <c r="C48" s="129">
        <v>15250.401798999999</v>
      </c>
      <c r="D48" s="110">
        <v>5071.7959492700002</v>
      </c>
      <c r="E48" s="117"/>
      <c r="F48" s="48"/>
    </row>
    <row r="49" spans="2:6">
      <c r="B49" s="39" t="s">
        <v>253</v>
      </c>
      <c r="C49" s="112">
        <f>SUM(C50:C55)</f>
        <v>56567.336180999999</v>
      </c>
      <c r="D49" s="111">
        <f>SUM(D50:D55)</f>
        <v>14834.305692919997</v>
      </c>
      <c r="E49" s="117"/>
      <c r="F49" s="48"/>
    </row>
    <row r="50" spans="2:6">
      <c r="B50" s="40" t="s">
        <v>254</v>
      </c>
      <c r="C50" s="129">
        <v>921.831819</v>
      </c>
      <c r="D50" s="110">
        <v>483.63285182999999</v>
      </c>
      <c r="E50" s="117"/>
      <c r="F50" s="48"/>
    </row>
    <row r="51" spans="2:6">
      <c r="B51" s="40" t="s">
        <v>255</v>
      </c>
      <c r="C51" s="129">
        <v>8720.2259680000006</v>
      </c>
      <c r="D51" s="110">
        <v>2370.6388083899992</v>
      </c>
      <c r="E51" s="117"/>
      <c r="F51" s="48"/>
    </row>
    <row r="52" spans="2:6">
      <c r="B52" s="40" t="s">
        <v>256</v>
      </c>
      <c r="C52" s="129">
        <v>8766.1003440000004</v>
      </c>
      <c r="D52" s="110">
        <v>3044.4381384899998</v>
      </c>
      <c r="E52" s="117"/>
      <c r="F52" s="48"/>
    </row>
    <row r="53" spans="2:6">
      <c r="B53" s="40" t="s">
        <v>257</v>
      </c>
      <c r="C53" s="129">
        <v>37635.728049999998</v>
      </c>
      <c r="D53" s="110">
        <v>8356.3833306399993</v>
      </c>
      <c r="E53" s="117"/>
      <c r="F53" s="48"/>
    </row>
    <row r="54" spans="2:6">
      <c r="B54" s="40" t="s">
        <v>258</v>
      </c>
      <c r="C54" s="129">
        <v>500</v>
      </c>
      <c r="D54" s="110">
        <v>418.49957999999998</v>
      </c>
      <c r="E54" s="117"/>
      <c r="F54" s="48"/>
    </row>
    <row r="55" spans="2:6">
      <c r="B55" s="40" t="s">
        <v>259</v>
      </c>
      <c r="C55" s="129">
        <v>23.45</v>
      </c>
      <c r="D55" s="110">
        <v>160.71298357000001</v>
      </c>
      <c r="E55" s="117"/>
      <c r="F55" s="48"/>
    </row>
    <row r="56" spans="2:6">
      <c r="B56" s="39" t="s">
        <v>260</v>
      </c>
      <c r="C56" s="112">
        <f>SUM(C57:C65)</f>
        <v>26903.259270000002</v>
      </c>
      <c r="D56" s="112">
        <f>SUM(D57:D65)</f>
        <v>4467.3690701300002</v>
      </c>
      <c r="E56" s="117"/>
      <c r="F56" s="48"/>
    </row>
    <row r="57" spans="2:6">
      <c r="B57" s="40" t="s">
        <v>261</v>
      </c>
      <c r="C57" s="129">
        <v>5925.0766880000001</v>
      </c>
      <c r="D57" s="110">
        <v>983.09165549000022</v>
      </c>
      <c r="E57" s="117"/>
      <c r="F57" s="48"/>
    </row>
    <row r="58" spans="2:6">
      <c r="B58" s="40" t="s">
        <v>262</v>
      </c>
      <c r="C58" s="129">
        <v>748.19675299999994</v>
      </c>
      <c r="D58" s="110">
        <v>85.833667080000012</v>
      </c>
      <c r="E58" s="117"/>
      <c r="F58" s="48"/>
    </row>
    <row r="59" spans="2:6">
      <c r="B59" s="40" t="s">
        <v>263</v>
      </c>
      <c r="C59" s="129">
        <v>1201.148297</v>
      </c>
      <c r="D59" s="110">
        <v>369.33363714000001</v>
      </c>
      <c r="E59" s="117"/>
      <c r="F59" s="48"/>
    </row>
    <row r="60" spans="2:6">
      <c r="B60" s="40" t="s">
        <v>264</v>
      </c>
      <c r="C60" s="129">
        <v>5692.0746920000001</v>
      </c>
      <c r="D60" s="110">
        <v>1078.8633546399999</v>
      </c>
      <c r="E60" s="117"/>
      <c r="F60" s="48"/>
    </row>
    <row r="61" spans="2:6">
      <c r="B61" s="40" t="s">
        <v>265</v>
      </c>
      <c r="C61" s="129">
        <v>7512.7650709999998</v>
      </c>
      <c r="D61" s="110">
        <v>240.12806417999997</v>
      </c>
      <c r="E61" s="117"/>
      <c r="F61" s="48"/>
    </row>
    <row r="62" spans="2:6">
      <c r="B62" s="40" t="s">
        <v>266</v>
      </c>
      <c r="C62" s="129">
        <v>922.87228800000003</v>
      </c>
      <c r="D62" s="110">
        <v>34.72557763999999</v>
      </c>
      <c r="E62" s="117"/>
      <c r="F62" s="48"/>
    </row>
    <row r="63" spans="2:6">
      <c r="B63" s="40" t="s">
        <v>267</v>
      </c>
      <c r="C63" s="129">
        <v>616.45320200000003</v>
      </c>
      <c r="D63" s="110">
        <v>96.609300000000005</v>
      </c>
      <c r="E63" s="117"/>
      <c r="F63" s="48"/>
    </row>
    <row r="64" spans="2:6">
      <c r="B64" s="40" t="s">
        <v>268</v>
      </c>
      <c r="C64" s="129">
        <v>695.375811</v>
      </c>
      <c r="D64" s="110">
        <v>81.307195490000012</v>
      </c>
      <c r="E64" s="117"/>
      <c r="F64" s="48"/>
    </row>
    <row r="65" spans="2:6">
      <c r="B65" s="40" t="s">
        <v>269</v>
      </c>
      <c r="C65" s="129">
        <v>3589.296468</v>
      </c>
      <c r="D65" s="110">
        <v>1497.4766184699997</v>
      </c>
      <c r="E65" s="117"/>
      <c r="F65" s="48"/>
    </row>
    <row r="66" spans="2:6">
      <c r="B66" s="39" t="s">
        <v>270</v>
      </c>
      <c r="C66" s="112">
        <f>SUM(C67:C70)</f>
        <v>63988.05030699999</v>
      </c>
      <c r="D66" s="111">
        <f>SUM(D67:D70)</f>
        <v>15033.524191470002</v>
      </c>
      <c r="E66" s="117"/>
      <c r="F66" s="48"/>
    </row>
    <row r="67" spans="2:6">
      <c r="B67" s="40" t="s">
        <v>271</v>
      </c>
      <c r="C67" s="129">
        <v>32237.772959999998</v>
      </c>
      <c r="D67" s="110">
        <v>6421.6868617900018</v>
      </c>
      <c r="E67" s="117"/>
      <c r="F67" s="48"/>
    </row>
    <row r="68" spans="2:6">
      <c r="B68" s="40" t="s">
        <v>272</v>
      </c>
      <c r="C68" s="129">
        <v>30303.939823000001</v>
      </c>
      <c r="D68" s="110">
        <v>8611.83732968</v>
      </c>
      <c r="E68" s="117"/>
      <c r="F68" s="48"/>
    </row>
    <row r="69" spans="2:6">
      <c r="B69" s="40" t="s">
        <v>273</v>
      </c>
      <c r="C69" s="129">
        <v>5.3248999999999998E-2</v>
      </c>
      <c r="D69" s="110">
        <v>0</v>
      </c>
      <c r="E69" s="117"/>
      <c r="F69" s="48"/>
    </row>
    <row r="70" spans="2:6">
      <c r="B70" s="40" t="s">
        <v>274</v>
      </c>
      <c r="C70" s="129">
        <v>1446.284275</v>
      </c>
      <c r="D70" s="110">
        <v>0</v>
      </c>
      <c r="E70" s="117"/>
      <c r="F70" s="48"/>
    </row>
    <row r="71" spans="2:6">
      <c r="B71" s="39" t="s">
        <v>275</v>
      </c>
      <c r="C71" s="112">
        <f>SUM(C72:C75)</f>
        <v>225620.946933</v>
      </c>
      <c r="D71" s="112">
        <f>SUM(D72:D75)</f>
        <v>64146.301571470001</v>
      </c>
      <c r="E71" s="117"/>
      <c r="F71" s="48"/>
    </row>
    <row r="72" spans="2:6">
      <c r="B72" s="40" t="s">
        <v>276</v>
      </c>
      <c r="C72" s="129">
        <v>91749.802987000003</v>
      </c>
      <c r="D72" s="110">
        <v>20274.396358590002</v>
      </c>
      <c r="E72" s="117"/>
      <c r="F72" s="48"/>
    </row>
    <row r="73" spans="2:6">
      <c r="B73" s="40" t="s">
        <v>277</v>
      </c>
      <c r="C73" s="129">
        <v>132147.452964</v>
      </c>
      <c r="D73" s="110">
        <v>43407.746499780005</v>
      </c>
      <c r="E73" s="117"/>
      <c r="F73" s="48"/>
    </row>
    <row r="74" spans="2:6">
      <c r="B74" s="40" t="s">
        <v>278</v>
      </c>
      <c r="C74" s="129">
        <v>1723.6909820000001</v>
      </c>
      <c r="D74" s="110">
        <v>464.13316550999997</v>
      </c>
      <c r="E74" s="117"/>
      <c r="F74" s="48"/>
    </row>
    <row r="75" spans="2:6">
      <c r="B75" s="40" t="s">
        <v>1489</v>
      </c>
      <c r="C75" s="110">
        <v>0</v>
      </c>
      <c r="D75" s="110">
        <v>2.5547589999999998E-2</v>
      </c>
      <c r="E75" s="117"/>
      <c r="F75" s="48"/>
    </row>
    <row r="76" spans="2:6">
      <c r="B76" s="23" t="s">
        <v>43</v>
      </c>
      <c r="C76" s="20">
        <f>C77+C79</f>
        <v>155685.24233000001</v>
      </c>
      <c r="D76" s="20">
        <f>D77+D79</f>
        <v>44658.842337910013</v>
      </c>
      <c r="E76" s="117"/>
      <c r="F76" s="48"/>
    </row>
    <row r="77" spans="2:6">
      <c r="B77" s="39" t="s">
        <v>279</v>
      </c>
      <c r="C77" s="36">
        <f>C78</f>
        <v>7242.0262359999997</v>
      </c>
      <c r="D77" s="38">
        <f>D78</f>
        <v>2000</v>
      </c>
      <c r="E77" s="117"/>
      <c r="F77" s="48"/>
    </row>
    <row r="78" spans="2:6">
      <c r="B78" s="40" t="s">
        <v>280</v>
      </c>
      <c r="C78" s="37">
        <v>7242.0262359999997</v>
      </c>
      <c r="D78" s="110">
        <v>2000</v>
      </c>
      <c r="E78" s="117"/>
      <c r="F78" s="48"/>
    </row>
    <row r="79" spans="2:6">
      <c r="B79" s="39" t="s">
        <v>281</v>
      </c>
      <c r="C79" s="36">
        <f>C80</f>
        <v>148443.216094</v>
      </c>
      <c r="D79" s="111">
        <f>D80</f>
        <v>42658.842337910013</v>
      </c>
      <c r="E79" s="117"/>
      <c r="F79" s="48"/>
    </row>
    <row r="80" spans="2:6">
      <c r="B80" s="40" t="s">
        <v>282</v>
      </c>
      <c r="C80" s="37">
        <v>148443.216094</v>
      </c>
      <c r="D80" s="30">
        <v>42658.842337910013</v>
      </c>
      <c r="E80" s="117"/>
      <c r="F80" s="48"/>
    </row>
    <row r="81" spans="2:5" ht="16.8" customHeight="1">
      <c r="B81" s="35" t="s">
        <v>46</v>
      </c>
      <c r="C81" s="31">
        <f>C13+C76</f>
        <v>1403263.3381549998</v>
      </c>
      <c r="D81" s="31">
        <f>D13+D76</f>
        <v>407153.87556060986</v>
      </c>
      <c r="E81" s="117"/>
    </row>
    <row r="82" spans="2:5">
      <c r="B82" s="15" t="s">
        <v>27</v>
      </c>
      <c r="C82" s="15"/>
      <c r="D82" s="15"/>
      <c r="E82" s="117"/>
    </row>
    <row r="83" spans="2:5" ht="21.75" customHeight="1">
      <c r="B83" s="148" t="s">
        <v>1580</v>
      </c>
      <c r="C83" s="148"/>
      <c r="D83" s="148"/>
    </row>
    <row r="84" spans="2:5" ht="15" customHeight="1">
      <c r="B84" s="15" t="s">
        <v>47</v>
      </c>
      <c r="C84" s="15"/>
      <c r="D84" s="15"/>
    </row>
    <row r="85" spans="2:5" ht="12.75" customHeight="1">
      <c r="C85" s="10"/>
      <c r="D85" s="10"/>
    </row>
    <row r="86" spans="2:5" ht="23.25" customHeight="1">
      <c r="B86" s="9"/>
      <c r="C86" s="10"/>
      <c r="D86" s="10"/>
    </row>
    <row r="87" spans="2:5">
      <c r="B87" s="9"/>
      <c r="C87" s="10"/>
      <c r="D87" s="10"/>
    </row>
    <row r="88" spans="2:5">
      <c r="B88" s="9"/>
      <c r="C88" s="10"/>
      <c r="D88" s="10"/>
    </row>
    <row r="89" spans="2:5">
      <c r="B89" s="51"/>
      <c r="C89" s="51"/>
      <c r="D89" s="10"/>
    </row>
    <row r="90" spans="2:5">
      <c r="B90" s="51"/>
      <c r="C90" s="51"/>
      <c r="D90" s="10"/>
    </row>
    <row r="91" spans="2:5">
      <c r="B91" s="51"/>
      <c r="C91" s="51"/>
      <c r="D91" s="10"/>
    </row>
    <row r="92" spans="2:5">
      <c r="B92" s="51"/>
      <c r="C92" s="51"/>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821"/>
  <sheetViews>
    <sheetView showGridLines="0" zoomScale="90" zoomScaleNormal="90" workbookViewId="0">
      <selection activeCell="B19" sqref="B19"/>
    </sheetView>
  </sheetViews>
  <sheetFormatPr baseColWidth="10" defaultColWidth="11.44140625" defaultRowHeight="14.4"/>
  <cols>
    <col min="1" max="1" width="17.109375" customWidth="1"/>
    <col min="2" max="2" width="177.44140625" customWidth="1"/>
    <col min="3" max="3" width="17.109375" customWidth="1"/>
    <col min="4" max="4" width="19.33203125" customWidth="1"/>
    <col min="5" max="6" width="11.88671875" bestFit="1" customWidth="1"/>
  </cols>
  <sheetData>
    <row r="1" spans="1:6" ht="28.5" customHeight="1">
      <c r="A1" s="140" t="s">
        <v>0</v>
      </c>
      <c r="B1" s="140"/>
      <c r="C1" s="140"/>
      <c r="D1" s="140"/>
      <c r="E1" s="140"/>
    </row>
    <row r="2" spans="1:6" ht="21" customHeight="1">
      <c r="A2" s="141" t="s">
        <v>1</v>
      </c>
      <c r="B2" s="141"/>
      <c r="C2" s="141"/>
      <c r="D2" s="141"/>
      <c r="E2" s="141"/>
    </row>
    <row r="3" spans="1:6" ht="15" customHeight="1">
      <c r="A3" s="149" t="s">
        <v>2</v>
      </c>
      <c r="B3" s="149"/>
      <c r="C3" s="149"/>
      <c r="D3" s="149"/>
      <c r="E3" s="149"/>
    </row>
    <row r="5" spans="1:6" ht="18.75" customHeight="1">
      <c r="A5" s="151" t="s">
        <v>30</v>
      </c>
      <c r="B5" s="151"/>
      <c r="C5" s="151"/>
      <c r="D5" s="151"/>
      <c r="E5" s="151"/>
      <c r="F5" s="151"/>
    </row>
    <row r="6" spans="1:6" ht="18">
      <c r="A6" s="150" t="s">
        <v>283</v>
      </c>
      <c r="B6" s="150"/>
      <c r="C6" s="150"/>
      <c r="D6" s="150"/>
      <c r="E6" s="150"/>
    </row>
    <row r="7" spans="1:6" ht="18">
      <c r="A7" s="144" t="s">
        <v>1582</v>
      </c>
      <c r="B7" s="144"/>
      <c r="C7" s="144"/>
      <c r="D7" s="144"/>
      <c r="E7" s="144"/>
      <c r="F7" s="113"/>
    </row>
    <row r="8" spans="1:6" ht="15.6">
      <c r="A8" s="153" t="s">
        <v>5</v>
      </c>
      <c r="B8" s="153"/>
      <c r="C8" s="153"/>
      <c r="D8" s="153"/>
      <c r="E8" s="153"/>
    </row>
    <row r="11" spans="1:6">
      <c r="B11" s="152" t="s">
        <v>6</v>
      </c>
      <c r="C11" s="54" t="s">
        <v>7</v>
      </c>
      <c r="D11" s="154" t="s">
        <v>8</v>
      </c>
    </row>
    <row r="12" spans="1:6" ht="14.4" customHeight="1">
      <c r="B12" s="152"/>
      <c r="C12" s="58" t="s">
        <v>9</v>
      </c>
      <c r="D12" s="154"/>
    </row>
    <row r="13" spans="1:6">
      <c r="B13" s="133" t="s">
        <v>284</v>
      </c>
      <c r="C13" s="134">
        <v>1247578095825</v>
      </c>
      <c r="D13" s="134">
        <v>362495033222.70093</v>
      </c>
    </row>
    <row r="14" spans="1:6">
      <c r="B14" s="70" t="s">
        <v>285</v>
      </c>
      <c r="C14" s="121">
        <v>1184317494550</v>
      </c>
      <c r="D14" s="121">
        <v>343513490868.28094</v>
      </c>
    </row>
    <row r="15" spans="1:6">
      <c r="B15" s="65" t="s">
        <v>286</v>
      </c>
      <c r="C15" s="118">
        <v>22027446794</v>
      </c>
      <c r="D15" s="118">
        <v>5144544796.2000046</v>
      </c>
    </row>
    <row r="16" spans="1:6">
      <c r="B16" s="67" t="s">
        <v>287</v>
      </c>
      <c r="C16" s="119">
        <v>17724017009</v>
      </c>
      <c r="D16" s="119">
        <v>5098168131.2900047</v>
      </c>
    </row>
    <row r="17" spans="2:4">
      <c r="B17" s="68" t="s">
        <v>288</v>
      </c>
      <c r="C17" s="118">
        <v>17724017009</v>
      </c>
      <c r="D17" s="118">
        <v>5098168131.2900047</v>
      </c>
    </row>
    <row r="18" spans="2:4">
      <c r="B18" s="67" t="s">
        <v>289</v>
      </c>
      <c r="C18" s="119">
        <v>755207030</v>
      </c>
      <c r="D18" s="119">
        <v>33367448.710000005</v>
      </c>
    </row>
    <row r="19" spans="2:4">
      <c r="B19" s="68" t="s">
        <v>288</v>
      </c>
      <c r="C19" s="118">
        <v>755207030</v>
      </c>
      <c r="D19" s="118">
        <v>33367448.710000005</v>
      </c>
    </row>
    <row r="20" spans="2:4">
      <c r="B20" s="67" t="s">
        <v>290</v>
      </c>
      <c r="C20" s="119">
        <v>3423222755</v>
      </c>
      <c r="D20" s="119">
        <v>0</v>
      </c>
    </row>
    <row r="21" spans="2:4">
      <c r="B21" s="68" t="s">
        <v>288</v>
      </c>
      <c r="C21" s="118">
        <v>3423222755</v>
      </c>
      <c r="D21" s="118">
        <v>0</v>
      </c>
    </row>
    <row r="22" spans="2:4">
      <c r="B22" s="67" t="s">
        <v>291</v>
      </c>
      <c r="C22" s="119">
        <v>125000000</v>
      </c>
      <c r="D22" s="119">
        <v>13009216.200000003</v>
      </c>
    </row>
    <row r="23" spans="2:4">
      <c r="B23" s="68" t="s">
        <v>288</v>
      </c>
      <c r="C23" s="118">
        <v>125000000</v>
      </c>
      <c r="D23" s="118">
        <v>13009216.200000003</v>
      </c>
    </row>
    <row r="24" spans="2:4">
      <c r="B24" s="65" t="s">
        <v>292</v>
      </c>
      <c r="C24" s="118">
        <v>11975000</v>
      </c>
      <c r="D24" s="118">
        <v>3226271.21</v>
      </c>
    </row>
    <row r="25" spans="2:4">
      <c r="B25" s="67" t="s">
        <v>287</v>
      </c>
      <c r="C25" s="119">
        <v>11975000</v>
      </c>
      <c r="D25" s="119">
        <v>3226271.21</v>
      </c>
    </row>
    <row r="26" spans="2:4">
      <c r="B26" s="68" t="s">
        <v>288</v>
      </c>
      <c r="C26" s="118">
        <v>11975000</v>
      </c>
      <c r="D26" s="118">
        <v>3226271.21</v>
      </c>
    </row>
    <row r="27" spans="2:4">
      <c r="B27" s="65" t="s">
        <v>293</v>
      </c>
      <c r="C27" s="118">
        <v>11925000</v>
      </c>
      <c r="D27" s="118">
        <v>3330676.0200000005</v>
      </c>
    </row>
    <row r="28" spans="2:4">
      <c r="B28" s="67" t="s">
        <v>287</v>
      </c>
      <c r="C28" s="119">
        <v>11925000</v>
      </c>
      <c r="D28" s="119">
        <v>3330676.0200000005</v>
      </c>
    </row>
    <row r="29" spans="2:4">
      <c r="B29" s="68" t="s">
        <v>288</v>
      </c>
      <c r="C29" s="118">
        <v>11925000</v>
      </c>
      <c r="D29" s="118">
        <v>3330676.0200000005</v>
      </c>
    </row>
    <row r="30" spans="2:4">
      <c r="B30" s="65" t="s">
        <v>294</v>
      </c>
      <c r="C30" s="118">
        <v>10450000</v>
      </c>
      <c r="D30" s="118">
        <v>3946061.7799999993</v>
      </c>
    </row>
    <row r="31" spans="2:4">
      <c r="B31" s="67" t="s">
        <v>287</v>
      </c>
      <c r="C31" s="119">
        <v>10450000</v>
      </c>
      <c r="D31" s="119">
        <v>3946061.7799999993</v>
      </c>
    </row>
    <row r="32" spans="2:4">
      <c r="B32" s="68" t="s">
        <v>288</v>
      </c>
      <c r="C32" s="118">
        <v>10450000</v>
      </c>
      <c r="D32" s="118">
        <v>3946061.7799999993</v>
      </c>
    </row>
    <row r="33" spans="2:4">
      <c r="B33" s="65" t="s">
        <v>295</v>
      </c>
      <c r="C33" s="118">
        <v>39474929</v>
      </c>
      <c r="D33" s="118">
        <v>5778201.8700000001</v>
      </c>
    </row>
    <row r="34" spans="2:4">
      <c r="B34" s="67" t="s">
        <v>287</v>
      </c>
      <c r="C34" s="119">
        <v>39474929</v>
      </c>
      <c r="D34" s="119">
        <v>5778201.8700000001</v>
      </c>
    </row>
    <row r="35" spans="2:4">
      <c r="B35" s="68" t="s">
        <v>288</v>
      </c>
      <c r="C35" s="118">
        <v>39474929</v>
      </c>
      <c r="D35" s="118">
        <v>5778201.8700000001</v>
      </c>
    </row>
    <row r="36" spans="2:4">
      <c r="B36" s="65" t="s">
        <v>296</v>
      </c>
      <c r="C36" s="118">
        <v>42199425</v>
      </c>
      <c r="D36" s="118">
        <v>6630586.2399999984</v>
      </c>
    </row>
    <row r="37" spans="2:4">
      <c r="B37" s="67" t="s">
        <v>287</v>
      </c>
      <c r="C37" s="119">
        <v>42199425</v>
      </c>
      <c r="D37" s="119">
        <v>6630586.2399999984</v>
      </c>
    </row>
    <row r="38" spans="2:4">
      <c r="B38" s="68" t="s">
        <v>288</v>
      </c>
      <c r="C38" s="118">
        <v>42199425</v>
      </c>
      <c r="D38" s="118">
        <v>6630586.2399999984</v>
      </c>
    </row>
    <row r="39" spans="2:4">
      <c r="B39" s="65" t="s">
        <v>297</v>
      </c>
      <c r="C39" s="118">
        <v>70924371</v>
      </c>
      <c r="D39" s="118">
        <v>14781760.17</v>
      </c>
    </row>
    <row r="40" spans="2:4">
      <c r="B40" s="67" t="s">
        <v>287</v>
      </c>
      <c r="C40" s="119">
        <v>70924371</v>
      </c>
      <c r="D40" s="119">
        <v>14781760.17</v>
      </c>
    </row>
    <row r="41" spans="2:4">
      <c r="B41" s="68" t="s">
        <v>288</v>
      </c>
      <c r="C41" s="118">
        <v>70924371</v>
      </c>
      <c r="D41" s="118">
        <v>14781760.17</v>
      </c>
    </row>
    <row r="42" spans="2:4">
      <c r="B42" s="65" t="s">
        <v>298</v>
      </c>
      <c r="C42" s="118">
        <v>12305000</v>
      </c>
      <c r="D42" s="118">
        <v>3354580.12</v>
      </c>
    </row>
    <row r="43" spans="2:4">
      <c r="B43" s="67" t="s">
        <v>287</v>
      </c>
      <c r="C43" s="119">
        <v>12305000</v>
      </c>
      <c r="D43" s="119">
        <v>3354580.12</v>
      </c>
    </row>
    <row r="44" spans="2:4">
      <c r="B44" s="68" t="s">
        <v>288</v>
      </c>
      <c r="C44" s="118">
        <v>12305000</v>
      </c>
      <c r="D44" s="118">
        <v>3354580.12</v>
      </c>
    </row>
    <row r="45" spans="2:4">
      <c r="B45" s="65" t="s">
        <v>299</v>
      </c>
      <c r="C45" s="118">
        <v>41965961</v>
      </c>
      <c r="D45" s="118">
        <v>6673583.5200000014</v>
      </c>
    </row>
    <row r="46" spans="2:4">
      <c r="B46" s="67" t="s">
        <v>287</v>
      </c>
      <c r="C46" s="119">
        <v>41965961</v>
      </c>
      <c r="D46" s="119">
        <v>6673583.5200000014</v>
      </c>
    </row>
    <row r="47" spans="2:4">
      <c r="B47" s="68" t="s">
        <v>288</v>
      </c>
      <c r="C47" s="118">
        <v>41965961</v>
      </c>
      <c r="D47" s="118">
        <v>6673583.5200000014</v>
      </c>
    </row>
    <row r="48" spans="2:4">
      <c r="B48" s="65" t="s">
        <v>300</v>
      </c>
      <c r="C48" s="118">
        <v>11925000</v>
      </c>
      <c r="D48" s="118">
        <v>3892868.6799999997</v>
      </c>
    </row>
    <row r="49" spans="2:4">
      <c r="B49" s="67" t="s">
        <v>287</v>
      </c>
      <c r="C49" s="119">
        <v>11925000</v>
      </c>
      <c r="D49" s="119">
        <v>3892868.6799999997</v>
      </c>
    </row>
    <row r="50" spans="2:4">
      <c r="B50" s="68" t="s">
        <v>288</v>
      </c>
      <c r="C50" s="118">
        <v>11925000</v>
      </c>
      <c r="D50" s="118">
        <v>3892868.6799999997</v>
      </c>
    </row>
    <row r="51" spans="2:4">
      <c r="B51" s="65" t="s">
        <v>301</v>
      </c>
      <c r="C51" s="118">
        <v>45679281</v>
      </c>
      <c r="D51" s="118">
        <v>9635346.1000000015</v>
      </c>
    </row>
    <row r="52" spans="2:4">
      <c r="B52" s="67" t="s">
        <v>287</v>
      </c>
      <c r="C52" s="119">
        <v>45679281</v>
      </c>
      <c r="D52" s="119">
        <v>9635346.1000000015</v>
      </c>
    </row>
    <row r="53" spans="2:4">
      <c r="B53" s="68" t="s">
        <v>288</v>
      </c>
      <c r="C53" s="118">
        <v>45679281</v>
      </c>
      <c r="D53" s="118">
        <v>9635346.1000000015</v>
      </c>
    </row>
    <row r="54" spans="2:4">
      <c r="B54" s="65" t="s">
        <v>302</v>
      </c>
      <c r="C54" s="118">
        <v>187883760</v>
      </c>
      <c r="D54" s="118">
        <v>45367042.109999977</v>
      </c>
    </row>
    <row r="55" spans="2:4">
      <c r="B55" s="67" t="s">
        <v>287</v>
      </c>
      <c r="C55" s="119">
        <v>187883760</v>
      </c>
      <c r="D55" s="119">
        <v>45367042.109999977</v>
      </c>
    </row>
    <row r="56" spans="2:4">
      <c r="B56" s="68" t="s">
        <v>288</v>
      </c>
      <c r="C56" s="118">
        <v>187883760</v>
      </c>
      <c r="D56" s="118">
        <v>45367042.109999977</v>
      </c>
    </row>
    <row r="57" spans="2:4">
      <c r="B57" s="65" t="s">
        <v>303</v>
      </c>
      <c r="C57" s="118">
        <v>1161803340029</v>
      </c>
      <c r="D57" s="118">
        <v>338262329094.26093</v>
      </c>
    </row>
    <row r="58" spans="2:4">
      <c r="B58" s="67" t="s">
        <v>287</v>
      </c>
      <c r="C58" s="119">
        <v>860695729738</v>
      </c>
      <c r="D58" s="119">
        <v>280416466266.62091</v>
      </c>
    </row>
    <row r="59" spans="2:4">
      <c r="B59" s="68" t="s">
        <v>304</v>
      </c>
      <c r="C59" s="118">
        <v>368290269</v>
      </c>
      <c r="D59" s="118">
        <v>110653560.15999992</v>
      </c>
    </row>
    <row r="60" spans="2:4">
      <c r="B60" s="68" t="s">
        <v>288</v>
      </c>
      <c r="C60" s="118">
        <v>860327439469</v>
      </c>
      <c r="D60" s="118">
        <v>280305812706.46094</v>
      </c>
    </row>
    <row r="61" spans="2:4">
      <c r="B61" s="67" t="s">
        <v>289</v>
      </c>
      <c r="C61" s="119">
        <v>96993394932</v>
      </c>
      <c r="D61" s="119">
        <v>29771070404.219986</v>
      </c>
    </row>
    <row r="62" spans="2:4">
      <c r="B62" s="68" t="s">
        <v>288</v>
      </c>
      <c r="C62" s="118">
        <v>96993394932</v>
      </c>
      <c r="D62" s="118">
        <v>29771070404.219986</v>
      </c>
    </row>
    <row r="63" spans="2:4">
      <c r="B63" s="67" t="s">
        <v>305</v>
      </c>
      <c r="C63" s="119">
        <v>69530000000</v>
      </c>
      <c r="D63" s="119">
        <v>999356364.21000004</v>
      </c>
    </row>
    <row r="64" spans="2:4">
      <c r="B64" s="68" t="s">
        <v>288</v>
      </c>
      <c r="C64" s="118">
        <v>69530000000</v>
      </c>
      <c r="D64" s="118">
        <v>999356364.21000004</v>
      </c>
    </row>
    <row r="65" spans="2:4">
      <c r="B65" s="67" t="s">
        <v>290</v>
      </c>
      <c r="C65" s="119">
        <v>133639623866</v>
      </c>
      <c r="D65" s="119">
        <v>27049096639.439999</v>
      </c>
    </row>
    <row r="66" spans="2:4">
      <c r="B66" s="68" t="s">
        <v>288</v>
      </c>
      <c r="C66" s="118">
        <v>133639623866</v>
      </c>
      <c r="D66" s="118">
        <v>27049096639.439999</v>
      </c>
    </row>
    <row r="67" spans="2:4">
      <c r="B67" s="67" t="s">
        <v>291</v>
      </c>
      <c r="C67" s="119">
        <v>944591493</v>
      </c>
      <c r="D67" s="119">
        <v>26339419.77</v>
      </c>
    </row>
    <row r="68" spans="2:4">
      <c r="B68" s="68" t="s">
        <v>288</v>
      </c>
      <c r="C68" s="118">
        <v>944591493</v>
      </c>
      <c r="D68" s="118">
        <v>26339419.77</v>
      </c>
    </row>
    <row r="69" spans="2:4">
      <c r="B69" s="70" t="s">
        <v>306</v>
      </c>
      <c r="C69" s="121">
        <v>63260601275</v>
      </c>
      <c r="D69" s="121">
        <v>18981542354.419998</v>
      </c>
    </row>
    <row r="70" spans="2:4">
      <c r="B70" s="65" t="s">
        <v>286</v>
      </c>
      <c r="C70" s="118">
        <v>7268807952</v>
      </c>
      <c r="D70" s="118">
        <v>921368245.98999989</v>
      </c>
    </row>
    <row r="71" spans="2:4">
      <c r="B71" s="67" t="s">
        <v>287</v>
      </c>
      <c r="C71" s="119">
        <v>4794195577</v>
      </c>
      <c r="D71" s="119">
        <v>921107374.36999989</v>
      </c>
    </row>
    <row r="72" spans="2:4">
      <c r="B72" s="68" t="s">
        <v>288</v>
      </c>
      <c r="C72" s="118">
        <v>150000000</v>
      </c>
      <c r="D72" s="118">
        <v>0</v>
      </c>
    </row>
    <row r="73" spans="2:4">
      <c r="B73" s="69" t="s">
        <v>835</v>
      </c>
      <c r="C73" s="118">
        <v>150000000</v>
      </c>
      <c r="D73" s="118">
        <v>0</v>
      </c>
    </row>
    <row r="74" spans="2:4">
      <c r="B74" s="68" t="s">
        <v>307</v>
      </c>
      <c r="C74" s="118">
        <v>1455300000</v>
      </c>
      <c r="D74" s="118">
        <v>78812417.129999995</v>
      </c>
    </row>
    <row r="75" spans="2:4">
      <c r="B75" s="69" t="s">
        <v>836</v>
      </c>
      <c r="C75" s="118">
        <v>1455300000</v>
      </c>
      <c r="D75" s="118">
        <v>78812417.129999995</v>
      </c>
    </row>
    <row r="76" spans="2:4">
      <c r="B76" s="68" t="s">
        <v>1345</v>
      </c>
      <c r="C76" s="118">
        <v>0</v>
      </c>
      <c r="D76" s="118">
        <v>0</v>
      </c>
    </row>
    <row r="77" spans="2:4">
      <c r="B77" s="69" t="s">
        <v>1346</v>
      </c>
      <c r="C77" s="118">
        <v>0</v>
      </c>
      <c r="D77" s="118">
        <v>0</v>
      </c>
    </row>
    <row r="78" spans="2:4">
      <c r="B78" s="68" t="s">
        <v>308</v>
      </c>
      <c r="C78" s="118">
        <v>23271812</v>
      </c>
      <c r="D78" s="118">
        <v>13276886.24</v>
      </c>
    </row>
    <row r="79" spans="2:4">
      <c r="B79" s="69" t="s">
        <v>837</v>
      </c>
      <c r="C79" s="118">
        <v>23271812</v>
      </c>
      <c r="D79" s="118">
        <v>13276886.24</v>
      </c>
    </row>
    <row r="80" spans="2:4">
      <c r="B80" s="68" t="s">
        <v>309</v>
      </c>
      <c r="C80" s="118">
        <v>700000000</v>
      </c>
      <c r="D80" s="118">
        <v>0</v>
      </c>
    </row>
    <row r="81" spans="2:4">
      <c r="B81" s="69" t="s">
        <v>838</v>
      </c>
      <c r="C81" s="118">
        <v>700000000</v>
      </c>
      <c r="D81" s="118">
        <v>0</v>
      </c>
    </row>
    <row r="82" spans="2:4">
      <c r="B82" s="68" t="s">
        <v>310</v>
      </c>
      <c r="C82" s="118">
        <v>15619096</v>
      </c>
      <c r="D82" s="118">
        <v>2967183.31</v>
      </c>
    </row>
    <row r="83" spans="2:4">
      <c r="B83" s="69" t="s">
        <v>839</v>
      </c>
      <c r="C83" s="118">
        <v>15619096</v>
      </c>
      <c r="D83" s="118">
        <v>2967183.31</v>
      </c>
    </row>
    <row r="84" spans="2:4">
      <c r="B84" s="68" t="s">
        <v>311</v>
      </c>
      <c r="C84" s="118">
        <v>325000000</v>
      </c>
      <c r="D84" s="118">
        <v>12016146.73</v>
      </c>
    </row>
    <row r="85" spans="2:4">
      <c r="B85" s="69" t="s">
        <v>840</v>
      </c>
      <c r="C85" s="118">
        <v>325000000</v>
      </c>
      <c r="D85" s="118">
        <v>12016146.73</v>
      </c>
    </row>
    <row r="86" spans="2:4">
      <c r="B86" s="68" t="s">
        <v>1588</v>
      </c>
      <c r="C86" s="118">
        <v>0</v>
      </c>
      <c r="D86" s="118">
        <v>0</v>
      </c>
    </row>
    <row r="87" spans="2:4">
      <c r="B87" s="69" t="s">
        <v>1589</v>
      </c>
      <c r="C87" s="118">
        <v>0</v>
      </c>
      <c r="D87" s="118">
        <v>0</v>
      </c>
    </row>
    <row r="88" spans="2:4">
      <c r="B88" s="68" t="s">
        <v>1590</v>
      </c>
      <c r="C88" s="118">
        <v>0</v>
      </c>
      <c r="D88" s="118">
        <v>0</v>
      </c>
    </row>
    <row r="89" spans="2:4">
      <c r="B89" s="69" t="s">
        <v>1591</v>
      </c>
      <c r="C89" s="118">
        <v>0</v>
      </c>
      <c r="D89" s="118">
        <v>0</v>
      </c>
    </row>
    <row r="90" spans="2:4">
      <c r="B90" s="68" t="s">
        <v>312</v>
      </c>
      <c r="C90" s="118">
        <v>85207981</v>
      </c>
      <c r="D90" s="118">
        <v>34195796.329999998</v>
      </c>
    </row>
    <row r="91" spans="2:4">
      <c r="B91" s="69" t="s">
        <v>841</v>
      </c>
      <c r="C91" s="118">
        <v>85207981</v>
      </c>
      <c r="D91" s="118">
        <v>34195796.329999998</v>
      </c>
    </row>
    <row r="92" spans="2:4">
      <c r="B92" s="68" t="s">
        <v>313</v>
      </c>
      <c r="C92" s="118">
        <v>67968024</v>
      </c>
      <c r="D92" s="118">
        <v>15828887.060000001</v>
      </c>
    </row>
    <row r="93" spans="2:4">
      <c r="B93" s="69" t="s">
        <v>842</v>
      </c>
      <c r="C93" s="118">
        <v>67968024</v>
      </c>
      <c r="D93" s="118">
        <v>15828887.060000001</v>
      </c>
    </row>
    <row r="94" spans="2:4">
      <c r="B94" s="68" t="s">
        <v>1370</v>
      </c>
      <c r="C94" s="118">
        <v>0</v>
      </c>
      <c r="D94" s="118">
        <v>0</v>
      </c>
    </row>
    <row r="95" spans="2:4">
      <c r="B95" s="69" t="s">
        <v>1371</v>
      </c>
      <c r="C95" s="118">
        <v>0</v>
      </c>
      <c r="D95" s="118">
        <v>0</v>
      </c>
    </row>
    <row r="96" spans="2:4">
      <c r="B96" s="68" t="s">
        <v>1372</v>
      </c>
      <c r="C96" s="118">
        <v>0</v>
      </c>
      <c r="D96" s="118">
        <v>1640412</v>
      </c>
    </row>
    <row r="97" spans="2:4">
      <c r="B97" s="69" t="s">
        <v>1373</v>
      </c>
      <c r="C97" s="118">
        <v>0</v>
      </c>
      <c r="D97" s="118">
        <v>1640412</v>
      </c>
    </row>
    <row r="98" spans="2:4">
      <c r="B98" s="68" t="s">
        <v>314</v>
      </c>
      <c r="C98" s="118">
        <v>17176033</v>
      </c>
      <c r="D98" s="118">
        <v>15578922.189999999</v>
      </c>
    </row>
    <row r="99" spans="2:4">
      <c r="B99" s="69" t="s">
        <v>843</v>
      </c>
      <c r="C99" s="118">
        <v>17176033</v>
      </c>
      <c r="D99" s="118">
        <v>15578922.189999999</v>
      </c>
    </row>
    <row r="100" spans="2:4">
      <c r="B100" s="68" t="s">
        <v>315</v>
      </c>
      <c r="C100" s="118">
        <v>691787</v>
      </c>
      <c r="D100" s="118">
        <v>0</v>
      </c>
    </row>
    <row r="101" spans="2:4">
      <c r="B101" s="69" t="s">
        <v>844</v>
      </c>
      <c r="C101" s="118">
        <v>691787</v>
      </c>
      <c r="D101" s="118">
        <v>0</v>
      </c>
    </row>
    <row r="102" spans="2:4">
      <c r="B102" s="68" t="s">
        <v>316</v>
      </c>
      <c r="C102" s="118">
        <v>39301732</v>
      </c>
      <c r="D102" s="118">
        <v>0</v>
      </c>
    </row>
    <row r="103" spans="2:4">
      <c r="B103" s="69" t="s">
        <v>845</v>
      </c>
      <c r="C103" s="118">
        <v>39301732</v>
      </c>
      <c r="D103" s="118">
        <v>0</v>
      </c>
    </row>
    <row r="104" spans="2:4">
      <c r="B104" s="68" t="s">
        <v>1374</v>
      </c>
      <c r="C104" s="118">
        <v>0</v>
      </c>
      <c r="D104" s="118">
        <v>1787773.76</v>
      </c>
    </row>
    <row r="105" spans="2:4">
      <c r="B105" s="69" t="s">
        <v>1375</v>
      </c>
      <c r="C105" s="118">
        <v>0</v>
      </c>
      <c r="D105" s="118">
        <v>1787773.76</v>
      </c>
    </row>
    <row r="106" spans="2:4">
      <c r="B106" s="68" t="s">
        <v>317</v>
      </c>
      <c r="C106" s="118">
        <v>16155542</v>
      </c>
      <c r="D106" s="118">
        <v>5925004.2599999998</v>
      </c>
    </row>
    <row r="107" spans="2:4">
      <c r="B107" s="69" t="s">
        <v>846</v>
      </c>
      <c r="C107" s="118">
        <v>16155542</v>
      </c>
      <c r="D107" s="118">
        <v>5925004.2599999998</v>
      </c>
    </row>
    <row r="108" spans="2:4">
      <c r="B108" s="68" t="s">
        <v>318</v>
      </c>
      <c r="C108" s="118">
        <v>21866735</v>
      </c>
      <c r="D108" s="118">
        <v>16531881.82</v>
      </c>
    </row>
    <row r="109" spans="2:4">
      <c r="B109" s="69" t="s">
        <v>847</v>
      </c>
      <c r="C109" s="118">
        <v>21866735</v>
      </c>
      <c r="D109" s="118">
        <v>16531881.82</v>
      </c>
    </row>
    <row r="110" spans="2:4">
      <c r="B110" s="68" t="s">
        <v>319</v>
      </c>
      <c r="C110" s="118">
        <v>706851252</v>
      </c>
      <c r="D110" s="118">
        <v>307077446.19000018</v>
      </c>
    </row>
    <row r="111" spans="2:4">
      <c r="B111" s="69" t="s">
        <v>848</v>
      </c>
      <c r="C111" s="118">
        <v>706851252</v>
      </c>
      <c r="D111" s="118">
        <v>307077446.19000018</v>
      </c>
    </row>
    <row r="112" spans="2:4">
      <c r="B112" s="68" t="s">
        <v>320</v>
      </c>
      <c r="C112" s="118">
        <v>26753420</v>
      </c>
      <c r="D112" s="118">
        <v>0</v>
      </c>
    </row>
    <row r="113" spans="2:4">
      <c r="B113" s="69" t="s">
        <v>849</v>
      </c>
      <c r="C113" s="118">
        <v>26753420</v>
      </c>
      <c r="D113" s="118">
        <v>0</v>
      </c>
    </row>
    <row r="114" spans="2:4">
      <c r="B114" s="68" t="s">
        <v>321</v>
      </c>
      <c r="C114" s="118">
        <v>11113631</v>
      </c>
      <c r="D114" s="118">
        <v>0</v>
      </c>
    </row>
    <row r="115" spans="2:4">
      <c r="B115" s="69" t="s">
        <v>850</v>
      </c>
      <c r="C115" s="118">
        <v>11113631</v>
      </c>
      <c r="D115" s="118">
        <v>0</v>
      </c>
    </row>
    <row r="116" spans="2:4">
      <c r="B116" s="68" t="s">
        <v>322</v>
      </c>
      <c r="C116" s="118">
        <v>8851628</v>
      </c>
      <c r="D116" s="118">
        <v>3961849.77</v>
      </c>
    </row>
    <row r="117" spans="2:4">
      <c r="B117" s="69" t="s">
        <v>851</v>
      </c>
      <c r="C117" s="118">
        <v>8851628</v>
      </c>
      <c r="D117" s="118">
        <v>3961849.77</v>
      </c>
    </row>
    <row r="118" spans="2:4">
      <c r="B118" s="68" t="s">
        <v>323</v>
      </c>
      <c r="C118" s="118">
        <v>496713226</v>
      </c>
      <c r="D118" s="118">
        <v>70787677.219999999</v>
      </c>
    </row>
    <row r="119" spans="2:4">
      <c r="B119" s="69" t="s">
        <v>852</v>
      </c>
      <c r="C119" s="118">
        <v>496713226</v>
      </c>
      <c r="D119" s="118">
        <v>70787677.219999999</v>
      </c>
    </row>
    <row r="120" spans="2:4">
      <c r="B120" s="68" t="s">
        <v>324</v>
      </c>
      <c r="C120" s="118">
        <v>12333354</v>
      </c>
      <c r="D120" s="118">
        <v>14271213.4</v>
      </c>
    </row>
    <row r="121" spans="2:4">
      <c r="B121" s="69" t="s">
        <v>853</v>
      </c>
      <c r="C121" s="118">
        <v>12333354</v>
      </c>
      <c r="D121" s="118">
        <v>14271213.4</v>
      </c>
    </row>
    <row r="122" spans="2:4">
      <c r="B122" s="68" t="s">
        <v>788</v>
      </c>
      <c r="C122" s="118">
        <v>0</v>
      </c>
      <c r="D122" s="118">
        <v>0</v>
      </c>
    </row>
    <row r="123" spans="2:4">
      <c r="B123" s="69" t="s">
        <v>1300</v>
      </c>
      <c r="C123" s="118">
        <v>0</v>
      </c>
      <c r="D123" s="118">
        <v>0</v>
      </c>
    </row>
    <row r="124" spans="2:4">
      <c r="B124" s="68" t="s">
        <v>325</v>
      </c>
      <c r="C124" s="118">
        <v>27590835</v>
      </c>
      <c r="D124" s="118">
        <v>41206195.619999997</v>
      </c>
    </row>
    <row r="125" spans="2:4">
      <c r="B125" s="69" t="s">
        <v>854</v>
      </c>
      <c r="C125" s="118">
        <v>27590835</v>
      </c>
      <c r="D125" s="118">
        <v>41206195.619999997</v>
      </c>
    </row>
    <row r="126" spans="2:4">
      <c r="B126" s="68" t="s">
        <v>326</v>
      </c>
      <c r="C126" s="118">
        <v>150000000</v>
      </c>
      <c r="D126" s="118">
        <v>58195048.590000004</v>
      </c>
    </row>
    <row r="127" spans="2:4">
      <c r="B127" s="69" t="s">
        <v>855</v>
      </c>
      <c r="C127" s="118">
        <v>150000000</v>
      </c>
      <c r="D127" s="118">
        <v>58195048.590000004</v>
      </c>
    </row>
    <row r="128" spans="2:4">
      <c r="B128" s="68" t="s">
        <v>327</v>
      </c>
      <c r="C128" s="118">
        <v>1241916</v>
      </c>
      <c r="D128" s="118">
        <v>0</v>
      </c>
    </row>
    <row r="129" spans="2:4">
      <c r="B129" s="69" t="s">
        <v>856</v>
      </c>
      <c r="C129" s="118">
        <v>1241916</v>
      </c>
      <c r="D129" s="118">
        <v>0</v>
      </c>
    </row>
    <row r="130" spans="2:4">
      <c r="B130" s="68" t="s">
        <v>328</v>
      </c>
      <c r="C130" s="118">
        <v>12419163</v>
      </c>
      <c r="D130" s="118">
        <v>55970986.790000007</v>
      </c>
    </row>
    <row r="131" spans="2:4">
      <c r="B131" s="69" t="s">
        <v>857</v>
      </c>
      <c r="C131" s="118">
        <v>12419163</v>
      </c>
      <c r="D131" s="118">
        <v>55970986.790000007</v>
      </c>
    </row>
    <row r="132" spans="2:4">
      <c r="B132" s="68" t="s">
        <v>329</v>
      </c>
      <c r="C132" s="118">
        <v>9399011</v>
      </c>
      <c r="D132" s="118">
        <v>19345521.549999997</v>
      </c>
    </row>
    <row r="133" spans="2:4">
      <c r="B133" s="69" t="s">
        <v>858</v>
      </c>
      <c r="C133" s="118">
        <v>9399011</v>
      </c>
      <c r="D133" s="118">
        <v>19345521.549999997</v>
      </c>
    </row>
    <row r="134" spans="2:4">
      <c r="B134" s="68" t="s">
        <v>330</v>
      </c>
      <c r="C134" s="118">
        <v>8776603</v>
      </c>
      <c r="D134" s="118">
        <v>0</v>
      </c>
    </row>
    <row r="135" spans="2:4">
      <c r="B135" s="69" t="s">
        <v>859</v>
      </c>
      <c r="C135" s="118">
        <v>8776603</v>
      </c>
      <c r="D135" s="118">
        <v>0</v>
      </c>
    </row>
    <row r="136" spans="2:4">
      <c r="B136" s="68" t="s">
        <v>331</v>
      </c>
      <c r="C136" s="118">
        <v>27490398</v>
      </c>
      <c r="D136" s="118">
        <v>0</v>
      </c>
    </row>
    <row r="137" spans="2:4">
      <c r="B137" s="69" t="s">
        <v>860</v>
      </c>
      <c r="C137" s="118">
        <v>27490398</v>
      </c>
      <c r="D137" s="118">
        <v>0</v>
      </c>
    </row>
    <row r="138" spans="2:4">
      <c r="B138" s="68" t="s">
        <v>332</v>
      </c>
      <c r="C138" s="118">
        <v>319084021</v>
      </c>
      <c r="D138" s="118">
        <v>148128211.72999993</v>
      </c>
    </row>
    <row r="139" spans="2:4">
      <c r="B139" s="69" t="s">
        <v>861</v>
      </c>
      <c r="C139" s="118">
        <v>319084021</v>
      </c>
      <c r="D139" s="118">
        <v>148128211.72999993</v>
      </c>
    </row>
    <row r="140" spans="2:4">
      <c r="B140" s="68" t="s">
        <v>333</v>
      </c>
      <c r="C140" s="118">
        <v>28114372</v>
      </c>
      <c r="D140" s="118">
        <v>3601912.68</v>
      </c>
    </row>
    <row r="141" spans="2:4">
      <c r="B141" s="69" t="s">
        <v>862</v>
      </c>
      <c r="C141" s="118">
        <v>28114372</v>
      </c>
      <c r="D141" s="118">
        <v>3601912.68</v>
      </c>
    </row>
    <row r="142" spans="2:4">
      <c r="B142" s="68" t="s">
        <v>1490</v>
      </c>
      <c r="C142" s="118">
        <v>0</v>
      </c>
      <c r="D142" s="118">
        <v>0</v>
      </c>
    </row>
    <row r="143" spans="2:4">
      <c r="B143" s="69" t="s">
        <v>1491</v>
      </c>
      <c r="C143" s="118">
        <v>0</v>
      </c>
      <c r="D143" s="118">
        <v>0</v>
      </c>
    </row>
    <row r="144" spans="2:4">
      <c r="B144" s="68" t="s">
        <v>334</v>
      </c>
      <c r="C144" s="118">
        <v>29904005</v>
      </c>
      <c r="D144" s="118">
        <v>0</v>
      </c>
    </row>
    <row r="145" spans="2:4">
      <c r="B145" s="69" t="s">
        <v>863</v>
      </c>
      <c r="C145" s="118">
        <v>29904005</v>
      </c>
      <c r="D145" s="118">
        <v>0</v>
      </c>
    </row>
    <row r="146" spans="2:4">
      <c r="B146" s="67" t="s">
        <v>289</v>
      </c>
      <c r="C146" s="119">
        <v>0</v>
      </c>
      <c r="D146" s="119">
        <v>0</v>
      </c>
    </row>
    <row r="147" spans="2:4">
      <c r="B147" s="68" t="s">
        <v>1504</v>
      </c>
      <c r="C147" s="118">
        <v>0</v>
      </c>
      <c r="D147" s="118">
        <v>0</v>
      </c>
    </row>
    <row r="148" spans="2:4">
      <c r="B148" s="69" t="s">
        <v>1505</v>
      </c>
      <c r="C148" s="118">
        <v>0</v>
      </c>
      <c r="D148" s="118">
        <v>0</v>
      </c>
    </row>
    <row r="149" spans="2:4">
      <c r="B149" s="67" t="s">
        <v>290</v>
      </c>
      <c r="C149" s="119">
        <v>2474612375</v>
      </c>
      <c r="D149" s="119">
        <v>260871.62</v>
      </c>
    </row>
    <row r="150" spans="2:4">
      <c r="B150" s="68" t="s">
        <v>288</v>
      </c>
      <c r="C150" s="118">
        <v>197340880</v>
      </c>
      <c r="D150" s="118">
        <v>260871.62</v>
      </c>
    </row>
    <row r="151" spans="2:4">
      <c r="B151" s="69" t="s">
        <v>835</v>
      </c>
      <c r="C151" s="118">
        <v>197340880</v>
      </c>
      <c r="D151" s="118">
        <v>260871.62</v>
      </c>
    </row>
    <row r="152" spans="2:4">
      <c r="B152" s="68" t="s">
        <v>335</v>
      </c>
      <c r="C152" s="118">
        <v>2277271495</v>
      </c>
      <c r="D152" s="118">
        <v>0</v>
      </c>
    </row>
    <row r="153" spans="2:4">
      <c r="B153" s="69" t="s">
        <v>864</v>
      </c>
      <c r="C153" s="118">
        <v>2277271495</v>
      </c>
      <c r="D153" s="118">
        <v>0</v>
      </c>
    </row>
    <row r="154" spans="2:4">
      <c r="B154" s="65" t="s">
        <v>336</v>
      </c>
      <c r="C154" s="118">
        <v>2005247299</v>
      </c>
      <c r="D154" s="118">
        <v>574011305.32000005</v>
      </c>
    </row>
    <row r="155" spans="2:4">
      <c r="B155" s="67" t="s">
        <v>287</v>
      </c>
      <c r="C155" s="119">
        <v>774959982</v>
      </c>
      <c r="D155" s="119">
        <v>466458986.37000006</v>
      </c>
    </row>
    <row r="156" spans="2:4">
      <c r="B156" s="68" t="s">
        <v>337</v>
      </c>
      <c r="C156" s="118">
        <v>72459838</v>
      </c>
      <c r="D156" s="118">
        <v>0</v>
      </c>
    </row>
    <row r="157" spans="2:4">
      <c r="B157" s="69" t="s">
        <v>865</v>
      </c>
      <c r="C157" s="118">
        <v>72459838</v>
      </c>
      <c r="D157" s="118">
        <v>0</v>
      </c>
    </row>
    <row r="158" spans="2:4">
      <c r="B158" s="68" t="s">
        <v>338</v>
      </c>
      <c r="C158" s="118">
        <v>24990554</v>
      </c>
      <c r="D158" s="118">
        <v>13149608.77</v>
      </c>
    </row>
    <row r="159" spans="2:4">
      <c r="B159" s="69" t="s">
        <v>866</v>
      </c>
      <c r="C159" s="118">
        <v>24990554</v>
      </c>
      <c r="D159" s="118">
        <v>13149608.77</v>
      </c>
    </row>
    <row r="160" spans="2:4">
      <c r="B160" s="68" t="s">
        <v>339</v>
      </c>
      <c r="C160" s="118">
        <v>29700000</v>
      </c>
      <c r="D160" s="118">
        <v>0</v>
      </c>
    </row>
    <row r="161" spans="2:4">
      <c r="B161" s="69" t="s">
        <v>867</v>
      </c>
      <c r="C161" s="118">
        <v>29700000</v>
      </c>
      <c r="D161" s="118">
        <v>0</v>
      </c>
    </row>
    <row r="162" spans="2:4">
      <c r="B162" s="68" t="s">
        <v>1376</v>
      </c>
      <c r="C162" s="118">
        <v>0</v>
      </c>
      <c r="D162" s="118">
        <v>0</v>
      </c>
    </row>
    <row r="163" spans="2:4">
      <c r="B163" s="69" t="s">
        <v>1377</v>
      </c>
      <c r="C163" s="118">
        <v>0</v>
      </c>
      <c r="D163" s="118">
        <v>0</v>
      </c>
    </row>
    <row r="164" spans="2:4">
      <c r="B164" s="68" t="s">
        <v>1592</v>
      </c>
      <c r="C164" s="118">
        <v>0</v>
      </c>
      <c r="D164" s="118">
        <v>0</v>
      </c>
    </row>
    <row r="165" spans="2:4">
      <c r="B165" s="69" t="s">
        <v>1593</v>
      </c>
      <c r="C165" s="118">
        <v>0</v>
      </c>
      <c r="D165" s="118">
        <v>0</v>
      </c>
    </row>
    <row r="166" spans="2:4">
      <c r="B166" s="68" t="s">
        <v>1594</v>
      </c>
      <c r="C166" s="118">
        <v>0</v>
      </c>
      <c r="D166" s="118">
        <v>0</v>
      </c>
    </row>
    <row r="167" spans="2:4">
      <c r="B167" s="69" t="s">
        <v>1595</v>
      </c>
      <c r="C167" s="118">
        <v>0</v>
      </c>
      <c r="D167" s="118">
        <v>0</v>
      </c>
    </row>
    <row r="168" spans="2:4">
      <c r="B168" s="68" t="s">
        <v>340</v>
      </c>
      <c r="C168" s="118">
        <v>12419163</v>
      </c>
      <c r="D168" s="118">
        <v>0</v>
      </c>
    </row>
    <row r="169" spans="2:4">
      <c r="B169" s="69" t="s">
        <v>868</v>
      </c>
      <c r="C169" s="118">
        <v>12419163</v>
      </c>
      <c r="D169" s="118">
        <v>0</v>
      </c>
    </row>
    <row r="170" spans="2:4">
      <c r="B170" s="68" t="s">
        <v>1596</v>
      </c>
      <c r="C170" s="118">
        <v>0</v>
      </c>
      <c r="D170" s="118">
        <v>0</v>
      </c>
    </row>
    <row r="171" spans="2:4">
      <c r="B171" s="69" t="s">
        <v>1597</v>
      </c>
      <c r="C171" s="118">
        <v>0</v>
      </c>
      <c r="D171" s="118">
        <v>0</v>
      </c>
    </row>
    <row r="172" spans="2:4">
      <c r="B172" s="68" t="s">
        <v>1598</v>
      </c>
      <c r="C172" s="118">
        <v>0</v>
      </c>
      <c r="D172" s="118">
        <v>0</v>
      </c>
    </row>
    <row r="173" spans="2:4">
      <c r="B173" s="69" t="s">
        <v>1599</v>
      </c>
      <c r="C173" s="118">
        <v>0</v>
      </c>
      <c r="D173" s="118">
        <v>0</v>
      </c>
    </row>
    <row r="174" spans="2:4">
      <c r="B174" s="68" t="s">
        <v>341</v>
      </c>
      <c r="C174" s="118">
        <v>1167998</v>
      </c>
      <c r="D174" s="118">
        <v>0</v>
      </c>
    </row>
    <row r="175" spans="2:4">
      <c r="B175" s="69" t="s">
        <v>869</v>
      </c>
      <c r="C175" s="118">
        <v>1167998</v>
      </c>
      <c r="D175" s="118">
        <v>0</v>
      </c>
    </row>
    <row r="176" spans="2:4">
      <c r="B176" s="68" t="s">
        <v>1347</v>
      </c>
      <c r="C176" s="118">
        <v>0</v>
      </c>
      <c r="D176" s="118">
        <v>3602749.39</v>
      </c>
    </row>
    <row r="177" spans="2:4">
      <c r="B177" s="69" t="s">
        <v>1348</v>
      </c>
      <c r="C177" s="118">
        <v>0</v>
      </c>
      <c r="D177" s="118">
        <v>3602749.39</v>
      </c>
    </row>
    <row r="178" spans="2:4">
      <c r="B178" s="68" t="s">
        <v>342</v>
      </c>
      <c r="C178" s="118">
        <v>2466671</v>
      </c>
      <c r="D178" s="118">
        <v>0</v>
      </c>
    </row>
    <row r="179" spans="2:4">
      <c r="B179" s="69" t="s">
        <v>870</v>
      </c>
      <c r="C179" s="118">
        <v>2466671</v>
      </c>
      <c r="D179" s="118">
        <v>0</v>
      </c>
    </row>
    <row r="180" spans="2:4">
      <c r="B180" s="68" t="s">
        <v>343</v>
      </c>
      <c r="C180" s="118">
        <v>4231239</v>
      </c>
      <c r="D180" s="118">
        <v>0</v>
      </c>
    </row>
    <row r="181" spans="2:4">
      <c r="B181" s="69" t="s">
        <v>871</v>
      </c>
      <c r="C181" s="118">
        <v>4231239</v>
      </c>
      <c r="D181" s="118">
        <v>0</v>
      </c>
    </row>
    <row r="182" spans="2:4">
      <c r="B182" s="68" t="s">
        <v>1378</v>
      </c>
      <c r="C182" s="118">
        <v>0</v>
      </c>
      <c r="D182" s="118">
        <v>0</v>
      </c>
    </row>
    <row r="183" spans="2:4">
      <c r="B183" s="69" t="s">
        <v>1379</v>
      </c>
      <c r="C183" s="118">
        <v>0</v>
      </c>
      <c r="D183" s="118">
        <v>0</v>
      </c>
    </row>
    <row r="184" spans="2:4">
      <c r="B184" s="68" t="s">
        <v>344</v>
      </c>
      <c r="C184" s="118">
        <v>14800024</v>
      </c>
      <c r="D184" s="118">
        <v>0</v>
      </c>
    </row>
    <row r="185" spans="2:4">
      <c r="B185" s="69" t="s">
        <v>872</v>
      </c>
      <c r="C185" s="118">
        <v>14800024</v>
      </c>
      <c r="D185" s="118">
        <v>0</v>
      </c>
    </row>
    <row r="186" spans="2:4">
      <c r="B186" s="68" t="s">
        <v>345</v>
      </c>
      <c r="C186" s="118">
        <v>2502534</v>
      </c>
      <c r="D186" s="118">
        <v>1681011.95</v>
      </c>
    </row>
    <row r="187" spans="2:4">
      <c r="B187" s="69" t="s">
        <v>873</v>
      </c>
      <c r="C187" s="118">
        <v>2502534</v>
      </c>
      <c r="D187" s="118">
        <v>1681011.95</v>
      </c>
    </row>
    <row r="188" spans="2:4">
      <c r="B188" s="68" t="s">
        <v>1349</v>
      </c>
      <c r="C188" s="118">
        <v>0</v>
      </c>
      <c r="D188" s="118">
        <v>125000000</v>
      </c>
    </row>
    <row r="189" spans="2:4">
      <c r="B189" s="69" t="s">
        <v>1350</v>
      </c>
      <c r="C189" s="118">
        <v>0</v>
      </c>
      <c r="D189" s="118">
        <v>125000000</v>
      </c>
    </row>
    <row r="190" spans="2:4">
      <c r="B190" s="68" t="s">
        <v>346</v>
      </c>
      <c r="C190" s="118">
        <v>7451498</v>
      </c>
      <c r="D190" s="118">
        <v>9144963.3300000001</v>
      </c>
    </row>
    <row r="191" spans="2:4">
      <c r="B191" s="69" t="s">
        <v>874</v>
      </c>
      <c r="C191" s="118">
        <v>7451498</v>
      </c>
      <c r="D191" s="118">
        <v>9144963.3300000001</v>
      </c>
    </row>
    <row r="192" spans="2:4">
      <c r="B192" s="68" t="s">
        <v>347</v>
      </c>
      <c r="C192" s="118">
        <v>252598277</v>
      </c>
      <c r="D192" s="118">
        <v>152700598.47</v>
      </c>
    </row>
    <row r="193" spans="2:4">
      <c r="B193" s="69" t="s">
        <v>875</v>
      </c>
      <c r="C193" s="118">
        <v>252598277</v>
      </c>
      <c r="D193" s="118">
        <v>152700598.47</v>
      </c>
    </row>
    <row r="194" spans="2:4">
      <c r="B194" s="68" t="s">
        <v>348</v>
      </c>
      <c r="C194" s="118">
        <v>2115619</v>
      </c>
      <c r="D194" s="118">
        <v>0</v>
      </c>
    </row>
    <row r="195" spans="2:4">
      <c r="B195" s="69" t="s">
        <v>876</v>
      </c>
      <c r="C195" s="118">
        <v>2115619</v>
      </c>
      <c r="D195" s="118">
        <v>0</v>
      </c>
    </row>
    <row r="196" spans="2:4">
      <c r="B196" s="68" t="s">
        <v>349</v>
      </c>
      <c r="C196" s="118">
        <v>10000000</v>
      </c>
      <c r="D196" s="118">
        <v>0</v>
      </c>
    </row>
    <row r="197" spans="2:4">
      <c r="B197" s="69" t="s">
        <v>877</v>
      </c>
      <c r="C197" s="118">
        <v>10000000</v>
      </c>
      <c r="D197" s="118">
        <v>0</v>
      </c>
    </row>
    <row r="198" spans="2:4">
      <c r="B198" s="68" t="s">
        <v>350</v>
      </c>
      <c r="C198" s="118">
        <v>143298681</v>
      </c>
      <c r="D198" s="118">
        <v>53446562.129999995</v>
      </c>
    </row>
    <row r="199" spans="2:4">
      <c r="B199" s="69" t="s">
        <v>878</v>
      </c>
      <c r="C199" s="118">
        <v>143298681</v>
      </c>
      <c r="D199" s="118">
        <v>53446562.129999995</v>
      </c>
    </row>
    <row r="200" spans="2:4">
      <c r="B200" s="68" t="s">
        <v>351</v>
      </c>
      <c r="C200" s="118">
        <v>192869700</v>
      </c>
      <c r="D200" s="118">
        <v>106632643.49000004</v>
      </c>
    </row>
    <row r="201" spans="2:4">
      <c r="B201" s="69" t="s">
        <v>879</v>
      </c>
      <c r="C201" s="118">
        <v>192869700</v>
      </c>
      <c r="D201" s="118">
        <v>106632643.49000004</v>
      </c>
    </row>
    <row r="202" spans="2:4">
      <c r="B202" s="68" t="s">
        <v>352</v>
      </c>
      <c r="C202" s="118">
        <v>1888186</v>
      </c>
      <c r="D202" s="118">
        <v>1100848.8400000001</v>
      </c>
    </row>
    <row r="203" spans="2:4">
      <c r="B203" s="69" t="s">
        <v>880</v>
      </c>
      <c r="C203" s="118">
        <v>1888186</v>
      </c>
      <c r="D203" s="118">
        <v>1100848.8400000001</v>
      </c>
    </row>
    <row r="204" spans="2:4">
      <c r="B204" s="67" t="s">
        <v>305</v>
      </c>
      <c r="C204" s="119">
        <v>0</v>
      </c>
      <c r="D204" s="119">
        <v>4539909</v>
      </c>
    </row>
    <row r="205" spans="2:4">
      <c r="B205" s="68" t="s">
        <v>1376</v>
      </c>
      <c r="C205" s="118">
        <v>0</v>
      </c>
      <c r="D205" s="118">
        <v>4539909</v>
      </c>
    </row>
    <row r="206" spans="2:4">
      <c r="B206" s="69" t="s">
        <v>1377</v>
      </c>
      <c r="C206" s="118">
        <v>0</v>
      </c>
      <c r="D206" s="118">
        <v>4539909</v>
      </c>
    </row>
    <row r="207" spans="2:4">
      <c r="B207" s="68" t="s">
        <v>1506</v>
      </c>
      <c r="C207" s="118">
        <v>0</v>
      </c>
      <c r="D207" s="118">
        <v>0</v>
      </c>
    </row>
    <row r="208" spans="2:4">
      <c r="B208" s="69" t="s">
        <v>1507</v>
      </c>
      <c r="C208" s="118">
        <v>0</v>
      </c>
      <c r="D208" s="118">
        <v>0</v>
      </c>
    </row>
    <row r="209" spans="2:4">
      <c r="B209" s="67" t="s">
        <v>290</v>
      </c>
      <c r="C209" s="119">
        <v>1230287317</v>
      </c>
      <c r="D209" s="119">
        <v>103012409.94999999</v>
      </c>
    </row>
    <row r="210" spans="2:4">
      <c r="B210" s="68" t="s">
        <v>339</v>
      </c>
      <c r="C210" s="118">
        <v>853818779</v>
      </c>
      <c r="D210" s="118">
        <v>31615122.82</v>
      </c>
    </row>
    <row r="211" spans="2:4">
      <c r="B211" s="69" t="s">
        <v>867</v>
      </c>
      <c r="C211" s="118">
        <v>853818779</v>
      </c>
      <c r="D211" s="118">
        <v>31615122.82</v>
      </c>
    </row>
    <row r="212" spans="2:4">
      <c r="B212" s="68" t="s">
        <v>353</v>
      </c>
      <c r="C212" s="118">
        <v>376468538</v>
      </c>
      <c r="D212" s="118">
        <v>71397287.129999995</v>
      </c>
    </row>
    <row r="213" spans="2:4">
      <c r="B213" s="69" t="s">
        <v>867</v>
      </c>
      <c r="C213" s="118">
        <v>376468538</v>
      </c>
      <c r="D213" s="118">
        <v>71397287.129999995</v>
      </c>
    </row>
    <row r="214" spans="2:4">
      <c r="B214" s="65" t="s">
        <v>354</v>
      </c>
      <c r="C214" s="118">
        <v>512665249</v>
      </c>
      <c r="D214" s="118">
        <v>138933445.31</v>
      </c>
    </row>
    <row r="215" spans="2:4">
      <c r="B215" s="67" t="s">
        <v>287</v>
      </c>
      <c r="C215" s="119">
        <v>255522400</v>
      </c>
      <c r="D215" s="119">
        <v>56998398.149999999</v>
      </c>
    </row>
    <row r="216" spans="2:4">
      <c r="B216" s="68" t="s">
        <v>1600</v>
      </c>
      <c r="C216" s="118">
        <v>0</v>
      </c>
      <c r="D216" s="118">
        <v>0</v>
      </c>
    </row>
    <row r="217" spans="2:4">
      <c r="B217" s="69" t="s">
        <v>1601</v>
      </c>
      <c r="C217" s="118">
        <v>0</v>
      </c>
      <c r="D217" s="118">
        <v>0</v>
      </c>
    </row>
    <row r="218" spans="2:4">
      <c r="B218" s="68" t="s">
        <v>355</v>
      </c>
      <c r="C218" s="118">
        <v>2466670</v>
      </c>
      <c r="D218" s="118">
        <v>0</v>
      </c>
    </row>
    <row r="219" spans="2:4">
      <c r="B219" s="69" t="s">
        <v>881</v>
      </c>
      <c r="C219" s="118">
        <v>2466670</v>
      </c>
      <c r="D219" s="118">
        <v>0</v>
      </c>
    </row>
    <row r="220" spans="2:4">
      <c r="B220" s="68" t="s">
        <v>1602</v>
      </c>
      <c r="C220" s="118">
        <v>0</v>
      </c>
      <c r="D220" s="118">
        <v>0</v>
      </c>
    </row>
    <row r="221" spans="2:4">
      <c r="B221" s="69" t="s">
        <v>1603</v>
      </c>
      <c r="C221" s="118">
        <v>0</v>
      </c>
      <c r="D221" s="118">
        <v>0</v>
      </c>
    </row>
    <row r="222" spans="2:4">
      <c r="B222" s="68" t="s">
        <v>356</v>
      </c>
      <c r="C222" s="118">
        <v>12495276</v>
      </c>
      <c r="D222" s="118">
        <v>22801420.969999999</v>
      </c>
    </row>
    <row r="223" spans="2:4">
      <c r="B223" s="69" t="s">
        <v>882</v>
      </c>
      <c r="C223" s="118">
        <v>12495276</v>
      </c>
      <c r="D223" s="118">
        <v>22801420.969999999</v>
      </c>
    </row>
    <row r="224" spans="2:4">
      <c r="B224" s="68" t="s">
        <v>357</v>
      </c>
      <c r="C224" s="118">
        <v>16001865</v>
      </c>
      <c r="D224" s="118">
        <v>3846610.39</v>
      </c>
    </row>
    <row r="225" spans="2:4">
      <c r="B225" s="69" t="s">
        <v>883</v>
      </c>
      <c r="C225" s="118">
        <v>16001865</v>
      </c>
      <c r="D225" s="118">
        <v>3846610.39</v>
      </c>
    </row>
    <row r="226" spans="2:4">
      <c r="B226" s="68" t="s">
        <v>1604</v>
      </c>
      <c r="C226" s="118">
        <v>0</v>
      </c>
      <c r="D226" s="118">
        <v>0</v>
      </c>
    </row>
    <row r="227" spans="2:4">
      <c r="B227" s="69" t="s">
        <v>1605</v>
      </c>
      <c r="C227" s="118">
        <v>0</v>
      </c>
      <c r="D227" s="118">
        <v>0</v>
      </c>
    </row>
    <row r="228" spans="2:4">
      <c r="B228" s="68" t="s">
        <v>1606</v>
      </c>
      <c r="C228" s="118">
        <v>0</v>
      </c>
      <c r="D228" s="118">
        <v>0</v>
      </c>
    </row>
    <row r="229" spans="2:4">
      <c r="B229" s="69" t="s">
        <v>1607</v>
      </c>
      <c r="C229" s="118">
        <v>0</v>
      </c>
      <c r="D229" s="118">
        <v>0</v>
      </c>
    </row>
    <row r="230" spans="2:4">
      <c r="B230" s="68" t="s">
        <v>1380</v>
      </c>
      <c r="C230" s="118">
        <v>0</v>
      </c>
      <c r="D230" s="118">
        <v>29383220.280000001</v>
      </c>
    </row>
    <row r="231" spans="2:4">
      <c r="B231" s="69" t="s">
        <v>1381</v>
      </c>
      <c r="C231" s="118">
        <v>0</v>
      </c>
      <c r="D231" s="118">
        <v>29383220.280000001</v>
      </c>
    </row>
    <row r="232" spans="2:4">
      <c r="B232" s="68" t="s">
        <v>1608</v>
      </c>
      <c r="C232" s="118">
        <v>0</v>
      </c>
      <c r="D232" s="118">
        <v>0</v>
      </c>
    </row>
    <row r="233" spans="2:4">
      <c r="B233" s="69" t="s">
        <v>1609</v>
      </c>
      <c r="C233" s="118">
        <v>0</v>
      </c>
      <c r="D233" s="118">
        <v>0</v>
      </c>
    </row>
    <row r="234" spans="2:4">
      <c r="B234" s="68" t="s">
        <v>1610</v>
      </c>
      <c r="C234" s="118">
        <v>0</v>
      </c>
      <c r="D234" s="118">
        <v>0</v>
      </c>
    </row>
    <row r="235" spans="2:4">
      <c r="B235" s="69" t="s">
        <v>1611</v>
      </c>
      <c r="C235" s="118">
        <v>0</v>
      </c>
      <c r="D235" s="118">
        <v>0</v>
      </c>
    </row>
    <row r="236" spans="2:4">
      <c r="B236" s="68" t="s">
        <v>358</v>
      </c>
      <c r="C236" s="118">
        <v>1241916</v>
      </c>
      <c r="D236" s="118">
        <v>0</v>
      </c>
    </row>
    <row r="237" spans="2:4">
      <c r="B237" s="69" t="s">
        <v>884</v>
      </c>
      <c r="C237" s="118">
        <v>1241916</v>
      </c>
      <c r="D237" s="118">
        <v>0</v>
      </c>
    </row>
    <row r="238" spans="2:4">
      <c r="B238" s="68" t="s">
        <v>359</v>
      </c>
      <c r="C238" s="118">
        <v>1057624</v>
      </c>
      <c r="D238" s="118">
        <v>0</v>
      </c>
    </row>
    <row r="239" spans="2:4">
      <c r="B239" s="69" t="s">
        <v>885</v>
      </c>
      <c r="C239" s="118">
        <v>1057624</v>
      </c>
      <c r="D239" s="118">
        <v>0</v>
      </c>
    </row>
    <row r="240" spans="2:4">
      <c r="B240" s="68" t="s">
        <v>360</v>
      </c>
      <c r="C240" s="118">
        <v>9866683</v>
      </c>
      <c r="D240" s="118">
        <v>0</v>
      </c>
    </row>
    <row r="241" spans="2:4">
      <c r="B241" s="69" t="s">
        <v>886</v>
      </c>
      <c r="C241" s="118">
        <v>9866683</v>
      </c>
      <c r="D241" s="118">
        <v>0</v>
      </c>
    </row>
    <row r="242" spans="2:4">
      <c r="B242" s="68" t="s">
        <v>361</v>
      </c>
      <c r="C242" s="118">
        <v>198764637</v>
      </c>
      <c r="D242" s="118">
        <v>0</v>
      </c>
    </row>
    <row r="243" spans="2:4">
      <c r="B243" s="69" t="s">
        <v>887</v>
      </c>
      <c r="C243" s="118">
        <v>198764637</v>
      </c>
      <c r="D243" s="118">
        <v>0</v>
      </c>
    </row>
    <row r="244" spans="2:4">
      <c r="B244" s="68" t="s">
        <v>362</v>
      </c>
      <c r="C244" s="118">
        <v>3725749</v>
      </c>
      <c r="D244" s="118">
        <v>0</v>
      </c>
    </row>
    <row r="245" spans="2:4">
      <c r="B245" s="69" t="s">
        <v>888</v>
      </c>
      <c r="C245" s="118">
        <v>3725749</v>
      </c>
      <c r="D245" s="118">
        <v>0</v>
      </c>
    </row>
    <row r="246" spans="2:4">
      <c r="B246" s="68" t="s">
        <v>363</v>
      </c>
      <c r="C246" s="118">
        <v>2999337</v>
      </c>
      <c r="D246" s="118">
        <v>0</v>
      </c>
    </row>
    <row r="247" spans="2:4">
      <c r="B247" s="69" t="s">
        <v>889</v>
      </c>
      <c r="C247" s="118">
        <v>2999337</v>
      </c>
      <c r="D247" s="118">
        <v>0</v>
      </c>
    </row>
    <row r="248" spans="2:4">
      <c r="B248" s="68" t="s">
        <v>364</v>
      </c>
      <c r="C248" s="118">
        <v>3123819</v>
      </c>
      <c r="D248" s="118">
        <v>967146.51</v>
      </c>
    </row>
    <row r="249" spans="2:4">
      <c r="B249" s="69" t="s">
        <v>890</v>
      </c>
      <c r="C249" s="118">
        <v>3123819</v>
      </c>
      <c r="D249" s="118">
        <v>967146.51</v>
      </c>
    </row>
    <row r="250" spans="2:4">
      <c r="B250" s="68" t="s">
        <v>365</v>
      </c>
      <c r="C250" s="118">
        <v>3157638</v>
      </c>
      <c r="D250" s="118">
        <v>0</v>
      </c>
    </row>
    <row r="251" spans="2:4">
      <c r="B251" s="69" t="s">
        <v>891</v>
      </c>
      <c r="C251" s="118">
        <v>3157638</v>
      </c>
      <c r="D251" s="118">
        <v>0</v>
      </c>
    </row>
    <row r="252" spans="2:4">
      <c r="B252" s="68" t="s">
        <v>366</v>
      </c>
      <c r="C252" s="118">
        <v>621186</v>
      </c>
      <c r="D252" s="118">
        <v>0</v>
      </c>
    </row>
    <row r="253" spans="2:4">
      <c r="B253" s="69" t="s">
        <v>892</v>
      </c>
      <c r="C253" s="118">
        <v>621186</v>
      </c>
      <c r="D253" s="118">
        <v>0</v>
      </c>
    </row>
    <row r="254" spans="2:4">
      <c r="B254" s="67" t="s">
        <v>305</v>
      </c>
      <c r="C254" s="119">
        <v>0</v>
      </c>
      <c r="D254" s="119">
        <v>9479648.7200000007</v>
      </c>
    </row>
    <row r="255" spans="2:4">
      <c r="B255" s="68" t="s">
        <v>1508</v>
      </c>
      <c r="C255" s="118">
        <v>0</v>
      </c>
      <c r="D255" s="118">
        <v>9479648.7200000007</v>
      </c>
    </row>
    <row r="256" spans="2:4">
      <c r="B256" s="69" t="s">
        <v>1509</v>
      </c>
      <c r="C256" s="118">
        <v>0</v>
      </c>
      <c r="D256" s="118">
        <v>9479648.7200000007</v>
      </c>
    </row>
    <row r="257" spans="2:4">
      <c r="B257" s="67" t="s">
        <v>290</v>
      </c>
      <c r="C257" s="119">
        <v>257142849</v>
      </c>
      <c r="D257" s="119">
        <v>72455398.440000013</v>
      </c>
    </row>
    <row r="258" spans="2:4">
      <c r="B258" s="68" t="s">
        <v>353</v>
      </c>
      <c r="C258" s="118">
        <v>257142849</v>
      </c>
      <c r="D258" s="118">
        <v>72455398.440000013</v>
      </c>
    </row>
    <row r="259" spans="2:4">
      <c r="B259" s="69" t="s">
        <v>867</v>
      </c>
      <c r="C259" s="118">
        <v>257142849</v>
      </c>
      <c r="D259" s="118">
        <v>72455398.440000013</v>
      </c>
    </row>
    <row r="260" spans="2:4">
      <c r="B260" s="65" t="s">
        <v>292</v>
      </c>
      <c r="C260" s="118">
        <v>1208114791</v>
      </c>
      <c r="D260" s="118">
        <v>305597679.19999999</v>
      </c>
    </row>
    <row r="261" spans="2:4">
      <c r="B261" s="67" t="s">
        <v>287</v>
      </c>
      <c r="C261" s="119">
        <v>921661155</v>
      </c>
      <c r="D261" s="119">
        <v>256668150.03999999</v>
      </c>
    </row>
    <row r="262" spans="2:4">
      <c r="B262" s="68" t="s">
        <v>1382</v>
      </c>
      <c r="C262" s="118">
        <v>0</v>
      </c>
      <c r="D262" s="118">
        <v>0</v>
      </c>
    </row>
    <row r="263" spans="2:4">
      <c r="B263" s="69" t="s">
        <v>1383</v>
      </c>
      <c r="C263" s="118">
        <v>0</v>
      </c>
      <c r="D263" s="118">
        <v>0</v>
      </c>
    </row>
    <row r="264" spans="2:4">
      <c r="B264" s="68" t="s">
        <v>367</v>
      </c>
      <c r="C264" s="118">
        <v>18742915</v>
      </c>
      <c r="D264" s="118">
        <v>13650191.559999999</v>
      </c>
    </row>
    <row r="265" spans="2:4">
      <c r="B265" s="69" t="s">
        <v>893</v>
      </c>
      <c r="C265" s="118">
        <v>18742915</v>
      </c>
      <c r="D265" s="118">
        <v>13650191.559999999</v>
      </c>
    </row>
    <row r="266" spans="2:4">
      <c r="B266" s="68" t="s">
        <v>1384</v>
      </c>
      <c r="C266" s="118">
        <v>0</v>
      </c>
      <c r="D266" s="118">
        <v>0</v>
      </c>
    </row>
    <row r="267" spans="2:4">
      <c r="B267" s="69" t="s">
        <v>1385</v>
      </c>
      <c r="C267" s="118">
        <v>0</v>
      </c>
      <c r="D267" s="118">
        <v>0</v>
      </c>
    </row>
    <row r="268" spans="2:4">
      <c r="B268" s="68" t="s">
        <v>368</v>
      </c>
      <c r="C268" s="118">
        <v>4703981</v>
      </c>
      <c r="D268" s="118">
        <v>2904153.9</v>
      </c>
    </row>
    <row r="269" spans="2:4">
      <c r="B269" s="69" t="s">
        <v>894</v>
      </c>
      <c r="C269" s="118">
        <v>4703981</v>
      </c>
      <c r="D269" s="118">
        <v>2904153.9</v>
      </c>
    </row>
    <row r="270" spans="2:4">
      <c r="B270" s="68" t="s">
        <v>1386</v>
      </c>
      <c r="C270" s="118">
        <v>0</v>
      </c>
      <c r="D270" s="118">
        <v>0</v>
      </c>
    </row>
    <row r="271" spans="2:4">
      <c r="B271" s="69" t="s">
        <v>1387</v>
      </c>
      <c r="C271" s="118">
        <v>0</v>
      </c>
      <c r="D271" s="118">
        <v>0</v>
      </c>
    </row>
    <row r="272" spans="2:4">
      <c r="B272" s="68" t="s">
        <v>369</v>
      </c>
      <c r="C272" s="118">
        <v>10667846</v>
      </c>
      <c r="D272" s="118">
        <v>0</v>
      </c>
    </row>
    <row r="273" spans="2:4">
      <c r="B273" s="69" t="s">
        <v>895</v>
      </c>
      <c r="C273" s="118">
        <v>10667846</v>
      </c>
      <c r="D273" s="118">
        <v>0</v>
      </c>
    </row>
    <row r="274" spans="2:4">
      <c r="B274" s="68" t="s">
        <v>370</v>
      </c>
      <c r="C274" s="118">
        <v>24800000</v>
      </c>
      <c r="D274" s="118">
        <v>0</v>
      </c>
    </row>
    <row r="275" spans="2:4">
      <c r="B275" s="69" t="s">
        <v>896</v>
      </c>
      <c r="C275" s="118">
        <v>24800000</v>
      </c>
      <c r="D275" s="118">
        <v>0</v>
      </c>
    </row>
    <row r="276" spans="2:4">
      <c r="B276" s="68" t="s">
        <v>1388</v>
      </c>
      <c r="C276" s="118">
        <v>0</v>
      </c>
      <c r="D276" s="118">
        <v>16784488.120000001</v>
      </c>
    </row>
    <row r="277" spans="2:4">
      <c r="B277" s="69" t="s">
        <v>1389</v>
      </c>
      <c r="C277" s="118">
        <v>0</v>
      </c>
      <c r="D277" s="118">
        <v>16784488.120000001</v>
      </c>
    </row>
    <row r="278" spans="2:4">
      <c r="B278" s="68" t="s">
        <v>1612</v>
      </c>
      <c r="C278" s="118">
        <v>0</v>
      </c>
      <c r="D278" s="118">
        <v>0</v>
      </c>
    </row>
    <row r="279" spans="2:4">
      <c r="B279" s="69" t="s">
        <v>1613</v>
      </c>
      <c r="C279" s="118">
        <v>0</v>
      </c>
      <c r="D279" s="118">
        <v>0</v>
      </c>
    </row>
    <row r="280" spans="2:4">
      <c r="B280" s="68" t="s">
        <v>1614</v>
      </c>
      <c r="C280" s="118">
        <v>0</v>
      </c>
      <c r="D280" s="118">
        <v>0</v>
      </c>
    </row>
    <row r="281" spans="2:4">
      <c r="B281" s="69" t="s">
        <v>1615</v>
      </c>
      <c r="C281" s="118">
        <v>0</v>
      </c>
      <c r="D281" s="118">
        <v>0</v>
      </c>
    </row>
    <row r="282" spans="2:4">
      <c r="B282" s="68" t="s">
        <v>1616</v>
      </c>
      <c r="C282" s="118">
        <v>0</v>
      </c>
      <c r="D282" s="118">
        <v>0</v>
      </c>
    </row>
    <row r="283" spans="2:4">
      <c r="B283" s="69" t="s">
        <v>1617</v>
      </c>
      <c r="C283" s="118">
        <v>0</v>
      </c>
      <c r="D283" s="118">
        <v>0</v>
      </c>
    </row>
    <row r="284" spans="2:4">
      <c r="B284" s="68" t="s">
        <v>1618</v>
      </c>
      <c r="C284" s="118">
        <v>0</v>
      </c>
      <c r="D284" s="118">
        <v>0</v>
      </c>
    </row>
    <row r="285" spans="2:4">
      <c r="B285" s="69" t="s">
        <v>1619</v>
      </c>
      <c r="C285" s="118">
        <v>0</v>
      </c>
      <c r="D285" s="118">
        <v>0</v>
      </c>
    </row>
    <row r="286" spans="2:4">
      <c r="B286" s="68" t="s">
        <v>1620</v>
      </c>
      <c r="C286" s="118">
        <v>0</v>
      </c>
      <c r="D286" s="118">
        <v>0</v>
      </c>
    </row>
    <row r="287" spans="2:4">
      <c r="B287" s="69" t="s">
        <v>1621</v>
      </c>
      <c r="C287" s="118">
        <v>0</v>
      </c>
      <c r="D287" s="118">
        <v>0</v>
      </c>
    </row>
    <row r="288" spans="2:4">
      <c r="B288" s="68" t="s">
        <v>1622</v>
      </c>
      <c r="C288" s="118">
        <v>0</v>
      </c>
      <c r="D288" s="118">
        <v>0</v>
      </c>
    </row>
    <row r="289" spans="2:4">
      <c r="B289" s="69" t="s">
        <v>1623</v>
      </c>
      <c r="C289" s="118">
        <v>0</v>
      </c>
      <c r="D289" s="118">
        <v>0</v>
      </c>
    </row>
    <row r="290" spans="2:4">
      <c r="B290" s="68" t="s">
        <v>1624</v>
      </c>
      <c r="C290" s="118">
        <v>0</v>
      </c>
      <c r="D290" s="118">
        <v>0</v>
      </c>
    </row>
    <row r="291" spans="2:4">
      <c r="B291" s="69" t="s">
        <v>1625</v>
      </c>
      <c r="C291" s="118">
        <v>0</v>
      </c>
      <c r="D291" s="118">
        <v>0</v>
      </c>
    </row>
    <row r="292" spans="2:4">
      <c r="B292" s="68" t="s">
        <v>1626</v>
      </c>
      <c r="C292" s="118">
        <v>0</v>
      </c>
      <c r="D292" s="118">
        <v>0</v>
      </c>
    </row>
    <row r="293" spans="2:4">
      <c r="B293" s="69" t="s">
        <v>1627</v>
      </c>
      <c r="C293" s="118">
        <v>0</v>
      </c>
      <c r="D293" s="118">
        <v>0</v>
      </c>
    </row>
    <row r="294" spans="2:4">
      <c r="B294" s="68" t="s">
        <v>1628</v>
      </c>
      <c r="C294" s="118">
        <v>0</v>
      </c>
      <c r="D294" s="118">
        <v>0</v>
      </c>
    </row>
    <row r="295" spans="2:4">
      <c r="B295" s="69" t="s">
        <v>1629</v>
      </c>
      <c r="C295" s="118">
        <v>0</v>
      </c>
      <c r="D295" s="118">
        <v>0</v>
      </c>
    </row>
    <row r="296" spans="2:4">
      <c r="B296" s="68" t="s">
        <v>371</v>
      </c>
      <c r="C296" s="118">
        <v>19248559</v>
      </c>
      <c r="D296" s="118">
        <v>1365143.04</v>
      </c>
    </row>
    <row r="297" spans="2:4">
      <c r="B297" s="69" t="s">
        <v>897</v>
      </c>
      <c r="C297" s="118">
        <v>19248559</v>
      </c>
      <c r="D297" s="118">
        <v>1365143.04</v>
      </c>
    </row>
    <row r="298" spans="2:4">
      <c r="B298" s="68" t="s">
        <v>1351</v>
      </c>
      <c r="C298" s="118">
        <v>0</v>
      </c>
      <c r="D298" s="118">
        <v>20717432.170000002</v>
      </c>
    </row>
    <row r="299" spans="2:4">
      <c r="B299" s="69" t="s">
        <v>1352</v>
      </c>
      <c r="C299" s="118">
        <v>0</v>
      </c>
      <c r="D299" s="118">
        <v>20717432.170000002</v>
      </c>
    </row>
    <row r="300" spans="2:4">
      <c r="B300" s="68" t="s">
        <v>372</v>
      </c>
      <c r="C300" s="118">
        <v>29729478</v>
      </c>
      <c r="D300" s="118">
        <v>1904766.33</v>
      </c>
    </row>
    <row r="301" spans="2:4">
      <c r="B301" s="69" t="s">
        <v>898</v>
      </c>
      <c r="C301" s="118">
        <v>29729478</v>
      </c>
      <c r="D301" s="118">
        <v>1904766.33</v>
      </c>
    </row>
    <row r="302" spans="2:4">
      <c r="B302" s="68" t="s">
        <v>373</v>
      </c>
      <c r="C302" s="118">
        <v>14472207</v>
      </c>
      <c r="D302" s="118">
        <v>6960350.8400000008</v>
      </c>
    </row>
    <row r="303" spans="2:4">
      <c r="B303" s="69" t="s">
        <v>899</v>
      </c>
      <c r="C303" s="118">
        <v>14472207</v>
      </c>
      <c r="D303" s="118">
        <v>6960350.8400000008</v>
      </c>
    </row>
    <row r="304" spans="2:4">
      <c r="B304" s="68" t="s">
        <v>374</v>
      </c>
      <c r="C304" s="118">
        <v>4933341</v>
      </c>
      <c r="D304" s="118">
        <v>0</v>
      </c>
    </row>
    <row r="305" spans="2:4">
      <c r="B305" s="69" t="s">
        <v>900</v>
      </c>
      <c r="C305" s="118">
        <v>4933341</v>
      </c>
      <c r="D305" s="118">
        <v>0</v>
      </c>
    </row>
    <row r="306" spans="2:4">
      <c r="B306" s="68" t="s">
        <v>375</v>
      </c>
      <c r="C306" s="118">
        <v>204130100</v>
      </c>
      <c r="D306" s="118">
        <v>105527301.86</v>
      </c>
    </row>
    <row r="307" spans="2:4">
      <c r="B307" s="69" t="s">
        <v>901</v>
      </c>
      <c r="C307" s="118">
        <v>204130100</v>
      </c>
      <c r="D307" s="118">
        <v>105527301.86</v>
      </c>
    </row>
    <row r="308" spans="2:4">
      <c r="B308" s="68" t="s">
        <v>376</v>
      </c>
      <c r="C308" s="118">
        <v>450000000</v>
      </c>
      <c r="D308" s="118">
        <v>0</v>
      </c>
    </row>
    <row r="309" spans="2:4">
      <c r="B309" s="69" t="s">
        <v>902</v>
      </c>
      <c r="C309" s="118">
        <v>450000000</v>
      </c>
      <c r="D309" s="118">
        <v>0</v>
      </c>
    </row>
    <row r="310" spans="2:4">
      <c r="B310" s="68" t="s">
        <v>377</v>
      </c>
      <c r="C310" s="118">
        <v>21848100</v>
      </c>
      <c r="D310" s="118">
        <v>20834804.690000001</v>
      </c>
    </row>
    <row r="311" spans="2:4">
      <c r="B311" s="69" t="s">
        <v>903</v>
      </c>
      <c r="C311" s="118">
        <v>21848100</v>
      </c>
      <c r="D311" s="118">
        <v>20834804.690000001</v>
      </c>
    </row>
    <row r="312" spans="2:4">
      <c r="B312" s="68" t="s">
        <v>378</v>
      </c>
      <c r="C312" s="118">
        <v>3615288</v>
      </c>
      <c r="D312" s="118">
        <v>0</v>
      </c>
    </row>
    <row r="313" spans="2:4">
      <c r="B313" s="69" t="s">
        <v>904</v>
      </c>
      <c r="C313" s="118">
        <v>3615288</v>
      </c>
      <c r="D313" s="118">
        <v>0</v>
      </c>
    </row>
    <row r="314" spans="2:4">
      <c r="B314" s="68" t="s">
        <v>379</v>
      </c>
      <c r="C314" s="118">
        <v>13026561</v>
      </c>
      <c r="D314" s="118">
        <v>0</v>
      </c>
    </row>
    <row r="315" spans="2:4">
      <c r="B315" s="69" t="s">
        <v>905</v>
      </c>
      <c r="C315" s="118">
        <v>13026561</v>
      </c>
      <c r="D315" s="118">
        <v>0</v>
      </c>
    </row>
    <row r="316" spans="2:4">
      <c r="B316" s="68" t="s">
        <v>380</v>
      </c>
      <c r="C316" s="118">
        <v>25625926</v>
      </c>
      <c r="D316" s="118">
        <v>23069003.649999999</v>
      </c>
    </row>
    <row r="317" spans="2:4">
      <c r="B317" s="69" t="s">
        <v>906</v>
      </c>
      <c r="C317" s="118">
        <v>25625926</v>
      </c>
      <c r="D317" s="118">
        <v>23069003.649999999</v>
      </c>
    </row>
    <row r="318" spans="2:4">
      <c r="B318" s="68" t="s">
        <v>381</v>
      </c>
      <c r="C318" s="118">
        <v>44664191</v>
      </c>
      <c r="D318" s="118">
        <v>39204101.68</v>
      </c>
    </row>
    <row r="319" spans="2:4">
      <c r="B319" s="69" t="s">
        <v>907</v>
      </c>
      <c r="C319" s="118">
        <v>44664191</v>
      </c>
      <c r="D319" s="118">
        <v>39204101.68</v>
      </c>
    </row>
    <row r="320" spans="2:4">
      <c r="B320" s="68" t="s">
        <v>382</v>
      </c>
      <c r="C320" s="118">
        <v>26484997</v>
      </c>
      <c r="D320" s="118">
        <v>1608151.4400000002</v>
      </c>
    </row>
    <row r="321" spans="2:4">
      <c r="B321" s="69" t="s">
        <v>908</v>
      </c>
      <c r="C321" s="118">
        <v>26484997</v>
      </c>
      <c r="D321" s="118">
        <v>1608151.4400000002</v>
      </c>
    </row>
    <row r="322" spans="2:4">
      <c r="B322" s="68" t="s">
        <v>383</v>
      </c>
      <c r="C322" s="118">
        <v>4967665</v>
      </c>
      <c r="D322" s="118">
        <v>2138260.7599999998</v>
      </c>
    </row>
    <row r="323" spans="2:4">
      <c r="B323" s="69" t="s">
        <v>909</v>
      </c>
      <c r="C323" s="118">
        <v>4967665</v>
      </c>
      <c r="D323" s="118">
        <v>2138260.7599999998</v>
      </c>
    </row>
    <row r="324" spans="2:4">
      <c r="B324" s="67" t="s">
        <v>305</v>
      </c>
      <c r="C324" s="119">
        <v>0</v>
      </c>
      <c r="D324" s="119">
        <v>0</v>
      </c>
    </row>
    <row r="325" spans="2:4">
      <c r="B325" s="68" t="s">
        <v>1510</v>
      </c>
      <c r="C325" s="118">
        <v>0</v>
      </c>
      <c r="D325" s="118">
        <v>0</v>
      </c>
    </row>
    <row r="326" spans="2:4">
      <c r="B326" s="69" t="s">
        <v>1511</v>
      </c>
      <c r="C326" s="118">
        <v>0</v>
      </c>
      <c r="D326" s="118">
        <v>0</v>
      </c>
    </row>
    <row r="327" spans="2:4">
      <c r="B327" s="67" t="s">
        <v>290</v>
      </c>
      <c r="C327" s="119">
        <v>286453636</v>
      </c>
      <c r="D327" s="119">
        <v>48929529.160000011</v>
      </c>
    </row>
    <row r="328" spans="2:4">
      <c r="B328" s="68" t="s">
        <v>353</v>
      </c>
      <c r="C328" s="118">
        <v>286453636</v>
      </c>
      <c r="D328" s="118">
        <v>48929529.160000011</v>
      </c>
    </row>
    <row r="329" spans="2:4">
      <c r="B329" s="69" t="s">
        <v>867</v>
      </c>
      <c r="C329" s="118">
        <v>286453636</v>
      </c>
      <c r="D329" s="118">
        <v>48929529.160000011</v>
      </c>
    </row>
    <row r="330" spans="2:4">
      <c r="B330" s="65" t="s">
        <v>384</v>
      </c>
      <c r="C330" s="118">
        <v>2687131713</v>
      </c>
      <c r="D330" s="118">
        <v>267987234.85999998</v>
      </c>
    </row>
    <row r="331" spans="2:4">
      <c r="B331" s="67" t="s">
        <v>287</v>
      </c>
      <c r="C331" s="119">
        <v>2687131713</v>
      </c>
      <c r="D331" s="119">
        <v>267987234.85999998</v>
      </c>
    </row>
    <row r="332" spans="2:4">
      <c r="B332" s="68" t="s">
        <v>385</v>
      </c>
      <c r="C332" s="118">
        <v>2115619</v>
      </c>
      <c r="D332" s="118">
        <v>0</v>
      </c>
    </row>
    <row r="333" spans="2:4">
      <c r="B333" s="69" t="s">
        <v>910</v>
      </c>
      <c r="C333" s="118">
        <v>2115619</v>
      </c>
      <c r="D333" s="118">
        <v>0</v>
      </c>
    </row>
    <row r="334" spans="2:4">
      <c r="B334" s="68" t="s">
        <v>386</v>
      </c>
      <c r="C334" s="118">
        <v>2550000000</v>
      </c>
      <c r="D334" s="118">
        <v>206223387.81999999</v>
      </c>
    </row>
    <row r="335" spans="2:4">
      <c r="B335" s="69" t="s">
        <v>911</v>
      </c>
      <c r="C335" s="118">
        <v>2550000000</v>
      </c>
      <c r="D335" s="118">
        <v>206223387.81999999</v>
      </c>
    </row>
    <row r="336" spans="2:4">
      <c r="B336" s="68" t="s">
        <v>387</v>
      </c>
      <c r="C336" s="118">
        <v>6247638</v>
      </c>
      <c r="D336" s="118">
        <v>0</v>
      </c>
    </row>
    <row r="337" spans="2:4">
      <c r="B337" s="69" t="s">
        <v>912</v>
      </c>
      <c r="C337" s="118">
        <v>6247638</v>
      </c>
      <c r="D337" s="118">
        <v>0</v>
      </c>
    </row>
    <row r="338" spans="2:4">
      <c r="B338" s="68" t="s">
        <v>1630</v>
      </c>
      <c r="C338" s="118">
        <v>0</v>
      </c>
      <c r="D338" s="118">
        <v>0</v>
      </c>
    </row>
    <row r="339" spans="2:4">
      <c r="B339" s="69" t="s">
        <v>1631</v>
      </c>
      <c r="C339" s="118">
        <v>0</v>
      </c>
      <c r="D339" s="118">
        <v>0</v>
      </c>
    </row>
    <row r="340" spans="2:4">
      <c r="B340" s="68" t="s">
        <v>1632</v>
      </c>
      <c r="C340" s="118">
        <v>0</v>
      </c>
      <c r="D340" s="118">
        <v>0</v>
      </c>
    </row>
    <row r="341" spans="2:4">
      <c r="B341" s="69" t="s">
        <v>1633</v>
      </c>
      <c r="C341" s="118">
        <v>0</v>
      </c>
      <c r="D341" s="118">
        <v>0</v>
      </c>
    </row>
    <row r="342" spans="2:4">
      <c r="B342" s="68" t="s">
        <v>1634</v>
      </c>
      <c r="C342" s="118">
        <v>0</v>
      </c>
      <c r="D342" s="118">
        <v>0</v>
      </c>
    </row>
    <row r="343" spans="2:4">
      <c r="B343" s="69" t="s">
        <v>1635</v>
      </c>
      <c r="C343" s="118">
        <v>0</v>
      </c>
      <c r="D343" s="118">
        <v>0</v>
      </c>
    </row>
    <row r="344" spans="2:4">
      <c r="B344" s="68" t="s">
        <v>1636</v>
      </c>
      <c r="C344" s="118">
        <v>0</v>
      </c>
      <c r="D344" s="118">
        <v>0</v>
      </c>
    </row>
    <row r="345" spans="2:4">
      <c r="B345" s="69" t="s">
        <v>1637</v>
      </c>
      <c r="C345" s="118">
        <v>0</v>
      </c>
      <c r="D345" s="118">
        <v>0</v>
      </c>
    </row>
    <row r="346" spans="2:4">
      <c r="B346" s="68" t="s">
        <v>388</v>
      </c>
      <c r="C346" s="118">
        <v>4967665</v>
      </c>
      <c r="D346" s="118">
        <v>2446659.9700000002</v>
      </c>
    </row>
    <row r="347" spans="2:4">
      <c r="B347" s="69" t="s">
        <v>913</v>
      </c>
      <c r="C347" s="118">
        <v>4967665</v>
      </c>
      <c r="D347" s="118">
        <v>2446659.9700000002</v>
      </c>
    </row>
    <row r="348" spans="2:4">
      <c r="B348" s="68" t="s">
        <v>389</v>
      </c>
      <c r="C348" s="118">
        <v>7400012</v>
      </c>
      <c r="D348" s="118">
        <v>3107750.92</v>
      </c>
    </row>
    <row r="349" spans="2:4">
      <c r="B349" s="69" t="s">
        <v>914</v>
      </c>
      <c r="C349" s="118">
        <v>7400012</v>
      </c>
      <c r="D349" s="118">
        <v>3107750.92</v>
      </c>
    </row>
    <row r="350" spans="2:4">
      <c r="B350" s="68" t="s">
        <v>390</v>
      </c>
      <c r="C350" s="118">
        <v>2483832</v>
      </c>
      <c r="D350" s="118">
        <v>0</v>
      </c>
    </row>
    <row r="351" spans="2:4">
      <c r="B351" s="69" t="s">
        <v>915</v>
      </c>
      <c r="C351" s="118">
        <v>2483832</v>
      </c>
      <c r="D351" s="118">
        <v>0</v>
      </c>
    </row>
    <row r="352" spans="2:4">
      <c r="B352" s="68" t="s">
        <v>391</v>
      </c>
      <c r="C352" s="118">
        <v>1499668</v>
      </c>
      <c r="D352" s="118">
        <v>8448060.4700000007</v>
      </c>
    </row>
    <row r="353" spans="2:4">
      <c r="B353" s="69" t="s">
        <v>916</v>
      </c>
      <c r="C353" s="118">
        <v>1499668</v>
      </c>
      <c r="D353" s="118">
        <v>8448060.4700000007</v>
      </c>
    </row>
    <row r="354" spans="2:4">
      <c r="B354" s="68" t="s">
        <v>392</v>
      </c>
      <c r="C354" s="118">
        <v>2221823</v>
      </c>
      <c r="D354" s="118">
        <v>1431588.3</v>
      </c>
    </row>
    <row r="355" spans="2:4">
      <c r="B355" s="69" t="s">
        <v>917</v>
      </c>
      <c r="C355" s="118">
        <v>2221823</v>
      </c>
      <c r="D355" s="118">
        <v>1431588.3</v>
      </c>
    </row>
    <row r="356" spans="2:4">
      <c r="B356" s="68" t="s">
        <v>1512</v>
      </c>
      <c r="C356" s="118">
        <v>0</v>
      </c>
      <c r="D356" s="118">
        <v>0</v>
      </c>
    </row>
    <row r="357" spans="2:4">
      <c r="B357" s="69" t="s">
        <v>1513</v>
      </c>
      <c r="C357" s="118">
        <v>0</v>
      </c>
      <c r="D357" s="118">
        <v>0</v>
      </c>
    </row>
    <row r="358" spans="2:4">
      <c r="B358" s="68" t="s">
        <v>393</v>
      </c>
      <c r="C358" s="118">
        <v>110195456</v>
      </c>
      <c r="D358" s="118">
        <v>46329787.380000003</v>
      </c>
    </row>
    <row r="359" spans="2:4">
      <c r="B359" s="69" t="s">
        <v>918</v>
      </c>
      <c r="C359" s="118">
        <v>110195456</v>
      </c>
      <c r="D359" s="118">
        <v>46329787.380000003</v>
      </c>
    </row>
    <row r="360" spans="2:4">
      <c r="B360" s="67" t="s">
        <v>305</v>
      </c>
      <c r="C360" s="119">
        <v>0</v>
      </c>
      <c r="D360" s="119">
        <v>0</v>
      </c>
    </row>
    <row r="361" spans="2:4">
      <c r="B361" s="68" t="s">
        <v>1390</v>
      </c>
      <c r="C361" s="118">
        <v>0</v>
      </c>
      <c r="D361" s="118">
        <v>0</v>
      </c>
    </row>
    <row r="362" spans="2:4">
      <c r="B362" s="69" t="s">
        <v>1391</v>
      </c>
      <c r="C362" s="118">
        <v>0</v>
      </c>
      <c r="D362" s="118">
        <v>0</v>
      </c>
    </row>
    <row r="363" spans="2:4">
      <c r="B363" s="65" t="s">
        <v>293</v>
      </c>
      <c r="C363" s="118">
        <v>1414803954</v>
      </c>
      <c r="D363" s="118">
        <v>951983759.46000004</v>
      </c>
    </row>
    <row r="364" spans="2:4">
      <c r="B364" s="67" t="s">
        <v>287</v>
      </c>
      <c r="C364" s="119">
        <v>1226179939</v>
      </c>
      <c r="D364" s="119">
        <v>937296438.5</v>
      </c>
    </row>
    <row r="365" spans="2:4">
      <c r="B365" s="68" t="s">
        <v>394</v>
      </c>
      <c r="C365" s="118">
        <v>4847189</v>
      </c>
      <c r="D365" s="118">
        <v>0</v>
      </c>
    </row>
    <row r="366" spans="2:4">
      <c r="B366" s="69" t="s">
        <v>919</v>
      </c>
      <c r="C366" s="118">
        <v>4847189</v>
      </c>
      <c r="D366" s="118">
        <v>0</v>
      </c>
    </row>
    <row r="367" spans="2:4">
      <c r="B367" s="68" t="s">
        <v>1638</v>
      </c>
      <c r="C367" s="118">
        <v>0</v>
      </c>
      <c r="D367" s="118">
        <v>0</v>
      </c>
    </row>
    <row r="368" spans="2:4">
      <c r="B368" s="69" t="s">
        <v>1639</v>
      </c>
      <c r="C368" s="118">
        <v>0</v>
      </c>
      <c r="D368" s="118">
        <v>0</v>
      </c>
    </row>
    <row r="369" spans="2:4">
      <c r="B369" s="68" t="s">
        <v>395</v>
      </c>
      <c r="C369" s="118">
        <v>15619096</v>
      </c>
      <c r="D369" s="118">
        <v>0</v>
      </c>
    </row>
    <row r="370" spans="2:4">
      <c r="B370" s="69" t="s">
        <v>920</v>
      </c>
      <c r="C370" s="118">
        <v>15619096</v>
      </c>
      <c r="D370" s="118">
        <v>0</v>
      </c>
    </row>
    <row r="371" spans="2:4">
      <c r="B371" s="68" t="s">
        <v>1640</v>
      </c>
      <c r="C371" s="118">
        <v>0</v>
      </c>
      <c r="D371" s="118">
        <v>0</v>
      </c>
    </row>
    <row r="372" spans="2:4">
      <c r="B372" s="69" t="s">
        <v>1641</v>
      </c>
      <c r="C372" s="118">
        <v>0</v>
      </c>
      <c r="D372" s="118">
        <v>0</v>
      </c>
    </row>
    <row r="373" spans="2:4">
      <c r="B373" s="68" t="s">
        <v>1642</v>
      </c>
      <c r="C373" s="118">
        <v>0</v>
      </c>
      <c r="D373" s="118">
        <v>0</v>
      </c>
    </row>
    <row r="374" spans="2:4">
      <c r="B374" s="69" t="s">
        <v>1643</v>
      </c>
      <c r="C374" s="118">
        <v>0</v>
      </c>
      <c r="D374" s="118">
        <v>0</v>
      </c>
    </row>
    <row r="375" spans="2:4">
      <c r="B375" s="68" t="s">
        <v>396</v>
      </c>
      <c r="C375" s="118">
        <v>10266898</v>
      </c>
      <c r="D375" s="118">
        <v>0</v>
      </c>
    </row>
    <row r="376" spans="2:4">
      <c r="B376" s="69" t="s">
        <v>921</v>
      </c>
      <c r="C376" s="118">
        <v>10266898</v>
      </c>
      <c r="D376" s="118">
        <v>0</v>
      </c>
    </row>
    <row r="377" spans="2:4">
      <c r="B377" s="68" t="s">
        <v>397</v>
      </c>
      <c r="C377" s="118">
        <v>5771250</v>
      </c>
      <c r="D377" s="118">
        <v>0</v>
      </c>
    </row>
    <row r="378" spans="2:4">
      <c r="B378" s="69" t="s">
        <v>922</v>
      </c>
      <c r="C378" s="118">
        <v>5771250</v>
      </c>
      <c r="D378" s="118">
        <v>0</v>
      </c>
    </row>
    <row r="379" spans="2:4">
      <c r="B379" s="68" t="s">
        <v>1392</v>
      </c>
      <c r="C379" s="118">
        <v>0</v>
      </c>
      <c r="D379" s="118">
        <v>0</v>
      </c>
    </row>
    <row r="380" spans="2:4">
      <c r="B380" s="69" t="s">
        <v>1393</v>
      </c>
      <c r="C380" s="118">
        <v>0</v>
      </c>
      <c r="D380" s="118">
        <v>0</v>
      </c>
    </row>
    <row r="381" spans="2:4">
      <c r="B381" s="68" t="s">
        <v>398</v>
      </c>
      <c r="C381" s="118">
        <v>13350406</v>
      </c>
      <c r="D381" s="118">
        <v>0</v>
      </c>
    </row>
    <row r="382" spans="2:4">
      <c r="B382" s="69" t="s">
        <v>923</v>
      </c>
      <c r="C382" s="118">
        <v>13350406</v>
      </c>
      <c r="D382" s="118">
        <v>0</v>
      </c>
    </row>
    <row r="383" spans="2:4">
      <c r="B383" s="68" t="s">
        <v>399</v>
      </c>
      <c r="C383" s="118">
        <v>29645701</v>
      </c>
      <c r="D383" s="118">
        <v>7378071.29</v>
      </c>
    </row>
    <row r="384" spans="2:4">
      <c r="B384" s="69" t="s">
        <v>924</v>
      </c>
      <c r="C384" s="118">
        <v>29645701</v>
      </c>
      <c r="D384" s="118">
        <v>7378071.29</v>
      </c>
    </row>
    <row r="385" spans="2:4">
      <c r="B385" s="68" t="s">
        <v>1394</v>
      </c>
      <c r="C385" s="118">
        <v>0</v>
      </c>
      <c r="D385" s="118">
        <v>78546914.150000006</v>
      </c>
    </row>
    <row r="386" spans="2:4">
      <c r="B386" s="69" t="s">
        <v>1395</v>
      </c>
      <c r="C386" s="118">
        <v>0</v>
      </c>
      <c r="D386" s="118">
        <v>78546914.150000006</v>
      </c>
    </row>
    <row r="387" spans="2:4">
      <c r="B387" s="68" t="s">
        <v>400</v>
      </c>
      <c r="C387" s="118">
        <v>26491464</v>
      </c>
      <c r="D387" s="118">
        <v>44559090.810000002</v>
      </c>
    </row>
    <row r="388" spans="2:4">
      <c r="B388" s="69" t="s">
        <v>925</v>
      </c>
      <c r="C388" s="118">
        <v>26491464</v>
      </c>
      <c r="D388" s="118">
        <v>44559090.810000002</v>
      </c>
    </row>
    <row r="389" spans="2:4">
      <c r="B389" s="68" t="s">
        <v>401</v>
      </c>
      <c r="C389" s="118">
        <v>9738250</v>
      </c>
      <c r="D389" s="118">
        <v>0</v>
      </c>
    </row>
    <row r="390" spans="2:4">
      <c r="B390" s="69" t="s">
        <v>926</v>
      </c>
      <c r="C390" s="118">
        <v>9738250</v>
      </c>
      <c r="D390" s="118">
        <v>0</v>
      </c>
    </row>
    <row r="391" spans="2:4">
      <c r="B391" s="68" t="s">
        <v>402</v>
      </c>
      <c r="C391" s="118">
        <v>3123819</v>
      </c>
      <c r="D391" s="118">
        <v>0</v>
      </c>
    </row>
    <row r="392" spans="2:4">
      <c r="B392" s="69" t="s">
        <v>927</v>
      </c>
      <c r="C392" s="118">
        <v>3123819</v>
      </c>
      <c r="D392" s="118">
        <v>0</v>
      </c>
    </row>
    <row r="393" spans="2:4">
      <c r="B393" s="68" t="s">
        <v>403</v>
      </c>
      <c r="C393" s="118">
        <v>22200036</v>
      </c>
      <c r="D393" s="118">
        <v>4703065.2300000004</v>
      </c>
    </row>
    <row r="394" spans="2:4">
      <c r="B394" s="69" t="s">
        <v>928</v>
      </c>
      <c r="C394" s="118">
        <v>22200036</v>
      </c>
      <c r="D394" s="118">
        <v>4703065.2300000004</v>
      </c>
    </row>
    <row r="395" spans="2:4">
      <c r="B395" s="68" t="s">
        <v>1396</v>
      </c>
      <c r="C395" s="118">
        <v>0</v>
      </c>
      <c r="D395" s="118">
        <v>0</v>
      </c>
    </row>
    <row r="396" spans="2:4">
      <c r="B396" s="69" t="s">
        <v>1397</v>
      </c>
      <c r="C396" s="118">
        <v>0</v>
      </c>
      <c r="D396" s="118">
        <v>0</v>
      </c>
    </row>
    <row r="397" spans="2:4">
      <c r="B397" s="68" t="s">
        <v>404</v>
      </c>
      <c r="C397" s="118">
        <v>2115619</v>
      </c>
      <c r="D397" s="118">
        <v>0</v>
      </c>
    </row>
    <row r="398" spans="2:4">
      <c r="B398" s="69" t="s">
        <v>929</v>
      </c>
      <c r="C398" s="118">
        <v>2115619</v>
      </c>
      <c r="D398" s="118">
        <v>0</v>
      </c>
    </row>
    <row r="399" spans="2:4">
      <c r="B399" s="68" t="s">
        <v>1398</v>
      </c>
      <c r="C399" s="118">
        <v>0</v>
      </c>
      <c r="D399" s="118">
        <v>63143173.020000003</v>
      </c>
    </row>
    <row r="400" spans="2:4">
      <c r="B400" s="69" t="s">
        <v>1399</v>
      </c>
      <c r="C400" s="118">
        <v>0</v>
      </c>
      <c r="D400" s="118">
        <v>63143173.020000003</v>
      </c>
    </row>
    <row r="401" spans="2:4">
      <c r="B401" s="68" t="s">
        <v>1400</v>
      </c>
      <c r="C401" s="118">
        <v>0</v>
      </c>
      <c r="D401" s="118">
        <v>9000000</v>
      </c>
    </row>
    <row r="402" spans="2:4">
      <c r="B402" s="69" t="s">
        <v>1401</v>
      </c>
      <c r="C402" s="118">
        <v>0</v>
      </c>
      <c r="D402" s="118">
        <v>9000000</v>
      </c>
    </row>
    <row r="403" spans="2:4">
      <c r="B403" s="68" t="s">
        <v>405</v>
      </c>
      <c r="C403" s="118">
        <v>13661079</v>
      </c>
      <c r="D403" s="118">
        <v>910008.11</v>
      </c>
    </row>
    <row r="404" spans="2:4">
      <c r="B404" s="69" t="s">
        <v>930</v>
      </c>
      <c r="C404" s="118">
        <v>13661079</v>
      </c>
      <c r="D404" s="118">
        <v>910008.11</v>
      </c>
    </row>
    <row r="405" spans="2:4">
      <c r="B405" s="68" t="s">
        <v>406</v>
      </c>
      <c r="C405" s="118">
        <v>6906676</v>
      </c>
      <c r="D405" s="118">
        <v>2340773.16</v>
      </c>
    </row>
    <row r="406" spans="2:4">
      <c r="B406" s="69" t="s">
        <v>931</v>
      </c>
      <c r="C406" s="118">
        <v>6906676</v>
      </c>
      <c r="D406" s="118">
        <v>2340773.16</v>
      </c>
    </row>
    <row r="407" spans="2:4">
      <c r="B407" s="68" t="s">
        <v>407</v>
      </c>
      <c r="C407" s="118">
        <v>181008283</v>
      </c>
      <c r="D407" s="118">
        <v>71472331.540000007</v>
      </c>
    </row>
    <row r="408" spans="2:4">
      <c r="B408" s="69" t="s">
        <v>932</v>
      </c>
      <c r="C408" s="118">
        <v>181008283</v>
      </c>
      <c r="D408" s="118">
        <v>71472331.540000007</v>
      </c>
    </row>
    <row r="409" spans="2:4">
      <c r="B409" s="68" t="s">
        <v>408</v>
      </c>
      <c r="C409" s="118">
        <v>817826522</v>
      </c>
      <c r="D409" s="118">
        <v>603202964.79999995</v>
      </c>
    </row>
    <row r="410" spans="2:4">
      <c r="B410" s="69" t="s">
        <v>933</v>
      </c>
      <c r="C410" s="118">
        <v>817826522</v>
      </c>
      <c r="D410" s="118">
        <v>603202964.79999995</v>
      </c>
    </row>
    <row r="411" spans="2:4">
      <c r="B411" s="68" t="s">
        <v>409</v>
      </c>
      <c r="C411" s="118">
        <v>2483832</v>
      </c>
      <c r="D411" s="118">
        <v>0</v>
      </c>
    </row>
    <row r="412" spans="2:4">
      <c r="B412" s="69" t="s">
        <v>934</v>
      </c>
      <c r="C412" s="118">
        <v>2483832</v>
      </c>
      <c r="D412" s="118">
        <v>0</v>
      </c>
    </row>
    <row r="413" spans="2:4">
      <c r="B413" s="68" t="s">
        <v>410</v>
      </c>
      <c r="C413" s="118">
        <v>1123819</v>
      </c>
      <c r="D413" s="118">
        <v>2040046.39</v>
      </c>
    </row>
    <row r="414" spans="2:4">
      <c r="B414" s="69" t="s">
        <v>935</v>
      </c>
      <c r="C414" s="118">
        <v>1123819</v>
      </c>
      <c r="D414" s="118">
        <v>2040046.39</v>
      </c>
    </row>
    <row r="415" spans="2:4">
      <c r="B415" s="68" t="s">
        <v>411</v>
      </c>
      <c r="C415" s="118">
        <v>60000000</v>
      </c>
      <c r="D415" s="118">
        <v>50000000</v>
      </c>
    </row>
    <row r="416" spans="2:4">
      <c r="B416" s="69" t="s">
        <v>936</v>
      </c>
      <c r="C416" s="118">
        <v>60000000</v>
      </c>
      <c r="D416" s="118">
        <v>50000000</v>
      </c>
    </row>
    <row r="417" spans="2:4">
      <c r="B417" s="67" t="s">
        <v>305</v>
      </c>
      <c r="C417" s="119">
        <v>0</v>
      </c>
      <c r="D417" s="119">
        <v>14687320.960000001</v>
      </c>
    </row>
    <row r="418" spans="2:4">
      <c r="B418" s="68" t="s">
        <v>1400</v>
      </c>
      <c r="C418" s="118">
        <v>0</v>
      </c>
      <c r="D418" s="118">
        <v>14687320.960000001</v>
      </c>
    </row>
    <row r="419" spans="2:4">
      <c r="B419" s="69" t="s">
        <v>1401</v>
      </c>
      <c r="C419" s="118">
        <v>0</v>
      </c>
      <c r="D419" s="118">
        <v>14687320.960000001</v>
      </c>
    </row>
    <row r="420" spans="2:4">
      <c r="B420" s="68" t="s">
        <v>1514</v>
      </c>
      <c r="C420" s="118">
        <v>0</v>
      </c>
      <c r="D420" s="118">
        <v>0</v>
      </c>
    </row>
    <row r="421" spans="2:4">
      <c r="B421" s="69" t="s">
        <v>1515</v>
      </c>
      <c r="C421" s="118">
        <v>0</v>
      </c>
      <c r="D421" s="118">
        <v>0</v>
      </c>
    </row>
    <row r="422" spans="2:4">
      <c r="B422" s="67" t="s">
        <v>290</v>
      </c>
      <c r="C422" s="119">
        <v>79094839</v>
      </c>
      <c r="D422" s="119">
        <v>0</v>
      </c>
    </row>
    <row r="423" spans="2:4">
      <c r="B423" s="68" t="s">
        <v>397</v>
      </c>
      <c r="C423" s="118">
        <v>79094839</v>
      </c>
      <c r="D423" s="118">
        <v>0</v>
      </c>
    </row>
    <row r="424" spans="2:4">
      <c r="B424" s="69" t="s">
        <v>922</v>
      </c>
      <c r="C424" s="118">
        <v>79094839</v>
      </c>
      <c r="D424" s="118">
        <v>0</v>
      </c>
    </row>
    <row r="425" spans="2:4">
      <c r="B425" s="67" t="s">
        <v>291</v>
      </c>
      <c r="C425" s="119">
        <v>109529176</v>
      </c>
      <c r="D425" s="119">
        <v>0</v>
      </c>
    </row>
    <row r="426" spans="2:4">
      <c r="B426" s="68" t="s">
        <v>396</v>
      </c>
      <c r="C426" s="118">
        <v>43093200</v>
      </c>
      <c r="D426" s="118">
        <v>0</v>
      </c>
    </row>
    <row r="427" spans="2:4">
      <c r="B427" s="69" t="s">
        <v>921</v>
      </c>
      <c r="C427" s="118">
        <v>43093200</v>
      </c>
      <c r="D427" s="118">
        <v>0</v>
      </c>
    </row>
    <row r="428" spans="2:4">
      <c r="B428" s="68" t="s">
        <v>397</v>
      </c>
      <c r="C428" s="118">
        <v>66435976</v>
      </c>
      <c r="D428" s="118">
        <v>0</v>
      </c>
    </row>
    <row r="429" spans="2:4">
      <c r="B429" s="69" t="s">
        <v>922</v>
      </c>
      <c r="C429" s="118">
        <v>66435976</v>
      </c>
      <c r="D429" s="118">
        <v>0</v>
      </c>
    </row>
    <row r="430" spans="2:4">
      <c r="B430" s="65" t="s">
        <v>412</v>
      </c>
      <c r="C430" s="118">
        <v>894463111</v>
      </c>
      <c r="D430" s="118">
        <v>127071868.19000001</v>
      </c>
    </row>
    <row r="431" spans="2:4">
      <c r="B431" s="67" t="s">
        <v>287</v>
      </c>
      <c r="C431" s="119">
        <v>303932913</v>
      </c>
      <c r="D431" s="119">
        <v>79728062.840000004</v>
      </c>
    </row>
    <row r="432" spans="2:4">
      <c r="B432" s="68" t="s">
        <v>1644</v>
      </c>
      <c r="C432" s="118">
        <v>0</v>
      </c>
      <c r="D432" s="118">
        <v>0</v>
      </c>
    </row>
    <row r="433" spans="2:4">
      <c r="B433" s="69" t="s">
        <v>1645</v>
      </c>
      <c r="C433" s="118">
        <v>0</v>
      </c>
      <c r="D433" s="118">
        <v>0</v>
      </c>
    </row>
    <row r="434" spans="2:4">
      <c r="B434" s="68" t="s">
        <v>1646</v>
      </c>
      <c r="C434" s="118">
        <v>0</v>
      </c>
      <c r="D434" s="118">
        <v>0</v>
      </c>
    </row>
    <row r="435" spans="2:4">
      <c r="B435" s="69" t="s">
        <v>1647</v>
      </c>
      <c r="C435" s="118">
        <v>0</v>
      </c>
      <c r="D435" s="118">
        <v>0</v>
      </c>
    </row>
    <row r="436" spans="2:4">
      <c r="B436" s="68" t="s">
        <v>413</v>
      </c>
      <c r="C436" s="118">
        <v>2115619</v>
      </c>
      <c r="D436" s="118">
        <v>0</v>
      </c>
    </row>
    <row r="437" spans="2:4">
      <c r="B437" s="69" t="s">
        <v>937</v>
      </c>
      <c r="C437" s="118">
        <v>2115619</v>
      </c>
      <c r="D437" s="118">
        <v>0</v>
      </c>
    </row>
    <row r="438" spans="2:4">
      <c r="B438" s="68" t="s">
        <v>414</v>
      </c>
      <c r="C438" s="118">
        <v>9371457</v>
      </c>
      <c r="D438" s="118">
        <v>2215090.0099999998</v>
      </c>
    </row>
    <row r="439" spans="2:4">
      <c r="B439" s="69" t="s">
        <v>938</v>
      </c>
      <c r="C439" s="118">
        <v>9371457</v>
      </c>
      <c r="D439" s="118">
        <v>2215090.0099999998</v>
      </c>
    </row>
    <row r="440" spans="2:4">
      <c r="B440" s="68" t="s">
        <v>1648</v>
      </c>
      <c r="C440" s="118">
        <v>0</v>
      </c>
      <c r="D440" s="118">
        <v>0</v>
      </c>
    </row>
    <row r="441" spans="2:4">
      <c r="B441" s="69" t="s">
        <v>1649</v>
      </c>
      <c r="C441" s="118">
        <v>0</v>
      </c>
      <c r="D441" s="118">
        <v>0</v>
      </c>
    </row>
    <row r="442" spans="2:4">
      <c r="B442" s="68" t="s">
        <v>1650</v>
      </c>
      <c r="C442" s="118">
        <v>0</v>
      </c>
      <c r="D442" s="118">
        <v>0</v>
      </c>
    </row>
    <row r="443" spans="2:4">
      <c r="B443" s="69" t="s">
        <v>1651</v>
      </c>
      <c r="C443" s="118">
        <v>0</v>
      </c>
      <c r="D443" s="118">
        <v>0</v>
      </c>
    </row>
    <row r="444" spans="2:4">
      <c r="B444" s="68" t="s">
        <v>415</v>
      </c>
      <c r="C444" s="118">
        <v>7451497</v>
      </c>
      <c r="D444" s="118">
        <v>7744697.0099999998</v>
      </c>
    </row>
    <row r="445" spans="2:4">
      <c r="B445" s="69" t="s">
        <v>939</v>
      </c>
      <c r="C445" s="118">
        <v>7451497</v>
      </c>
      <c r="D445" s="118">
        <v>7744697.0099999998</v>
      </c>
    </row>
    <row r="446" spans="2:4">
      <c r="B446" s="68" t="s">
        <v>416</v>
      </c>
      <c r="C446" s="118">
        <v>4933341</v>
      </c>
      <c r="D446" s="118">
        <v>0</v>
      </c>
    </row>
    <row r="447" spans="2:4">
      <c r="B447" s="69" t="s">
        <v>940</v>
      </c>
      <c r="C447" s="118">
        <v>4933341</v>
      </c>
      <c r="D447" s="118">
        <v>0</v>
      </c>
    </row>
    <row r="448" spans="2:4">
      <c r="B448" s="68" t="s">
        <v>417</v>
      </c>
      <c r="C448" s="118">
        <v>216427931</v>
      </c>
      <c r="D448" s="118">
        <v>57758852.490000002</v>
      </c>
    </row>
    <row r="449" spans="2:4">
      <c r="B449" s="69" t="s">
        <v>941</v>
      </c>
      <c r="C449" s="118">
        <v>216427931</v>
      </c>
      <c r="D449" s="118">
        <v>57758852.490000002</v>
      </c>
    </row>
    <row r="450" spans="2:4">
      <c r="B450" s="68" t="s">
        <v>418</v>
      </c>
      <c r="C450" s="118">
        <v>52800000</v>
      </c>
      <c r="D450" s="118">
        <v>0</v>
      </c>
    </row>
    <row r="451" spans="2:4">
      <c r="B451" s="69" t="s">
        <v>942</v>
      </c>
      <c r="C451" s="118">
        <v>52800000</v>
      </c>
      <c r="D451" s="118">
        <v>0</v>
      </c>
    </row>
    <row r="452" spans="2:4">
      <c r="B452" s="68" t="s">
        <v>419</v>
      </c>
      <c r="C452" s="118">
        <v>1499668</v>
      </c>
      <c r="D452" s="118">
        <v>0</v>
      </c>
    </row>
    <row r="453" spans="2:4">
      <c r="B453" s="69" t="s">
        <v>943</v>
      </c>
      <c r="C453" s="118">
        <v>1499668</v>
      </c>
      <c r="D453" s="118">
        <v>0</v>
      </c>
    </row>
    <row r="454" spans="2:4">
      <c r="B454" s="68" t="s">
        <v>420</v>
      </c>
      <c r="C454" s="118">
        <v>6209581</v>
      </c>
      <c r="D454" s="118">
        <v>12009423.33</v>
      </c>
    </row>
    <row r="455" spans="2:4">
      <c r="B455" s="69" t="s">
        <v>944</v>
      </c>
      <c r="C455" s="118">
        <v>6209581</v>
      </c>
      <c r="D455" s="118">
        <v>12009423.33</v>
      </c>
    </row>
    <row r="456" spans="2:4">
      <c r="B456" s="68" t="s">
        <v>421</v>
      </c>
      <c r="C456" s="118">
        <v>3123819</v>
      </c>
      <c r="D456" s="118">
        <v>0</v>
      </c>
    </row>
    <row r="457" spans="2:4">
      <c r="B457" s="69" t="s">
        <v>945</v>
      </c>
      <c r="C457" s="118">
        <v>3123819</v>
      </c>
      <c r="D457" s="118">
        <v>0</v>
      </c>
    </row>
    <row r="458" spans="2:4">
      <c r="B458" s="67" t="s">
        <v>305</v>
      </c>
      <c r="C458" s="119">
        <v>379491115</v>
      </c>
      <c r="D458" s="119">
        <v>5292679.37</v>
      </c>
    </row>
    <row r="459" spans="2:4">
      <c r="B459" s="68" t="s">
        <v>1516</v>
      </c>
      <c r="C459" s="118">
        <v>0</v>
      </c>
      <c r="D459" s="118">
        <v>5292679.37</v>
      </c>
    </row>
    <row r="460" spans="2:4">
      <c r="B460" s="69" t="s">
        <v>1517</v>
      </c>
      <c r="C460" s="118">
        <v>0</v>
      </c>
      <c r="D460" s="118">
        <v>5292679.37</v>
      </c>
    </row>
    <row r="461" spans="2:4">
      <c r="B461" s="68" t="s">
        <v>422</v>
      </c>
      <c r="C461" s="118">
        <v>379491115</v>
      </c>
      <c r="D461" s="118">
        <v>0</v>
      </c>
    </row>
    <row r="462" spans="2:4">
      <c r="B462" s="69" t="s">
        <v>946</v>
      </c>
      <c r="C462" s="118">
        <v>379491115</v>
      </c>
      <c r="D462" s="118">
        <v>0</v>
      </c>
    </row>
    <row r="463" spans="2:4">
      <c r="B463" s="67" t="s">
        <v>290</v>
      </c>
      <c r="C463" s="119">
        <v>211039083</v>
      </c>
      <c r="D463" s="119">
        <v>42051125.980000004</v>
      </c>
    </row>
    <row r="464" spans="2:4">
      <c r="B464" s="68" t="s">
        <v>353</v>
      </c>
      <c r="C464" s="118">
        <v>211039083</v>
      </c>
      <c r="D464" s="118">
        <v>42051125.980000004</v>
      </c>
    </row>
    <row r="465" spans="2:4">
      <c r="B465" s="69" t="s">
        <v>867</v>
      </c>
      <c r="C465" s="118">
        <v>211039083</v>
      </c>
      <c r="D465" s="118">
        <v>42051125.980000004</v>
      </c>
    </row>
    <row r="466" spans="2:4">
      <c r="B466" s="65" t="s">
        <v>294</v>
      </c>
      <c r="C466" s="118">
        <v>81734530</v>
      </c>
      <c r="D466" s="118">
        <v>104085578.48</v>
      </c>
    </row>
    <row r="467" spans="2:4">
      <c r="B467" s="67" t="s">
        <v>287</v>
      </c>
      <c r="C467" s="119">
        <v>81734530</v>
      </c>
      <c r="D467" s="119">
        <v>104085578.48</v>
      </c>
    </row>
    <row r="468" spans="2:4">
      <c r="B468" s="68" t="s">
        <v>423</v>
      </c>
      <c r="C468" s="118">
        <v>2466670</v>
      </c>
      <c r="D468" s="118">
        <v>4085578.48</v>
      </c>
    </row>
    <row r="469" spans="2:4">
      <c r="B469" s="69" t="s">
        <v>947</v>
      </c>
      <c r="C469" s="118">
        <v>2466670</v>
      </c>
      <c r="D469" s="118">
        <v>4085578.48</v>
      </c>
    </row>
    <row r="470" spans="2:4">
      <c r="B470" s="68" t="s">
        <v>424</v>
      </c>
      <c r="C470" s="118">
        <v>6247638</v>
      </c>
      <c r="D470" s="118">
        <v>0</v>
      </c>
    </row>
    <row r="471" spans="2:4">
      <c r="B471" s="69" t="s">
        <v>948</v>
      </c>
      <c r="C471" s="118">
        <v>6247638</v>
      </c>
      <c r="D471" s="118">
        <v>0</v>
      </c>
    </row>
    <row r="472" spans="2:4">
      <c r="B472" s="68" t="s">
        <v>1652</v>
      </c>
      <c r="C472" s="118">
        <v>0</v>
      </c>
      <c r="D472" s="118">
        <v>0</v>
      </c>
    </row>
    <row r="473" spans="2:4">
      <c r="B473" s="69" t="s">
        <v>1653</v>
      </c>
      <c r="C473" s="118">
        <v>0</v>
      </c>
      <c r="D473" s="118">
        <v>0</v>
      </c>
    </row>
    <row r="474" spans="2:4">
      <c r="B474" s="68" t="s">
        <v>1654</v>
      </c>
      <c r="C474" s="118">
        <v>0</v>
      </c>
      <c r="D474" s="118">
        <v>0</v>
      </c>
    </row>
    <row r="475" spans="2:4">
      <c r="B475" s="69" t="s">
        <v>1655</v>
      </c>
      <c r="C475" s="118">
        <v>0</v>
      </c>
      <c r="D475" s="118">
        <v>0</v>
      </c>
    </row>
    <row r="476" spans="2:4">
      <c r="B476" s="68" t="s">
        <v>1656</v>
      </c>
      <c r="C476" s="118">
        <v>0</v>
      </c>
      <c r="D476" s="118">
        <v>0</v>
      </c>
    </row>
    <row r="477" spans="2:4">
      <c r="B477" s="69" t="s">
        <v>1657</v>
      </c>
      <c r="C477" s="118">
        <v>0</v>
      </c>
      <c r="D477" s="118">
        <v>0</v>
      </c>
    </row>
    <row r="478" spans="2:4">
      <c r="B478" s="68" t="s">
        <v>1658</v>
      </c>
      <c r="C478" s="118">
        <v>0</v>
      </c>
      <c r="D478" s="118">
        <v>0</v>
      </c>
    </row>
    <row r="479" spans="2:4">
      <c r="B479" s="69" t="s">
        <v>1659</v>
      </c>
      <c r="C479" s="118">
        <v>0</v>
      </c>
      <c r="D479" s="118">
        <v>0</v>
      </c>
    </row>
    <row r="480" spans="2:4">
      <c r="B480" s="68" t="s">
        <v>1660</v>
      </c>
      <c r="C480" s="118">
        <v>0</v>
      </c>
      <c r="D480" s="118">
        <v>0</v>
      </c>
    </row>
    <row r="481" spans="2:4">
      <c r="B481" s="69" t="s">
        <v>1661</v>
      </c>
      <c r="C481" s="118">
        <v>0</v>
      </c>
      <c r="D481" s="118">
        <v>0</v>
      </c>
    </row>
    <row r="482" spans="2:4">
      <c r="B482" s="68" t="s">
        <v>1662</v>
      </c>
      <c r="C482" s="118">
        <v>0</v>
      </c>
      <c r="D482" s="118">
        <v>0</v>
      </c>
    </row>
    <row r="483" spans="2:4">
      <c r="B483" s="69" t="s">
        <v>1663</v>
      </c>
      <c r="C483" s="118">
        <v>0</v>
      </c>
      <c r="D483" s="118">
        <v>0</v>
      </c>
    </row>
    <row r="484" spans="2:4">
      <c r="B484" s="68" t="s">
        <v>1664</v>
      </c>
      <c r="C484" s="118">
        <v>0</v>
      </c>
      <c r="D484" s="118">
        <v>0</v>
      </c>
    </row>
    <row r="485" spans="2:4">
      <c r="B485" s="69" t="s">
        <v>1665</v>
      </c>
      <c r="C485" s="118">
        <v>0</v>
      </c>
      <c r="D485" s="118">
        <v>0</v>
      </c>
    </row>
    <row r="486" spans="2:4">
      <c r="B486" s="68" t="s">
        <v>1666</v>
      </c>
      <c r="C486" s="118">
        <v>0</v>
      </c>
      <c r="D486" s="118">
        <v>0</v>
      </c>
    </row>
    <row r="487" spans="2:4">
      <c r="B487" s="69" t="s">
        <v>1667</v>
      </c>
      <c r="C487" s="118">
        <v>0</v>
      </c>
      <c r="D487" s="118">
        <v>0</v>
      </c>
    </row>
    <row r="488" spans="2:4">
      <c r="B488" s="68" t="s">
        <v>425</v>
      </c>
      <c r="C488" s="118">
        <v>1241916</v>
      </c>
      <c r="D488" s="118">
        <v>0</v>
      </c>
    </row>
    <row r="489" spans="2:4">
      <c r="B489" s="69" t="s">
        <v>949</v>
      </c>
      <c r="C489" s="118">
        <v>1241916</v>
      </c>
      <c r="D489" s="118">
        <v>0</v>
      </c>
    </row>
    <row r="490" spans="2:4">
      <c r="B490" s="68" t="s">
        <v>426</v>
      </c>
      <c r="C490" s="118">
        <v>1499668</v>
      </c>
      <c r="D490" s="118">
        <v>0</v>
      </c>
    </row>
    <row r="491" spans="2:4">
      <c r="B491" s="69" t="s">
        <v>950</v>
      </c>
      <c r="C491" s="118">
        <v>1499668</v>
      </c>
      <c r="D491" s="118">
        <v>0</v>
      </c>
    </row>
    <row r="492" spans="2:4">
      <c r="B492" s="68" t="s">
        <v>427</v>
      </c>
      <c r="C492" s="118">
        <v>14800024</v>
      </c>
      <c r="D492" s="118">
        <v>0</v>
      </c>
    </row>
    <row r="493" spans="2:4">
      <c r="B493" s="69" t="s">
        <v>951</v>
      </c>
      <c r="C493" s="118">
        <v>14800024</v>
      </c>
      <c r="D493" s="118">
        <v>0</v>
      </c>
    </row>
    <row r="494" spans="2:4">
      <c r="B494" s="68" t="s">
        <v>1402</v>
      </c>
      <c r="C494" s="118">
        <v>0</v>
      </c>
      <c r="D494" s="118">
        <v>0</v>
      </c>
    </row>
    <row r="495" spans="2:4">
      <c r="B495" s="69" t="s">
        <v>1403</v>
      </c>
      <c r="C495" s="118">
        <v>0</v>
      </c>
      <c r="D495" s="118">
        <v>0</v>
      </c>
    </row>
    <row r="496" spans="2:4">
      <c r="B496" s="68" t="s">
        <v>428</v>
      </c>
      <c r="C496" s="118">
        <v>55478614</v>
      </c>
      <c r="D496" s="118">
        <v>100000000</v>
      </c>
    </row>
    <row r="497" spans="2:4">
      <c r="B497" s="69" t="s">
        <v>952</v>
      </c>
      <c r="C497" s="118">
        <v>55478614</v>
      </c>
      <c r="D497" s="118">
        <v>100000000</v>
      </c>
    </row>
    <row r="498" spans="2:4">
      <c r="B498" s="65" t="s">
        <v>429</v>
      </c>
      <c r="C498" s="118">
        <v>600392164</v>
      </c>
      <c r="D498" s="118">
        <v>338509624.49000001</v>
      </c>
    </row>
    <row r="499" spans="2:4">
      <c r="B499" s="67" t="s">
        <v>287</v>
      </c>
      <c r="C499" s="119">
        <v>465331120</v>
      </c>
      <c r="D499" s="119">
        <v>338509624.49000001</v>
      </c>
    </row>
    <row r="500" spans="2:4">
      <c r="B500" s="68" t="s">
        <v>1668</v>
      </c>
      <c r="C500" s="118">
        <v>0</v>
      </c>
      <c r="D500" s="118">
        <v>0</v>
      </c>
    </row>
    <row r="501" spans="2:4">
      <c r="B501" s="69" t="s">
        <v>1669</v>
      </c>
      <c r="C501" s="118">
        <v>0</v>
      </c>
      <c r="D501" s="118">
        <v>0</v>
      </c>
    </row>
    <row r="502" spans="2:4">
      <c r="B502" s="68" t="s">
        <v>1670</v>
      </c>
      <c r="C502" s="118">
        <v>0</v>
      </c>
      <c r="D502" s="118">
        <v>0</v>
      </c>
    </row>
    <row r="503" spans="2:4">
      <c r="B503" s="69" t="s">
        <v>1671</v>
      </c>
      <c r="C503" s="118">
        <v>0</v>
      </c>
      <c r="D503" s="118">
        <v>0</v>
      </c>
    </row>
    <row r="504" spans="2:4">
      <c r="B504" s="68" t="s">
        <v>1672</v>
      </c>
      <c r="C504" s="118">
        <v>0</v>
      </c>
      <c r="D504" s="118">
        <v>0</v>
      </c>
    </row>
    <row r="505" spans="2:4">
      <c r="B505" s="69" t="s">
        <v>1673</v>
      </c>
      <c r="C505" s="118">
        <v>0</v>
      </c>
      <c r="D505" s="118">
        <v>0</v>
      </c>
    </row>
    <row r="506" spans="2:4">
      <c r="B506" s="68" t="s">
        <v>1674</v>
      </c>
      <c r="C506" s="118">
        <v>0</v>
      </c>
      <c r="D506" s="118">
        <v>0</v>
      </c>
    </row>
    <row r="507" spans="2:4">
      <c r="B507" s="69" t="s">
        <v>1675</v>
      </c>
      <c r="C507" s="118">
        <v>0</v>
      </c>
      <c r="D507" s="118">
        <v>0</v>
      </c>
    </row>
    <row r="508" spans="2:4">
      <c r="B508" s="68" t="s">
        <v>430</v>
      </c>
      <c r="C508" s="118">
        <v>53000000</v>
      </c>
      <c r="D508" s="118">
        <v>6486823.1899999985</v>
      </c>
    </row>
    <row r="509" spans="2:4">
      <c r="B509" s="69" t="s">
        <v>953</v>
      </c>
      <c r="C509" s="118">
        <v>53000000</v>
      </c>
      <c r="D509" s="118">
        <v>6486823.1899999985</v>
      </c>
    </row>
    <row r="510" spans="2:4">
      <c r="B510" s="68" t="s">
        <v>1676</v>
      </c>
      <c r="C510" s="118">
        <v>0</v>
      </c>
      <c r="D510" s="118">
        <v>0</v>
      </c>
    </row>
    <row r="511" spans="2:4">
      <c r="B511" s="69" t="s">
        <v>1677</v>
      </c>
      <c r="C511" s="118">
        <v>0</v>
      </c>
      <c r="D511" s="118">
        <v>0</v>
      </c>
    </row>
    <row r="512" spans="2:4">
      <c r="B512" s="68" t="s">
        <v>1678</v>
      </c>
      <c r="C512" s="118">
        <v>0</v>
      </c>
      <c r="D512" s="118">
        <v>0</v>
      </c>
    </row>
    <row r="513" spans="2:4">
      <c r="B513" s="69" t="s">
        <v>1679</v>
      </c>
      <c r="C513" s="118">
        <v>0</v>
      </c>
      <c r="D513" s="118">
        <v>0</v>
      </c>
    </row>
    <row r="514" spans="2:4">
      <c r="B514" s="68" t="s">
        <v>431</v>
      </c>
      <c r="C514" s="118">
        <v>7400012</v>
      </c>
      <c r="D514" s="118">
        <v>0</v>
      </c>
    </row>
    <row r="515" spans="2:4">
      <c r="B515" s="69" t="s">
        <v>954</v>
      </c>
      <c r="C515" s="118">
        <v>7400012</v>
      </c>
      <c r="D515" s="118">
        <v>0</v>
      </c>
    </row>
    <row r="516" spans="2:4">
      <c r="B516" s="68" t="s">
        <v>1680</v>
      </c>
      <c r="C516" s="118">
        <v>0</v>
      </c>
      <c r="D516" s="118">
        <v>0</v>
      </c>
    </row>
    <row r="517" spans="2:4">
      <c r="B517" s="69" t="s">
        <v>1681</v>
      </c>
      <c r="C517" s="118">
        <v>0</v>
      </c>
      <c r="D517" s="118">
        <v>0</v>
      </c>
    </row>
    <row r="518" spans="2:4">
      <c r="B518" s="68" t="s">
        <v>1682</v>
      </c>
      <c r="C518" s="118">
        <v>0</v>
      </c>
      <c r="D518" s="118">
        <v>0</v>
      </c>
    </row>
    <row r="519" spans="2:4">
      <c r="B519" s="69" t="s">
        <v>1683</v>
      </c>
      <c r="C519" s="118">
        <v>0</v>
      </c>
      <c r="D519" s="118">
        <v>0</v>
      </c>
    </row>
    <row r="520" spans="2:4">
      <c r="B520" s="68" t="s">
        <v>432</v>
      </c>
      <c r="C520" s="118">
        <v>31238192</v>
      </c>
      <c r="D520" s="118">
        <v>11812593.279999999</v>
      </c>
    </row>
    <row r="521" spans="2:4">
      <c r="B521" s="69" t="s">
        <v>955</v>
      </c>
      <c r="C521" s="118">
        <v>31238192</v>
      </c>
      <c r="D521" s="118">
        <v>11812593.279999999</v>
      </c>
    </row>
    <row r="522" spans="2:4">
      <c r="B522" s="68" t="s">
        <v>433</v>
      </c>
      <c r="C522" s="118">
        <v>208572288</v>
      </c>
      <c r="D522" s="118">
        <v>0</v>
      </c>
    </row>
    <row r="523" spans="2:4">
      <c r="B523" s="69" t="s">
        <v>956</v>
      </c>
      <c r="C523" s="118">
        <v>208572288</v>
      </c>
      <c r="D523" s="118">
        <v>0</v>
      </c>
    </row>
    <row r="524" spans="2:4">
      <c r="B524" s="68" t="s">
        <v>1404</v>
      </c>
      <c r="C524" s="118">
        <v>0</v>
      </c>
      <c r="D524" s="118">
        <v>0</v>
      </c>
    </row>
    <row r="525" spans="2:4">
      <c r="B525" s="69" t="s">
        <v>1405</v>
      </c>
      <c r="C525" s="118">
        <v>0</v>
      </c>
      <c r="D525" s="118">
        <v>0</v>
      </c>
    </row>
    <row r="526" spans="2:4">
      <c r="B526" s="68" t="s">
        <v>434</v>
      </c>
      <c r="C526" s="118">
        <v>2483832</v>
      </c>
      <c r="D526" s="118">
        <v>0</v>
      </c>
    </row>
    <row r="527" spans="2:4">
      <c r="B527" s="69" t="s">
        <v>957</v>
      </c>
      <c r="C527" s="118">
        <v>2483832</v>
      </c>
      <c r="D527" s="118">
        <v>0</v>
      </c>
    </row>
    <row r="528" spans="2:4">
      <c r="B528" s="68" t="s">
        <v>435</v>
      </c>
      <c r="C528" s="118">
        <v>2196497</v>
      </c>
      <c r="D528" s="118">
        <v>2193048.62</v>
      </c>
    </row>
    <row r="529" spans="2:4">
      <c r="B529" s="69" t="s">
        <v>958</v>
      </c>
      <c r="C529" s="118">
        <v>2196497</v>
      </c>
      <c r="D529" s="118">
        <v>2193048.62</v>
      </c>
    </row>
    <row r="530" spans="2:4">
      <c r="B530" s="68" t="s">
        <v>1578</v>
      </c>
      <c r="C530" s="118">
        <v>0</v>
      </c>
      <c r="D530" s="118">
        <v>0</v>
      </c>
    </row>
    <row r="531" spans="2:4">
      <c r="B531" s="69" t="s">
        <v>1579</v>
      </c>
      <c r="C531" s="118">
        <v>0</v>
      </c>
      <c r="D531" s="118">
        <v>0</v>
      </c>
    </row>
    <row r="532" spans="2:4">
      <c r="B532" s="68" t="s">
        <v>436</v>
      </c>
      <c r="C532" s="118">
        <v>3123819</v>
      </c>
      <c r="D532" s="118">
        <v>0</v>
      </c>
    </row>
    <row r="533" spans="2:4">
      <c r="B533" s="69" t="s">
        <v>959</v>
      </c>
      <c r="C533" s="118">
        <v>3123819</v>
      </c>
      <c r="D533" s="118">
        <v>0</v>
      </c>
    </row>
    <row r="534" spans="2:4">
      <c r="B534" s="68" t="s">
        <v>437</v>
      </c>
      <c r="C534" s="118">
        <v>14800024</v>
      </c>
      <c r="D534" s="118">
        <v>11371758.75</v>
      </c>
    </row>
    <row r="535" spans="2:4">
      <c r="B535" s="69" t="s">
        <v>960</v>
      </c>
      <c r="C535" s="118">
        <v>14800024</v>
      </c>
      <c r="D535" s="118">
        <v>11371758.75</v>
      </c>
    </row>
    <row r="536" spans="2:4">
      <c r="B536" s="68" t="s">
        <v>438</v>
      </c>
      <c r="C536" s="118">
        <v>2115619</v>
      </c>
      <c r="D536" s="118">
        <v>0</v>
      </c>
    </row>
    <row r="537" spans="2:4">
      <c r="B537" s="69" t="s">
        <v>961</v>
      </c>
      <c r="C537" s="118">
        <v>2115619</v>
      </c>
      <c r="D537" s="118">
        <v>0</v>
      </c>
    </row>
    <row r="538" spans="2:4">
      <c r="B538" s="68" t="s">
        <v>439</v>
      </c>
      <c r="C538" s="118">
        <v>2483832</v>
      </c>
      <c r="D538" s="118">
        <v>0</v>
      </c>
    </row>
    <row r="539" spans="2:4">
      <c r="B539" s="69" t="s">
        <v>962</v>
      </c>
      <c r="C539" s="118">
        <v>2483832</v>
      </c>
      <c r="D539" s="118">
        <v>0</v>
      </c>
    </row>
    <row r="540" spans="2:4">
      <c r="B540" s="68" t="s">
        <v>440</v>
      </c>
      <c r="C540" s="118">
        <v>129185535</v>
      </c>
      <c r="D540" s="118">
        <v>125997516.27999999</v>
      </c>
    </row>
    <row r="541" spans="2:4">
      <c r="B541" s="69" t="s">
        <v>963</v>
      </c>
      <c r="C541" s="118">
        <v>129185535</v>
      </c>
      <c r="D541" s="118">
        <v>125997516.27999999</v>
      </c>
    </row>
    <row r="542" spans="2:4">
      <c r="B542" s="68" t="s">
        <v>1406</v>
      </c>
      <c r="C542" s="118">
        <v>0</v>
      </c>
      <c r="D542" s="118">
        <v>177413321</v>
      </c>
    </row>
    <row r="543" spans="2:4">
      <c r="B543" s="69" t="s">
        <v>1407</v>
      </c>
      <c r="C543" s="118">
        <v>0</v>
      </c>
      <c r="D543" s="118">
        <v>177413321</v>
      </c>
    </row>
    <row r="544" spans="2:4">
      <c r="B544" s="68" t="s">
        <v>441</v>
      </c>
      <c r="C544" s="118">
        <v>6247638</v>
      </c>
      <c r="D544" s="118">
        <v>0</v>
      </c>
    </row>
    <row r="545" spans="2:4">
      <c r="B545" s="69" t="s">
        <v>964</v>
      </c>
      <c r="C545" s="118">
        <v>6247638</v>
      </c>
      <c r="D545" s="118">
        <v>0</v>
      </c>
    </row>
    <row r="546" spans="2:4">
      <c r="B546" s="68" t="s">
        <v>442</v>
      </c>
      <c r="C546" s="118">
        <v>1241916</v>
      </c>
      <c r="D546" s="118">
        <v>3234563.37</v>
      </c>
    </row>
    <row r="547" spans="2:4">
      <c r="B547" s="69" t="s">
        <v>965</v>
      </c>
      <c r="C547" s="118">
        <v>1241916</v>
      </c>
      <c r="D547" s="118">
        <v>3234563.37</v>
      </c>
    </row>
    <row r="548" spans="2:4">
      <c r="B548" s="68" t="s">
        <v>443</v>
      </c>
      <c r="C548" s="118">
        <v>1241916</v>
      </c>
      <c r="D548" s="118">
        <v>0</v>
      </c>
    </row>
    <row r="549" spans="2:4">
      <c r="B549" s="69" t="s">
        <v>966</v>
      </c>
      <c r="C549" s="118">
        <v>1241916</v>
      </c>
      <c r="D549" s="118">
        <v>0</v>
      </c>
    </row>
    <row r="550" spans="2:4">
      <c r="B550" s="67" t="s">
        <v>289</v>
      </c>
      <c r="C550" s="119">
        <v>0</v>
      </c>
      <c r="D550" s="119">
        <v>0</v>
      </c>
    </row>
    <row r="551" spans="2:4">
      <c r="B551" s="68" t="s">
        <v>1518</v>
      </c>
      <c r="C551" s="118">
        <v>0</v>
      </c>
      <c r="D551" s="118">
        <v>0</v>
      </c>
    </row>
    <row r="552" spans="2:4">
      <c r="B552" s="69" t="s">
        <v>1519</v>
      </c>
      <c r="C552" s="118">
        <v>0</v>
      </c>
      <c r="D552" s="118">
        <v>0</v>
      </c>
    </row>
    <row r="553" spans="2:4">
      <c r="B553" s="67" t="s">
        <v>290</v>
      </c>
      <c r="C553" s="119">
        <v>135061044</v>
      </c>
      <c r="D553" s="119">
        <v>0</v>
      </c>
    </row>
    <row r="554" spans="2:4">
      <c r="B554" s="68" t="s">
        <v>444</v>
      </c>
      <c r="C554" s="118">
        <v>135061044</v>
      </c>
      <c r="D554" s="118">
        <v>0</v>
      </c>
    </row>
    <row r="555" spans="2:4">
      <c r="B555" s="69" t="s">
        <v>967</v>
      </c>
      <c r="C555" s="118">
        <v>135061044</v>
      </c>
      <c r="D555" s="118">
        <v>0</v>
      </c>
    </row>
    <row r="556" spans="2:4">
      <c r="B556" s="65" t="s">
        <v>295</v>
      </c>
      <c r="C556" s="118">
        <v>294404374</v>
      </c>
      <c r="D556" s="118">
        <v>103662951.80000001</v>
      </c>
    </row>
    <row r="557" spans="2:4">
      <c r="B557" s="67" t="s">
        <v>287</v>
      </c>
      <c r="C557" s="119">
        <v>101705079</v>
      </c>
      <c r="D557" s="119">
        <v>63481106.410000011</v>
      </c>
    </row>
    <row r="558" spans="2:4">
      <c r="B558" s="68" t="s">
        <v>1684</v>
      </c>
      <c r="C558" s="118">
        <v>0</v>
      </c>
      <c r="D558" s="118">
        <v>0</v>
      </c>
    </row>
    <row r="559" spans="2:4">
      <c r="B559" s="69" t="s">
        <v>1685</v>
      </c>
      <c r="C559" s="118">
        <v>0</v>
      </c>
      <c r="D559" s="118">
        <v>0</v>
      </c>
    </row>
    <row r="560" spans="2:4">
      <c r="B560" s="68" t="s">
        <v>1686</v>
      </c>
      <c r="C560" s="118">
        <v>0</v>
      </c>
      <c r="D560" s="118">
        <v>0</v>
      </c>
    </row>
    <row r="561" spans="2:4">
      <c r="B561" s="69" t="s">
        <v>1687</v>
      </c>
      <c r="C561" s="118">
        <v>0</v>
      </c>
      <c r="D561" s="118">
        <v>0</v>
      </c>
    </row>
    <row r="562" spans="2:4">
      <c r="B562" s="68" t="s">
        <v>1688</v>
      </c>
      <c r="C562" s="118">
        <v>0</v>
      </c>
      <c r="D562" s="118">
        <v>0</v>
      </c>
    </row>
    <row r="563" spans="2:4">
      <c r="B563" s="69" t="s">
        <v>1689</v>
      </c>
      <c r="C563" s="118">
        <v>0</v>
      </c>
      <c r="D563" s="118">
        <v>0</v>
      </c>
    </row>
    <row r="564" spans="2:4">
      <c r="B564" s="68" t="s">
        <v>445</v>
      </c>
      <c r="C564" s="118">
        <v>4915999</v>
      </c>
      <c r="D564" s="118">
        <v>0</v>
      </c>
    </row>
    <row r="565" spans="2:4">
      <c r="B565" s="69" t="s">
        <v>968</v>
      </c>
      <c r="C565" s="118">
        <v>4915999</v>
      </c>
      <c r="D565" s="118">
        <v>0</v>
      </c>
    </row>
    <row r="566" spans="2:4">
      <c r="B566" s="68" t="s">
        <v>1690</v>
      </c>
      <c r="C566" s="118">
        <v>0</v>
      </c>
      <c r="D566" s="118">
        <v>0</v>
      </c>
    </row>
    <row r="567" spans="2:4">
      <c r="B567" s="69" t="s">
        <v>1691</v>
      </c>
      <c r="C567" s="118">
        <v>0</v>
      </c>
      <c r="D567" s="118">
        <v>0</v>
      </c>
    </row>
    <row r="568" spans="2:4">
      <c r="B568" s="68" t="s">
        <v>446</v>
      </c>
      <c r="C568" s="118">
        <v>1241916</v>
      </c>
      <c r="D568" s="118">
        <v>0</v>
      </c>
    </row>
    <row r="569" spans="2:4">
      <c r="B569" s="69" t="s">
        <v>969</v>
      </c>
      <c r="C569" s="118">
        <v>1241916</v>
      </c>
      <c r="D569" s="118">
        <v>0</v>
      </c>
    </row>
    <row r="570" spans="2:4">
      <c r="B570" s="68" t="s">
        <v>447</v>
      </c>
      <c r="C570" s="118">
        <v>2466671</v>
      </c>
      <c r="D570" s="118">
        <v>2335160.02</v>
      </c>
    </row>
    <row r="571" spans="2:4">
      <c r="B571" s="69" t="s">
        <v>970</v>
      </c>
      <c r="C571" s="118">
        <v>2466671</v>
      </c>
      <c r="D571" s="118">
        <v>2335160.02</v>
      </c>
    </row>
    <row r="572" spans="2:4">
      <c r="B572" s="68" t="s">
        <v>448</v>
      </c>
      <c r="C572" s="118">
        <v>86973174</v>
      </c>
      <c r="D572" s="118">
        <v>61145946.390000008</v>
      </c>
    </row>
    <row r="573" spans="2:4">
      <c r="B573" s="69" t="s">
        <v>971</v>
      </c>
      <c r="C573" s="118">
        <v>86973174</v>
      </c>
      <c r="D573" s="118">
        <v>61145946.390000008</v>
      </c>
    </row>
    <row r="574" spans="2:4">
      <c r="B574" s="68" t="s">
        <v>449</v>
      </c>
      <c r="C574" s="118">
        <v>2483832</v>
      </c>
      <c r="D574" s="118">
        <v>0</v>
      </c>
    </row>
    <row r="575" spans="2:4">
      <c r="B575" s="69" t="s">
        <v>972</v>
      </c>
      <c r="C575" s="118">
        <v>2483832</v>
      </c>
      <c r="D575" s="118">
        <v>0</v>
      </c>
    </row>
    <row r="576" spans="2:4">
      <c r="B576" s="68" t="s">
        <v>450</v>
      </c>
      <c r="C576" s="118">
        <v>1499668</v>
      </c>
      <c r="D576" s="118">
        <v>0</v>
      </c>
    </row>
    <row r="577" spans="2:4">
      <c r="B577" s="69" t="s">
        <v>973</v>
      </c>
      <c r="C577" s="118">
        <v>1499668</v>
      </c>
      <c r="D577" s="118">
        <v>0</v>
      </c>
    </row>
    <row r="578" spans="2:4">
      <c r="B578" s="68" t="s">
        <v>451</v>
      </c>
      <c r="C578" s="118">
        <v>2123819</v>
      </c>
      <c r="D578" s="118">
        <v>0</v>
      </c>
    </row>
    <row r="579" spans="2:4">
      <c r="B579" s="69" t="s">
        <v>974</v>
      </c>
      <c r="C579" s="118">
        <v>2123819</v>
      </c>
      <c r="D579" s="118">
        <v>0</v>
      </c>
    </row>
    <row r="580" spans="2:4">
      <c r="B580" s="67" t="s">
        <v>305</v>
      </c>
      <c r="C580" s="119">
        <v>0</v>
      </c>
      <c r="D580" s="119">
        <v>0</v>
      </c>
    </row>
    <row r="581" spans="2:4">
      <c r="B581" s="68" t="s">
        <v>1520</v>
      </c>
      <c r="C581" s="118">
        <v>0</v>
      </c>
      <c r="D581" s="118">
        <v>0</v>
      </c>
    </row>
    <row r="582" spans="2:4">
      <c r="B582" s="69" t="s">
        <v>1521</v>
      </c>
      <c r="C582" s="118">
        <v>0</v>
      </c>
      <c r="D582" s="118">
        <v>0</v>
      </c>
    </row>
    <row r="583" spans="2:4">
      <c r="B583" s="67" t="s">
        <v>290</v>
      </c>
      <c r="C583" s="119">
        <v>192699295</v>
      </c>
      <c r="D583" s="119">
        <v>40181845.390000001</v>
      </c>
    </row>
    <row r="584" spans="2:4">
      <c r="B584" s="68" t="s">
        <v>353</v>
      </c>
      <c r="C584" s="118">
        <v>192699295</v>
      </c>
      <c r="D584" s="118">
        <v>40181845.390000001</v>
      </c>
    </row>
    <row r="585" spans="2:4">
      <c r="B585" s="69" t="s">
        <v>867</v>
      </c>
      <c r="C585" s="118">
        <v>192699295</v>
      </c>
      <c r="D585" s="118">
        <v>40181845.390000001</v>
      </c>
    </row>
    <row r="586" spans="2:4">
      <c r="B586" s="65" t="s">
        <v>296</v>
      </c>
      <c r="C586" s="118">
        <v>770279969</v>
      </c>
      <c r="D586" s="118">
        <v>342961670.80000001</v>
      </c>
    </row>
    <row r="587" spans="2:4">
      <c r="B587" s="67" t="s">
        <v>287</v>
      </c>
      <c r="C587" s="119">
        <v>770279969</v>
      </c>
      <c r="D587" s="119">
        <v>342961670.80000001</v>
      </c>
    </row>
    <row r="588" spans="2:4">
      <c r="B588" s="68" t="s">
        <v>1692</v>
      </c>
      <c r="C588" s="118">
        <v>0</v>
      </c>
      <c r="D588" s="118">
        <v>0</v>
      </c>
    </row>
    <row r="589" spans="2:4">
      <c r="B589" s="69" t="s">
        <v>1693</v>
      </c>
      <c r="C589" s="118">
        <v>0</v>
      </c>
      <c r="D589" s="118">
        <v>0</v>
      </c>
    </row>
    <row r="590" spans="2:4">
      <c r="B590" s="68" t="s">
        <v>1694</v>
      </c>
      <c r="C590" s="118">
        <v>0</v>
      </c>
      <c r="D590" s="118">
        <v>0</v>
      </c>
    </row>
    <row r="591" spans="2:4">
      <c r="B591" s="69" t="s">
        <v>1695</v>
      </c>
      <c r="C591" s="118">
        <v>0</v>
      </c>
      <c r="D591" s="118">
        <v>0</v>
      </c>
    </row>
    <row r="592" spans="2:4">
      <c r="B592" s="68" t="s">
        <v>452</v>
      </c>
      <c r="C592" s="118">
        <v>188088968</v>
      </c>
      <c r="D592" s="118">
        <v>0</v>
      </c>
    </row>
    <row r="593" spans="2:4">
      <c r="B593" s="69" t="s">
        <v>975</v>
      </c>
      <c r="C593" s="118">
        <v>188088968</v>
      </c>
      <c r="D593" s="118">
        <v>0</v>
      </c>
    </row>
    <row r="594" spans="2:4">
      <c r="B594" s="68" t="s">
        <v>1696</v>
      </c>
      <c r="C594" s="118">
        <v>0</v>
      </c>
      <c r="D594" s="118">
        <v>0</v>
      </c>
    </row>
    <row r="595" spans="2:4">
      <c r="B595" s="69" t="s">
        <v>1697</v>
      </c>
      <c r="C595" s="118">
        <v>0</v>
      </c>
      <c r="D595" s="118">
        <v>0</v>
      </c>
    </row>
    <row r="596" spans="2:4">
      <c r="B596" s="68" t="s">
        <v>453</v>
      </c>
      <c r="C596" s="118">
        <v>89329584</v>
      </c>
      <c r="D596" s="118">
        <v>0</v>
      </c>
    </row>
    <row r="597" spans="2:4">
      <c r="B597" s="69" t="s">
        <v>976</v>
      </c>
      <c r="C597" s="118">
        <v>89329584</v>
      </c>
      <c r="D597" s="118">
        <v>0</v>
      </c>
    </row>
    <row r="598" spans="2:4">
      <c r="B598" s="68" t="s">
        <v>1698</v>
      </c>
      <c r="C598" s="118">
        <v>0</v>
      </c>
      <c r="D598" s="118">
        <v>0</v>
      </c>
    </row>
    <row r="599" spans="2:4">
      <c r="B599" s="69" t="s">
        <v>1699</v>
      </c>
      <c r="C599" s="118">
        <v>0</v>
      </c>
      <c r="D599" s="118">
        <v>0</v>
      </c>
    </row>
    <row r="600" spans="2:4">
      <c r="B600" s="68" t="s">
        <v>1700</v>
      </c>
      <c r="C600" s="118">
        <v>0</v>
      </c>
      <c r="D600" s="118">
        <v>0</v>
      </c>
    </row>
    <row r="601" spans="2:4">
      <c r="B601" s="69" t="s">
        <v>1701</v>
      </c>
      <c r="C601" s="118">
        <v>0</v>
      </c>
      <c r="D601" s="118">
        <v>0</v>
      </c>
    </row>
    <row r="602" spans="2:4">
      <c r="B602" s="68" t="s">
        <v>1702</v>
      </c>
      <c r="C602" s="118">
        <v>0</v>
      </c>
      <c r="D602" s="118">
        <v>0</v>
      </c>
    </row>
    <row r="603" spans="2:4">
      <c r="B603" s="69" t="s">
        <v>1703</v>
      </c>
      <c r="C603" s="118">
        <v>0</v>
      </c>
      <c r="D603" s="118">
        <v>0</v>
      </c>
    </row>
    <row r="604" spans="2:4">
      <c r="B604" s="68" t="s">
        <v>1704</v>
      </c>
      <c r="C604" s="118">
        <v>0</v>
      </c>
      <c r="D604" s="118">
        <v>0</v>
      </c>
    </row>
    <row r="605" spans="2:4">
      <c r="B605" s="69" t="s">
        <v>1705</v>
      </c>
      <c r="C605" s="118">
        <v>0</v>
      </c>
      <c r="D605" s="118">
        <v>0</v>
      </c>
    </row>
    <row r="606" spans="2:4">
      <c r="B606" s="68" t="s">
        <v>1706</v>
      </c>
      <c r="C606" s="118">
        <v>0</v>
      </c>
      <c r="D606" s="118">
        <v>0</v>
      </c>
    </row>
    <row r="607" spans="2:4">
      <c r="B607" s="69" t="s">
        <v>1707</v>
      </c>
      <c r="C607" s="118">
        <v>0</v>
      </c>
      <c r="D607" s="118">
        <v>0</v>
      </c>
    </row>
    <row r="608" spans="2:4">
      <c r="B608" s="68" t="s">
        <v>1708</v>
      </c>
      <c r="C608" s="118">
        <v>0</v>
      </c>
      <c r="D608" s="118">
        <v>0</v>
      </c>
    </row>
    <row r="609" spans="2:4">
      <c r="B609" s="69" t="s">
        <v>1709</v>
      </c>
      <c r="C609" s="118">
        <v>0</v>
      </c>
      <c r="D609" s="118">
        <v>0</v>
      </c>
    </row>
    <row r="610" spans="2:4">
      <c r="B610" s="68" t="s">
        <v>1710</v>
      </c>
      <c r="C610" s="118">
        <v>0</v>
      </c>
      <c r="D610" s="118">
        <v>0</v>
      </c>
    </row>
    <row r="611" spans="2:4">
      <c r="B611" s="69" t="s">
        <v>1711</v>
      </c>
      <c r="C611" s="118">
        <v>0</v>
      </c>
      <c r="D611" s="118">
        <v>0</v>
      </c>
    </row>
    <row r="612" spans="2:4">
      <c r="B612" s="68" t="s">
        <v>1712</v>
      </c>
      <c r="C612" s="118">
        <v>0</v>
      </c>
      <c r="D612" s="118">
        <v>0</v>
      </c>
    </row>
    <row r="613" spans="2:4">
      <c r="B613" s="69" t="s">
        <v>1713</v>
      </c>
      <c r="C613" s="118">
        <v>0</v>
      </c>
      <c r="D613" s="118">
        <v>0</v>
      </c>
    </row>
    <row r="614" spans="2:4">
      <c r="B614" s="68" t="s">
        <v>454</v>
      </c>
      <c r="C614" s="118">
        <v>4231238</v>
      </c>
      <c r="D614" s="118">
        <v>850231.89</v>
      </c>
    </row>
    <row r="615" spans="2:4">
      <c r="B615" s="69" t="s">
        <v>977</v>
      </c>
      <c r="C615" s="118">
        <v>4231238</v>
      </c>
      <c r="D615" s="118">
        <v>850231.89</v>
      </c>
    </row>
    <row r="616" spans="2:4">
      <c r="B616" s="68" t="s">
        <v>1714</v>
      </c>
      <c r="C616" s="118">
        <v>0</v>
      </c>
      <c r="D616" s="118">
        <v>0</v>
      </c>
    </row>
    <row r="617" spans="2:4">
      <c r="B617" s="69" t="s">
        <v>1715</v>
      </c>
      <c r="C617" s="118">
        <v>0</v>
      </c>
      <c r="D617" s="118">
        <v>0</v>
      </c>
    </row>
    <row r="618" spans="2:4">
      <c r="B618" s="68" t="s">
        <v>455</v>
      </c>
      <c r="C618" s="118">
        <v>28114372</v>
      </c>
      <c r="D618" s="118">
        <v>18942537.379999999</v>
      </c>
    </row>
    <row r="619" spans="2:4">
      <c r="B619" s="69" t="s">
        <v>978</v>
      </c>
      <c r="C619" s="118">
        <v>28114372</v>
      </c>
      <c r="D619" s="118">
        <v>18942537.379999999</v>
      </c>
    </row>
    <row r="620" spans="2:4">
      <c r="B620" s="68" t="s">
        <v>1716</v>
      </c>
      <c r="C620" s="118">
        <v>0</v>
      </c>
      <c r="D620" s="118">
        <v>0</v>
      </c>
    </row>
    <row r="621" spans="2:4">
      <c r="B621" s="69" t="s">
        <v>1717</v>
      </c>
      <c r="C621" s="118">
        <v>0</v>
      </c>
      <c r="D621" s="118">
        <v>0</v>
      </c>
    </row>
    <row r="622" spans="2:4">
      <c r="B622" s="68" t="s">
        <v>1718</v>
      </c>
      <c r="C622" s="118">
        <v>0</v>
      </c>
      <c r="D622" s="118">
        <v>0</v>
      </c>
    </row>
    <row r="623" spans="2:4">
      <c r="B623" s="69" t="s">
        <v>1719</v>
      </c>
      <c r="C623" s="118">
        <v>0</v>
      </c>
      <c r="D623" s="118">
        <v>0</v>
      </c>
    </row>
    <row r="624" spans="2:4">
      <c r="B624" s="68" t="s">
        <v>1720</v>
      </c>
      <c r="C624" s="118">
        <v>0</v>
      </c>
      <c r="D624" s="118">
        <v>0</v>
      </c>
    </row>
    <row r="625" spans="2:4">
      <c r="B625" s="69" t="s">
        <v>1721</v>
      </c>
      <c r="C625" s="118">
        <v>0</v>
      </c>
      <c r="D625" s="118">
        <v>0</v>
      </c>
    </row>
    <row r="626" spans="2:4">
      <c r="B626" s="68" t="s">
        <v>456</v>
      </c>
      <c r="C626" s="118">
        <v>8693414</v>
      </c>
      <c r="D626" s="118">
        <v>0</v>
      </c>
    </row>
    <row r="627" spans="2:4">
      <c r="B627" s="69" t="s">
        <v>979</v>
      </c>
      <c r="C627" s="118">
        <v>8693414</v>
      </c>
      <c r="D627" s="118">
        <v>0</v>
      </c>
    </row>
    <row r="628" spans="2:4">
      <c r="B628" s="68" t="s">
        <v>457</v>
      </c>
      <c r="C628" s="118">
        <v>7451497</v>
      </c>
      <c r="D628" s="118">
        <v>0</v>
      </c>
    </row>
    <row r="629" spans="2:4">
      <c r="B629" s="69" t="s">
        <v>980</v>
      </c>
      <c r="C629" s="118">
        <v>7451497</v>
      </c>
      <c r="D629" s="118">
        <v>0</v>
      </c>
    </row>
    <row r="630" spans="2:4">
      <c r="B630" s="68" t="s">
        <v>458</v>
      </c>
      <c r="C630" s="118">
        <v>12813281</v>
      </c>
      <c r="D630" s="118">
        <v>0</v>
      </c>
    </row>
    <row r="631" spans="2:4">
      <c r="B631" s="69" t="s">
        <v>981</v>
      </c>
      <c r="C631" s="118">
        <v>12813281</v>
      </c>
      <c r="D631" s="118">
        <v>0</v>
      </c>
    </row>
    <row r="632" spans="2:4">
      <c r="B632" s="68" t="s">
        <v>459</v>
      </c>
      <c r="C632" s="118">
        <v>61830410</v>
      </c>
      <c r="D632" s="118">
        <v>158338101.53</v>
      </c>
    </row>
    <row r="633" spans="2:4">
      <c r="B633" s="69" t="s">
        <v>982</v>
      </c>
      <c r="C633" s="118">
        <v>61830410</v>
      </c>
      <c r="D633" s="118">
        <v>158338101.53</v>
      </c>
    </row>
    <row r="634" spans="2:4">
      <c r="B634" s="68" t="s">
        <v>1492</v>
      </c>
      <c r="C634" s="118">
        <v>0</v>
      </c>
      <c r="D634" s="118">
        <v>1668629.06</v>
      </c>
    </row>
    <row r="635" spans="2:4">
      <c r="B635" s="69" t="s">
        <v>1493</v>
      </c>
      <c r="C635" s="118">
        <v>0</v>
      </c>
      <c r="D635" s="118">
        <v>1668629.06</v>
      </c>
    </row>
    <row r="636" spans="2:4">
      <c r="B636" s="68" t="s">
        <v>1408</v>
      </c>
      <c r="C636" s="118">
        <v>0</v>
      </c>
      <c r="D636" s="118">
        <v>0</v>
      </c>
    </row>
    <row r="637" spans="2:4">
      <c r="B637" s="69" t="s">
        <v>1409</v>
      </c>
      <c r="C637" s="118">
        <v>0</v>
      </c>
      <c r="D637" s="118">
        <v>0</v>
      </c>
    </row>
    <row r="638" spans="2:4">
      <c r="B638" s="68" t="s">
        <v>460</v>
      </c>
      <c r="C638" s="118">
        <v>3123819</v>
      </c>
      <c r="D638" s="118">
        <v>0</v>
      </c>
    </row>
    <row r="639" spans="2:4">
      <c r="B639" s="69" t="s">
        <v>983</v>
      </c>
      <c r="C639" s="118">
        <v>3123819</v>
      </c>
      <c r="D639" s="118">
        <v>0</v>
      </c>
    </row>
    <row r="640" spans="2:4">
      <c r="B640" s="68" t="s">
        <v>461</v>
      </c>
      <c r="C640" s="118">
        <v>5114956</v>
      </c>
      <c r="D640" s="118">
        <v>0</v>
      </c>
    </row>
    <row r="641" spans="2:4">
      <c r="B641" s="69" t="s">
        <v>984</v>
      </c>
      <c r="C641" s="118">
        <v>5114956</v>
      </c>
      <c r="D641" s="118">
        <v>0</v>
      </c>
    </row>
    <row r="642" spans="2:4">
      <c r="B642" s="68" t="s">
        <v>462</v>
      </c>
      <c r="C642" s="118">
        <v>17266695</v>
      </c>
      <c r="D642" s="118">
        <v>0</v>
      </c>
    </row>
    <row r="643" spans="2:4">
      <c r="B643" s="69" t="s">
        <v>985</v>
      </c>
      <c r="C643" s="118">
        <v>17266695</v>
      </c>
      <c r="D643" s="118">
        <v>0</v>
      </c>
    </row>
    <row r="644" spans="2:4">
      <c r="B644" s="68" t="s">
        <v>463</v>
      </c>
      <c r="C644" s="118">
        <v>61127295</v>
      </c>
      <c r="D644" s="118">
        <v>0</v>
      </c>
    </row>
    <row r="645" spans="2:4">
      <c r="B645" s="69" t="s">
        <v>986</v>
      </c>
      <c r="C645" s="118">
        <v>61127295</v>
      </c>
      <c r="D645" s="118">
        <v>0</v>
      </c>
    </row>
    <row r="646" spans="2:4">
      <c r="B646" s="68" t="s">
        <v>464</v>
      </c>
      <c r="C646" s="118">
        <v>207478011</v>
      </c>
      <c r="D646" s="118">
        <v>112092068.19000001</v>
      </c>
    </row>
    <row r="647" spans="2:4">
      <c r="B647" s="69" t="s">
        <v>987</v>
      </c>
      <c r="C647" s="118">
        <v>207478011</v>
      </c>
      <c r="D647" s="118">
        <v>112092068.19000001</v>
      </c>
    </row>
    <row r="648" spans="2:4">
      <c r="B648" s="68" t="s">
        <v>1494</v>
      </c>
      <c r="C648" s="118">
        <v>0</v>
      </c>
      <c r="D648" s="118">
        <v>5814561</v>
      </c>
    </row>
    <row r="649" spans="2:4">
      <c r="B649" s="69" t="s">
        <v>1495</v>
      </c>
      <c r="C649" s="118">
        <v>0</v>
      </c>
      <c r="D649" s="118">
        <v>5814561</v>
      </c>
    </row>
    <row r="650" spans="2:4">
      <c r="B650" s="68" t="s">
        <v>465</v>
      </c>
      <c r="C650" s="118">
        <v>75616429</v>
      </c>
      <c r="D650" s="118">
        <v>45255541.75</v>
      </c>
    </row>
    <row r="651" spans="2:4">
      <c r="B651" s="69" t="s">
        <v>988</v>
      </c>
      <c r="C651" s="118">
        <v>75616429</v>
      </c>
      <c r="D651" s="118">
        <v>45255541.75</v>
      </c>
    </row>
    <row r="652" spans="2:4">
      <c r="B652" s="67" t="s">
        <v>305</v>
      </c>
      <c r="C652" s="119">
        <v>0</v>
      </c>
      <c r="D652" s="119">
        <v>0</v>
      </c>
    </row>
    <row r="653" spans="2:4">
      <c r="B653" s="68" t="s">
        <v>463</v>
      </c>
      <c r="C653" s="118">
        <v>0</v>
      </c>
      <c r="D653" s="118">
        <v>0</v>
      </c>
    </row>
    <row r="654" spans="2:4">
      <c r="B654" s="69" t="s">
        <v>986</v>
      </c>
      <c r="C654" s="118">
        <v>0</v>
      </c>
      <c r="D654" s="118">
        <v>0</v>
      </c>
    </row>
    <row r="655" spans="2:4">
      <c r="B655" s="65" t="s">
        <v>466</v>
      </c>
      <c r="C655" s="118">
        <v>337350589</v>
      </c>
      <c r="D655" s="118">
        <v>441458827.43000001</v>
      </c>
    </row>
    <row r="656" spans="2:4">
      <c r="B656" s="67" t="s">
        <v>287</v>
      </c>
      <c r="C656" s="119">
        <v>337350589</v>
      </c>
      <c r="D656" s="119">
        <v>441458827.43000001</v>
      </c>
    </row>
    <row r="657" spans="2:4">
      <c r="B657" s="68" t="s">
        <v>467</v>
      </c>
      <c r="C657" s="118">
        <v>3843340</v>
      </c>
      <c r="D657" s="118">
        <v>0</v>
      </c>
    </row>
    <row r="658" spans="2:4">
      <c r="B658" s="69" t="s">
        <v>989</v>
      </c>
      <c r="C658" s="118">
        <v>3843340</v>
      </c>
      <c r="D658" s="118">
        <v>0</v>
      </c>
    </row>
    <row r="659" spans="2:4">
      <c r="B659" s="68" t="s">
        <v>468</v>
      </c>
      <c r="C659" s="118">
        <v>8462477</v>
      </c>
      <c r="D659" s="118">
        <v>0</v>
      </c>
    </row>
    <row r="660" spans="2:4">
      <c r="B660" s="69" t="s">
        <v>990</v>
      </c>
      <c r="C660" s="118">
        <v>8462477</v>
      </c>
      <c r="D660" s="118">
        <v>0</v>
      </c>
    </row>
    <row r="661" spans="2:4">
      <c r="B661" s="68" t="s">
        <v>469</v>
      </c>
      <c r="C661" s="118">
        <v>15619096</v>
      </c>
      <c r="D661" s="118">
        <v>4135464.39</v>
      </c>
    </row>
    <row r="662" spans="2:4">
      <c r="B662" s="69" t="s">
        <v>991</v>
      </c>
      <c r="C662" s="118">
        <v>15619096</v>
      </c>
      <c r="D662" s="118">
        <v>4135464.39</v>
      </c>
    </row>
    <row r="663" spans="2:4">
      <c r="B663" s="68" t="s">
        <v>1722</v>
      </c>
      <c r="C663" s="118">
        <v>0</v>
      </c>
      <c r="D663" s="118">
        <v>0</v>
      </c>
    </row>
    <row r="664" spans="2:4">
      <c r="B664" s="69" t="s">
        <v>1723</v>
      </c>
      <c r="C664" s="118">
        <v>0</v>
      </c>
      <c r="D664" s="118">
        <v>0</v>
      </c>
    </row>
    <row r="665" spans="2:4">
      <c r="B665" s="68" t="s">
        <v>1724</v>
      </c>
      <c r="C665" s="118">
        <v>0</v>
      </c>
      <c r="D665" s="118">
        <v>0</v>
      </c>
    </row>
    <row r="666" spans="2:4">
      <c r="B666" s="69" t="s">
        <v>1725</v>
      </c>
      <c r="C666" s="118">
        <v>0</v>
      </c>
      <c r="D666" s="118">
        <v>0</v>
      </c>
    </row>
    <row r="667" spans="2:4">
      <c r="B667" s="68" t="s">
        <v>1726</v>
      </c>
      <c r="C667" s="118">
        <v>0</v>
      </c>
      <c r="D667" s="118">
        <v>0</v>
      </c>
    </row>
    <row r="668" spans="2:4">
      <c r="B668" s="69" t="s">
        <v>1727</v>
      </c>
      <c r="C668" s="118">
        <v>0</v>
      </c>
      <c r="D668" s="118">
        <v>0</v>
      </c>
    </row>
    <row r="669" spans="2:4">
      <c r="B669" s="68" t="s">
        <v>470</v>
      </c>
      <c r="C669" s="118">
        <v>2466670</v>
      </c>
      <c r="D669" s="118">
        <v>0</v>
      </c>
    </row>
    <row r="670" spans="2:4">
      <c r="B670" s="69" t="s">
        <v>992</v>
      </c>
      <c r="C670" s="118">
        <v>2466670</v>
      </c>
      <c r="D670" s="118">
        <v>0</v>
      </c>
    </row>
    <row r="671" spans="2:4">
      <c r="B671" s="68" t="s">
        <v>1728</v>
      </c>
      <c r="C671" s="118">
        <v>0</v>
      </c>
      <c r="D671" s="118">
        <v>0</v>
      </c>
    </row>
    <row r="672" spans="2:4">
      <c r="B672" s="69" t="s">
        <v>1729</v>
      </c>
      <c r="C672" s="118">
        <v>0</v>
      </c>
      <c r="D672" s="118">
        <v>0</v>
      </c>
    </row>
    <row r="673" spans="2:4">
      <c r="B673" s="68" t="s">
        <v>1730</v>
      </c>
      <c r="C673" s="118">
        <v>0</v>
      </c>
      <c r="D673" s="118">
        <v>0</v>
      </c>
    </row>
    <row r="674" spans="2:4">
      <c r="B674" s="69" t="s">
        <v>1731</v>
      </c>
      <c r="C674" s="118">
        <v>0</v>
      </c>
      <c r="D674" s="118">
        <v>0</v>
      </c>
    </row>
    <row r="675" spans="2:4">
      <c r="B675" s="68" t="s">
        <v>471</v>
      </c>
      <c r="C675" s="118">
        <v>264468046</v>
      </c>
      <c r="D675" s="118">
        <v>322640948.86000001</v>
      </c>
    </row>
    <row r="676" spans="2:4">
      <c r="B676" s="69" t="s">
        <v>993</v>
      </c>
      <c r="C676" s="118">
        <v>264468046</v>
      </c>
      <c r="D676" s="118">
        <v>322640948.86000001</v>
      </c>
    </row>
    <row r="677" spans="2:4">
      <c r="B677" s="68" t="s">
        <v>472</v>
      </c>
      <c r="C677" s="118">
        <v>2115619</v>
      </c>
      <c r="D677" s="118">
        <v>0</v>
      </c>
    </row>
    <row r="678" spans="2:4">
      <c r="B678" s="69" t="s">
        <v>994</v>
      </c>
      <c r="C678" s="118">
        <v>2115619</v>
      </c>
      <c r="D678" s="118">
        <v>0</v>
      </c>
    </row>
    <row r="679" spans="2:4">
      <c r="B679" s="68" t="s">
        <v>473</v>
      </c>
      <c r="C679" s="118">
        <v>15000000</v>
      </c>
      <c r="D679" s="118">
        <v>0</v>
      </c>
    </row>
    <row r="680" spans="2:4">
      <c r="B680" s="69" t="s">
        <v>995</v>
      </c>
      <c r="C680" s="118">
        <v>15000000</v>
      </c>
      <c r="D680" s="118">
        <v>0</v>
      </c>
    </row>
    <row r="681" spans="2:4">
      <c r="B681" s="68" t="s">
        <v>474</v>
      </c>
      <c r="C681" s="118">
        <v>14800024</v>
      </c>
      <c r="D681" s="118">
        <v>21569102.66</v>
      </c>
    </row>
    <row r="682" spans="2:4">
      <c r="B682" s="69" t="s">
        <v>996</v>
      </c>
      <c r="C682" s="118">
        <v>14800024</v>
      </c>
      <c r="D682" s="118">
        <v>21569102.66</v>
      </c>
    </row>
    <row r="683" spans="2:4">
      <c r="B683" s="68" t="s">
        <v>475</v>
      </c>
      <c r="C683" s="118">
        <v>7451498</v>
      </c>
      <c r="D683" s="118">
        <v>0</v>
      </c>
    </row>
    <row r="684" spans="2:4">
      <c r="B684" s="69" t="s">
        <v>997</v>
      </c>
      <c r="C684" s="118">
        <v>7451498</v>
      </c>
      <c r="D684" s="118">
        <v>0</v>
      </c>
    </row>
    <row r="685" spans="2:4">
      <c r="B685" s="68" t="s">
        <v>1522</v>
      </c>
      <c r="C685" s="118">
        <v>0</v>
      </c>
      <c r="D685" s="118">
        <v>45000000</v>
      </c>
    </row>
    <row r="686" spans="2:4">
      <c r="B686" s="69" t="s">
        <v>1523</v>
      </c>
      <c r="C686" s="118">
        <v>0</v>
      </c>
      <c r="D686" s="118">
        <v>45000000</v>
      </c>
    </row>
    <row r="687" spans="2:4">
      <c r="B687" s="68" t="s">
        <v>476</v>
      </c>
      <c r="C687" s="118">
        <v>3123819</v>
      </c>
      <c r="D687" s="118">
        <v>0</v>
      </c>
    </row>
    <row r="688" spans="2:4">
      <c r="B688" s="69" t="s">
        <v>998</v>
      </c>
      <c r="C688" s="118">
        <v>3123819</v>
      </c>
      <c r="D688" s="118">
        <v>0</v>
      </c>
    </row>
    <row r="689" spans="2:4">
      <c r="B689" s="68" t="s">
        <v>1353</v>
      </c>
      <c r="C689" s="118">
        <v>0</v>
      </c>
      <c r="D689" s="118">
        <v>48113311.520000003</v>
      </c>
    </row>
    <row r="690" spans="2:4">
      <c r="B690" s="69" t="s">
        <v>1354</v>
      </c>
      <c r="C690" s="118">
        <v>0</v>
      </c>
      <c r="D690" s="118">
        <v>48113311.520000003</v>
      </c>
    </row>
    <row r="691" spans="2:4">
      <c r="B691" s="67" t="s">
        <v>289</v>
      </c>
      <c r="C691" s="119">
        <v>0</v>
      </c>
      <c r="D691" s="119">
        <v>0</v>
      </c>
    </row>
    <row r="692" spans="2:4">
      <c r="B692" s="68" t="s">
        <v>1732</v>
      </c>
      <c r="C692" s="118">
        <v>0</v>
      </c>
      <c r="D692" s="118">
        <v>0</v>
      </c>
    </row>
    <row r="693" spans="2:4">
      <c r="B693" s="69" t="s">
        <v>1733</v>
      </c>
      <c r="C693" s="118">
        <v>0</v>
      </c>
      <c r="D693" s="118">
        <v>0</v>
      </c>
    </row>
    <row r="694" spans="2:4">
      <c r="B694" s="65" t="s">
        <v>297</v>
      </c>
      <c r="C694" s="118">
        <v>976293202</v>
      </c>
      <c r="D694" s="118">
        <v>310995573.87</v>
      </c>
    </row>
    <row r="695" spans="2:4">
      <c r="B695" s="67" t="s">
        <v>287</v>
      </c>
      <c r="C695" s="119">
        <v>976293202</v>
      </c>
      <c r="D695" s="119">
        <v>310995573.87</v>
      </c>
    </row>
    <row r="696" spans="2:4">
      <c r="B696" s="68" t="s">
        <v>1734</v>
      </c>
      <c r="C696" s="118">
        <v>0</v>
      </c>
      <c r="D696" s="118">
        <v>0</v>
      </c>
    </row>
    <row r="697" spans="2:4">
      <c r="B697" s="69" t="s">
        <v>1735</v>
      </c>
      <c r="C697" s="118">
        <v>0</v>
      </c>
      <c r="D697" s="118">
        <v>0</v>
      </c>
    </row>
    <row r="698" spans="2:4">
      <c r="B698" s="68" t="s">
        <v>1736</v>
      </c>
      <c r="C698" s="118">
        <v>0</v>
      </c>
      <c r="D698" s="118">
        <v>0</v>
      </c>
    </row>
    <row r="699" spans="2:4">
      <c r="B699" s="69" t="s">
        <v>1737</v>
      </c>
      <c r="C699" s="118">
        <v>0</v>
      </c>
      <c r="D699" s="118">
        <v>0</v>
      </c>
    </row>
    <row r="700" spans="2:4">
      <c r="B700" s="68" t="s">
        <v>477</v>
      </c>
      <c r="C700" s="118">
        <v>43183012</v>
      </c>
      <c r="D700" s="118">
        <v>0</v>
      </c>
    </row>
    <row r="701" spans="2:4">
      <c r="B701" s="69" t="s">
        <v>999</v>
      </c>
      <c r="C701" s="118">
        <v>43183012</v>
      </c>
      <c r="D701" s="118">
        <v>0</v>
      </c>
    </row>
    <row r="702" spans="2:4">
      <c r="B702" s="68" t="s">
        <v>478</v>
      </c>
      <c r="C702" s="118">
        <v>40000000</v>
      </c>
      <c r="D702" s="118">
        <v>0</v>
      </c>
    </row>
    <row r="703" spans="2:4">
      <c r="B703" s="69" t="s">
        <v>1000</v>
      </c>
      <c r="C703" s="118">
        <v>40000000</v>
      </c>
      <c r="D703" s="118">
        <v>0</v>
      </c>
    </row>
    <row r="704" spans="2:4">
      <c r="B704" s="68" t="s">
        <v>479</v>
      </c>
      <c r="C704" s="118">
        <v>4231239</v>
      </c>
      <c r="D704" s="118">
        <v>0</v>
      </c>
    </row>
    <row r="705" spans="2:4">
      <c r="B705" s="69" t="s">
        <v>1001</v>
      </c>
      <c r="C705" s="118">
        <v>4231239</v>
      </c>
      <c r="D705" s="118">
        <v>0</v>
      </c>
    </row>
    <row r="706" spans="2:4">
      <c r="B706" s="68" t="s">
        <v>480</v>
      </c>
      <c r="C706" s="118">
        <v>43733469</v>
      </c>
      <c r="D706" s="118">
        <v>18331615.309999999</v>
      </c>
    </row>
    <row r="707" spans="2:4">
      <c r="B707" s="69" t="s">
        <v>1002</v>
      </c>
      <c r="C707" s="118">
        <v>43733469</v>
      </c>
      <c r="D707" s="118">
        <v>18331615.309999999</v>
      </c>
    </row>
    <row r="708" spans="2:4">
      <c r="B708" s="68" t="s">
        <v>481</v>
      </c>
      <c r="C708" s="118">
        <v>29805991</v>
      </c>
      <c r="D708" s="118">
        <v>25030737.949999999</v>
      </c>
    </row>
    <row r="709" spans="2:4">
      <c r="B709" s="69" t="s">
        <v>1003</v>
      </c>
      <c r="C709" s="118">
        <v>29805991</v>
      </c>
      <c r="D709" s="118">
        <v>25030737.949999999</v>
      </c>
    </row>
    <row r="710" spans="2:4">
      <c r="B710" s="68" t="s">
        <v>482</v>
      </c>
      <c r="C710" s="118">
        <v>6453123</v>
      </c>
      <c r="D710" s="118">
        <v>2857492.23</v>
      </c>
    </row>
    <row r="711" spans="2:4">
      <c r="B711" s="69" t="s">
        <v>1004</v>
      </c>
      <c r="C711" s="118">
        <v>6453123</v>
      </c>
      <c r="D711" s="118">
        <v>2857492.23</v>
      </c>
    </row>
    <row r="712" spans="2:4">
      <c r="B712" s="68" t="s">
        <v>483</v>
      </c>
      <c r="C712" s="118">
        <v>6247638</v>
      </c>
      <c r="D712" s="118">
        <v>40709040.789999999</v>
      </c>
    </row>
    <row r="713" spans="2:4">
      <c r="B713" s="69" t="s">
        <v>1005</v>
      </c>
      <c r="C713" s="118">
        <v>6247638</v>
      </c>
      <c r="D713" s="118">
        <v>40709040.789999999</v>
      </c>
    </row>
    <row r="714" spans="2:4">
      <c r="B714" s="68" t="s">
        <v>484</v>
      </c>
      <c r="C714" s="118">
        <v>5114956</v>
      </c>
      <c r="D714" s="118">
        <v>2665820</v>
      </c>
    </row>
    <row r="715" spans="2:4">
      <c r="B715" s="69" t="s">
        <v>1006</v>
      </c>
      <c r="C715" s="118">
        <v>5114956</v>
      </c>
      <c r="D715" s="118">
        <v>2665820</v>
      </c>
    </row>
    <row r="716" spans="2:4">
      <c r="B716" s="68" t="s">
        <v>485</v>
      </c>
      <c r="C716" s="118">
        <v>37000061</v>
      </c>
      <c r="D716" s="118">
        <v>0</v>
      </c>
    </row>
    <row r="717" spans="2:4">
      <c r="B717" s="69" t="s">
        <v>1007</v>
      </c>
      <c r="C717" s="118">
        <v>37000061</v>
      </c>
      <c r="D717" s="118">
        <v>0</v>
      </c>
    </row>
    <row r="718" spans="2:4">
      <c r="B718" s="68" t="s">
        <v>486</v>
      </c>
      <c r="C718" s="118">
        <v>405227030</v>
      </c>
      <c r="D718" s="118">
        <v>0</v>
      </c>
    </row>
    <row r="719" spans="2:4">
      <c r="B719" s="69" t="s">
        <v>1008</v>
      </c>
      <c r="C719" s="118">
        <v>405227030</v>
      </c>
      <c r="D719" s="118">
        <v>0</v>
      </c>
    </row>
    <row r="720" spans="2:4">
      <c r="B720" s="68" t="s">
        <v>487</v>
      </c>
      <c r="C720" s="118">
        <v>19870660</v>
      </c>
      <c r="D720" s="118">
        <v>13669555.34</v>
      </c>
    </row>
    <row r="721" spans="2:4">
      <c r="B721" s="69" t="s">
        <v>1009</v>
      </c>
      <c r="C721" s="118">
        <v>19870660</v>
      </c>
      <c r="D721" s="118">
        <v>13669555.34</v>
      </c>
    </row>
    <row r="722" spans="2:4">
      <c r="B722" s="68" t="s">
        <v>488</v>
      </c>
      <c r="C722" s="118">
        <v>255937916</v>
      </c>
      <c r="D722" s="118">
        <v>152731312.25</v>
      </c>
    </row>
    <row r="723" spans="2:4">
      <c r="B723" s="69" t="s">
        <v>1010</v>
      </c>
      <c r="C723" s="118">
        <v>255937916</v>
      </c>
      <c r="D723" s="118">
        <v>152731312.25</v>
      </c>
    </row>
    <row r="724" spans="2:4">
      <c r="B724" s="68" t="s">
        <v>489</v>
      </c>
      <c r="C724" s="118">
        <v>749089</v>
      </c>
      <c r="D724" s="118">
        <v>0</v>
      </c>
    </row>
    <row r="725" spans="2:4">
      <c r="B725" s="69" t="s">
        <v>1011</v>
      </c>
      <c r="C725" s="118">
        <v>749089</v>
      </c>
      <c r="D725" s="118">
        <v>0</v>
      </c>
    </row>
    <row r="726" spans="2:4">
      <c r="B726" s="68" t="s">
        <v>490</v>
      </c>
      <c r="C726" s="118">
        <v>1739769</v>
      </c>
      <c r="D726" s="118">
        <v>0</v>
      </c>
    </row>
    <row r="727" spans="2:4">
      <c r="B727" s="69" t="s">
        <v>1012</v>
      </c>
      <c r="C727" s="118">
        <v>1739769</v>
      </c>
      <c r="D727" s="118">
        <v>0</v>
      </c>
    </row>
    <row r="728" spans="2:4">
      <c r="B728" s="68" t="s">
        <v>491</v>
      </c>
      <c r="C728" s="118">
        <v>76999249</v>
      </c>
      <c r="D728" s="118">
        <v>55000000</v>
      </c>
    </row>
    <row r="729" spans="2:4">
      <c r="B729" s="69" t="s">
        <v>1013</v>
      </c>
      <c r="C729" s="118">
        <v>76999249</v>
      </c>
      <c r="D729" s="118">
        <v>55000000</v>
      </c>
    </row>
    <row r="730" spans="2:4">
      <c r="B730" s="67" t="s">
        <v>305</v>
      </c>
      <c r="C730" s="119">
        <v>0</v>
      </c>
      <c r="D730" s="119">
        <v>0</v>
      </c>
    </row>
    <row r="731" spans="2:4">
      <c r="B731" s="68" t="s">
        <v>1524</v>
      </c>
      <c r="C731" s="118">
        <v>0</v>
      </c>
      <c r="D731" s="118">
        <v>0</v>
      </c>
    </row>
    <row r="732" spans="2:4">
      <c r="B732" s="69" t="s">
        <v>1525</v>
      </c>
      <c r="C732" s="118">
        <v>0</v>
      </c>
      <c r="D732" s="118">
        <v>0</v>
      </c>
    </row>
    <row r="733" spans="2:4">
      <c r="B733" s="65" t="s">
        <v>492</v>
      </c>
      <c r="C733" s="118">
        <v>989650540</v>
      </c>
      <c r="D733" s="118">
        <v>252755355.26999998</v>
      </c>
    </row>
    <row r="734" spans="2:4">
      <c r="B734" s="67" t="s">
        <v>287</v>
      </c>
      <c r="C734" s="119">
        <v>989650540</v>
      </c>
      <c r="D734" s="119">
        <v>252755355.26999998</v>
      </c>
    </row>
    <row r="735" spans="2:4">
      <c r="B735" s="68" t="s">
        <v>493</v>
      </c>
      <c r="C735" s="118">
        <v>221707859</v>
      </c>
      <c r="D735" s="118">
        <v>0</v>
      </c>
    </row>
    <row r="736" spans="2:4">
      <c r="B736" s="69" t="s">
        <v>1014</v>
      </c>
      <c r="C736" s="118">
        <v>221707859</v>
      </c>
      <c r="D736" s="118">
        <v>0</v>
      </c>
    </row>
    <row r="737" spans="2:4">
      <c r="B737" s="68" t="s">
        <v>494</v>
      </c>
      <c r="C737" s="118">
        <v>6867669</v>
      </c>
      <c r="D737" s="118">
        <v>0</v>
      </c>
    </row>
    <row r="738" spans="2:4">
      <c r="B738" s="69" t="s">
        <v>1015</v>
      </c>
      <c r="C738" s="118">
        <v>6867669</v>
      </c>
      <c r="D738" s="118">
        <v>0</v>
      </c>
    </row>
    <row r="739" spans="2:4">
      <c r="B739" s="68" t="s">
        <v>495</v>
      </c>
      <c r="C739" s="118">
        <v>715000000</v>
      </c>
      <c r="D739" s="118">
        <v>18200000</v>
      </c>
    </row>
    <row r="740" spans="2:4">
      <c r="B740" s="69" t="s">
        <v>1016</v>
      </c>
      <c r="C740" s="118">
        <v>715000000</v>
      </c>
      <c r="D740" s="118">
        <v>18200000</v>
      </c>
    </row>
    <row r="741" spans="2:4">
      <c r="B741" s="68" t="s">
        <v>1738</v>
      </c>
      <c r="C741" s="118">
        <v>0</v>
      </c>
      <c r="D741" s="118">
        <v>0</v>
      </c>
    </row>
    <row r="742" spans="2:4">
      <c r="B742" s="69" t="s">
        <v>1739</v>
      </c>
      <c r="C742" s="118">
        <v>0</v>
      </c>
      <c r="D742" s="118">
        <v>0</v>
      </c>
    </row>
    <row r="743" spans="2:4">
      <c r="B743" s="68" t="s">
        <v>1740</v>
      </c>
      <c r="C743" s="118">
        <v>0</v>
      </c>
      <c r="D743" s="118">
        <v>0</v>
      </c>
    </row>
    <row r="744" spans="2:4">
      <c r="B744" s="69" t="s">
        <v>1741</v>
      </c>
      <c r="C744" s="118">
        <v>0</v>
      </c>
      <c r="D744" s="118">
        <v>0</v>
      </c>
    </row>
    <row r="745" spans="2:4">
      <c r="B745" s="68" t="s">
        <v>1742</v>
      </c>
      <c r="C745" s="118">
        <v>0</v>
      </c>
      <c r="D745" s="118">
        <v>0</v>
      </c>
    </row>
    <row r="746" spans="2:4">
      <c r="B746" s="69" t="s">
        <v>1743</v>
      </c>
      <c r="C746" s="118">
        <v>0</v>
      </c>
      <c r="D746" s="118">
        <v>0</v>
      </c>
    </row>
    <row r="747" spans="2:4">
      <c r="B747" s="68" t="s">
        <v>1744</v>
      </c>
      <c r="C747" s="118">
        <v>0</v>
      </c>
      <c r="D747" s="118">
        <v>0</v>
      </c>
    </row>
    <row r="748" spans="2:4">
      <c r="B748" s="69" t="s">
        <v>1745</v>
      </c>
      <c r="C748" s="118">
        <v>0</v>
      </c>
      <c r="D748" s="118">
        <v>0</v>
      </c>
    </row>
    <row r="749" spans="2:4">
      <c r="B749" s="68" t="s">
        <v>1746</v>
      </c>
      <c r="C749" s="118">
        <v>0</v>
      </c>
      <c r="D749" s="118">
        <v>0</v>
      </c>
    </row>
    <row r="750" spans="2:4">
      <c r="B750" s="69" t="s">
        <v>1747</v>
      </c>
      <c r="C750" s="118">
        <v>0</v>
      </c>
      <c r="D750" s="118">
        <v>0</v>
      </c>
    </row>
    <row r="751" spans="2:4">
      <c r="B751" s="68" t="s">
        <v>1748</v>
      </c>
      <c r="C751" s="118">
        <v>0</v>
      </c>
      <c r="D751" s="118">
        <v>0</v>
      </c>
    </row>
    <row r="752" spans="2:4">
      <c r="B752" s="69" t="s">
        <v>1749</v>
      </c>
      <c r="C752" s="118">
        <v>0</v>
      </c>
      <c r="D752" s="118">
        <v>0</v>
      </c>
    </row>
    <row r="753" spans="2:4">
      <c r="B753" s="68" t="s">
        <v>1750</v>
      </c>
      <c r="C753" s="118">
        <v>0</v>
      </c>
      <c r="D753" s="118">
        <v>0</v>
      </c>
    </row>
    <row r="754" spans="2:4">
      <c r="B754" s="69" t="s">
        <v>1751</v>
      </c>
      <c r="C754" s="118">
        <v>0</v>
      </c>
      <c r="D754" s="118">
        <v>0</v>
      </c>
    </row>
    <row r="755" spans="2:4">
      <c r="B755" s="68" t="s">
        <v>496</v>
      </c>
      <c r="C755" s="118">
        <v>2115619</v>
      </c>
      <c r="D755" s="118">
        <v>0</v>
      </c>
    </row>
    <row r="756" spans="2:4">
      <c r="B756" s="69" t="s">
        <v>1017</v>
      </c>
      <c r="C756" s="118">
        <v>2115619</v>
      </c>
      <c r="D756" s="118">
        <v>0</v>
      </c>
    </row>
    <row r="757" spans="2:4">
      <c r="B757" s="69" t="s">
        <v>1751</v>
      </c>
      <c r="C757" s="118">
        <v>0</v>
      </c>
      <c r="D757" s="118">
        <v>0</v>
      </c>
    </row>
    <row r="758" spans="2:4">
      <c r="B758" s="68" t="s">
        <v>497</v>
      </c>
      <c r="C758" s="118">
        <v>9371457</v>
      </c>
      <c r="D758" s="118">
        <v>0</v>
      </c>
    </row>
    <row r="759" spans="2:4">
      <c r="B759" s="69" t="s">
        <v>1018</v>
      </c>
      <c r="C759" s="118">
        <v>9371457</v>
      </c>
      <c r="D759" s="118">
        <v>0</v>
      </c>
    </row>
    <row r="760" spans="2:4">
      <c r="B760" s="68" t="s">
        <v>1752</v>
      </c>
      <c r="C760" s="118">
        <v>0</v>
      </c>
      <c r="D760" s="118">
        <v>0</v>
      </c>
    </row>
    <row r="761" spans="2:4">
      <c r="B761" s="69" t="s">
        <v>1753</v>
      </c>
      <c r="C761" s="118">
        <v>0</v>
      </c>
      <c r="D761" s="118">
        <v>0</v>
      </c>
    </row>
    <row r="762" spans="2:4">
      <c r="B762" s="68" t="s">
        <v>498</v>
      </c>
      <c r="C762" s="118">
        <v>2466670</v>
      </c>
      <c r="D762" s="118">
        <v>0</v>
      </c>
    </row>
    <row r="763" spans="2:4">
      <c r="B763" s="69" t="s">
        <v>1019</v>
      </c>
      <c r="C763" s="118">
        <v>2466670</v>
      </c>
      <c r="D763" s="118">
        <v>0</v>
      </c>
    </row>
    <row r="764" spans="2:4">
      <c r="B764" s="68" t="s">
        <v>499</v>
      </c>
      <c r="C764" s="118">
        <v>4967665</v>
      </c>
      <c r="D764" s="118">
        <v>0</v>
      </c>
    </row>
    <row r="765" spans="2:4">
      <c r="B765" s="69" t="s">
        <v>1020</v>
      </c>
      <c r="C765" s="118">
        <v>4967665</v>
      </c>
      <c r="D765" s="118">
        <v>0</v>
      </c>
    </row>
    <row r="766" spans="2:4">
      <c r="B766" s="68" t="s">
        <v>1410</v>
      </c>
      <c r="C766" s="118">
        <v>0</v>
      </c>
      <c r="D766" s="118">
        <v>0</v>
      </c>
    </row>
    <row r="767" spans="2:4">
      <c r="B767" s="69" t="s">
        <v>1411</v>
      </c>
      <c r="C767" s="118">
        <v>0</v>
      </c>
      <c r="D767" s="118">
        <v>0</v>
      </c>
    </row>
    <row r="768" spans="2:4">
      <c r="B768" s="68" t="s">
        <v>1412</v>
      </c>
      <c r="C768" s="118">
        <v>0</v>
      </c>
      <c r="D768" s="118">
        <v>22135276</v>
      </c>
    </row>
    <row r="769" spans="2:4">
      <c r="B769" s="69" t="s">
        <v>1413</v>
      </c>
      <c r="C769" s="118">
        <v>0</v>
      </c>
      <c r="D769" s="118">
        <v>22135276</v>
      </c>
    </row>
    <row r="770" spans="2:4">
      <c r="B770" s="68" t="s">
        <v>1414</v>
      </c>
      <c r="C770" s="118">
        <v>0</v>
      </c>
      <c r="D770" s="118">
        <v>0</v>
      </c>
    </row>
    <row r="771" spans="2:4">
      <c r="B771" s="69" t="s">
        <v>1415</v>
      </c>
      <c r="C771" s="118">
        <v>0</v>
      </c>
      <c r="D771" s="118">
        <v>0</v>
      </c>
    </row>
    <row r="772" spans="2:4">
      <c r="B772" s="68" t="s">
        <v>1416</v>
      </c>
      <c r="C772" s="118">
        <v>0</v>
      </c>
      <c r="D772" s="118">
        <v>0</v>
      </c>
    </row>
    <row r="773" spans="2:4">
      <c r="B773" s="69" t="s">
        <v>1417</v>
      </c>
      <c r="C773" s="118">
        <v>0</v>
      </c>
      <c r="D773" s="118">
        <v>0</v>
      </c>
    </row>
    <row r="774" spans="2:4">
      <c r="B774" s="68" t="s">
        <v>1418</v>
      </c>
      <c r="C774" s="118">
        <v>0</v>
      </c>
      <c r="D774" s="118">
        <v>4645286</v>
      </c>
    </row>
    <row r="775" spans="2:4">
      <c r="B775" s="69" t="s">
        <v>1419</v>
      </c>
      <c r="C775" s="118">
        <v>0</v>
      </c>
      <c r="D775" s="118">
        <v>4645286</v>
      </c>
    </row>
    <row r="776" spans="2:4">
      <c r="B776" s="68" t="s">
        <v>1420</v>
      </c>
      <c r="C776" s="118">
        <v>0</v>
      </c>
      <c r="D776" s="118">
        <v>0</v>
      </c>
    </row>
    <row r="777" spans="2:4">
      <c r="B777" s="69" t="s">
        <v>1421</v>
      </c>
      <c r="C777" s="118">
        <v>0</v>
      </c>
      <c r="D777" s="118">
        <v>0</v>
      </c>
    </row>
    <row r="778" spans="2:4">
      <c r="B778" s="68" t="s">
        <v>1422</v>
      </c>
      <c r="C778" s="118">
        <v>0</v>
      </c>
      <c r="D778" s="118">
        <v>0</v>
      </c>
    </row>
    <row r="779" spans="2:4">
      <c r="B779" s="69" t="s">
        <v>1423</v>
      </c>
      <c r="C779" s="118">
        <v>0</v>
      </c>
      <c r="D779" s="118">
        <v>0</v>
      </c>
    </row>
    <row r="780" spans="2:4">
      <c r="B780" s="68" t="s">
        <v>500</v>
      </c>
      <c r="C780" s="118">
        <v>12597926</v>
      </c>
      <c r="D780" s="118">
        <v>0</v>
      </c>
    </row>
    <row r="781" spans="2:4">
      <c r="B781" s="69" t="s">
        <v>1021</v>
      </c>
      <c r="C781" s="118">
        <v>12597926</v>
      </c>
      <c r="D781" s="118">
        <v>0</v>
      </c>
    </row>
    <row r="782" spans="2:4">
      <c r="B782" s="68" t="s">
        <v>1424</v>
      </c>
      <c r="C782" s="118">
        <v>0</v>
      </c>
      <c r="D782" s="118">
        <v>0</v>
      </c>
    </row>
    <row r="783" spans="2:4">
      <c r="B783" s="69" t="s">
        <v>1425</v>
      </c>
      <c r="C783" s="118">
        <v>0</v>
      </c>
      <c r="D783" s="118">
        <v>0</v>
      </c>
    </row>
    <row r="784" spans="2:4">
      <c r="B784" s="68" t="s">
        <v>1426</v>
      </c>
      <c r="C784" s="118">
        <v>0</v>
      </c>
      <c r="D784" s="118">
        <v>0</v>
      </c>
    </row>
    <row r="785" spans="2:4">
      <c r="B785" s="69" t="s">
        <v>1427</v>
      </c>
      <c r="C785" s="118">
        <v>0</v>
      </c>
      <c r="D785" s="118">
        <v>0</v>
      </c>
    </row>
    <row r="786" spans="2:4">
      <c r="B786" s="68" t="s">
        <v>501</v>
      </c>
      <c r="C786" s="118">
        <v>3123819</v>
      </c>
      <c r="D786" s="118">
        <v>0</v>
      </c>
    </row>
    <row r="787" spans="2:4">
      <c r="B787" s="69" t="s">
        <v>1022</v>
      </c>
      <c r="C787" s="118">
        <v>3123819</v>
      </c>
      <c r="D787" s="118">
        <v>0</v>
      </c>
    </row>
    <row r="788" spans="2:4">
      <c r="B788" s="68" t="s">
        <v>502</v>
      </c>
      <c r="C788" s="118">
        <v>3725749</v>
      </c>
      <c r="D788" s="118">
        <v>0</v>
      </c>
    </row>
    <row r="789" spans="2:4">
      <c r="B789" s="69" t="s">
        <v>1023</v>
      </c>
      <c r="C789" s="118">
        <v>3725749</v>
      </c>
      <c r="D789" s="118">
        <v>0</v>
      </c>
    </row>
    <row r="790" spans="2:4">
      <c r="B790" s="68" t="s">
        <v>503</v>
      </c>
      <c r="C790" s="118">
        <v>2466670</v>
      </c>
      <c r="D790" s="118">
        <v>0</v>
      </c>
    </row>
    <row r="791" spans="2:4">
      <c r="B791" s="69" t="s">
        <v>1024</v>
      </c>
      <c r="C791" s="118">
        <v>2466670</v>
      </c>
      <c r="D791" s="118">
        <v>0</v>
      </c>
    </row>
    <row r="792" spans="2:4">
      <c r="B792" s="68" t="s">
        <v>504</v>
      </c>
      <c r="C792" s="118">
        <v>1499668</v>
      </c>
      <c r="D792" s="118">
        <v>0</v>
      </c>
    </row>
    <row r="793" spans="2:4">
      <c r="B793" s="69" t="s">
        <v>1025</v>
      </c>
      <c r="C793" s="118">
        <v>1499668</v>
      </c>
      <c r="D793" s="118">
        <v>0</v>
      </c>
    </row>
    <row r="794" spans="2:4">
      <c r="B794" s="68" t="s">
        <v>1428</v>
      </c>
      <c r="C794" s="118">
        <v>0</v>
      </c>
      <c r="D794" s="118">
        <v>0</v>
      </c>
    </row>
    <row r="795" spans="2:4">
      <c r="B795" s="69" t="s">
        <v>1429</v>
      </c>
      <c r="C795" s="118">
        <v>0</v>
      </c>
      <c r="D795" s="118">
        <v>0</v>
      </c>
    </row>
    <row r="796" spans="2:4">
      <c r="B796" s="68" t="s">
        <v>1430</v>
      </c>
      <c r="C796" s="118">
        <v>0</v>
      </c>
      <c r="D796" s="118">
        <v>42721107</v>
      </c>
    </row>
    <row r="797" spans="2:4">
      <c r="B797" s="69" t="s">
        <v>1431</v>
      </c>
      <c r="C797" s="118">
        <v>0</v>
      </c>
      <c r="D797" s="118">
        <v>42721107</v>
      </c>
    </row>
    <row r="798" spans="2:4">
      <c r="B798" s="68" t="s">
        <v>505</v>
      </c>
      <c r="C798" s="118">
        <v>3739769</v>
      </c>
      <c r="D798" s="118">
        <v>3450560.82</v>
      </c>
    </row>
    <row r="799" spans="2:4">
      <c r="B799" s="69" t="s">
        <v>1026</v>
      </c>
      <c r="C799" s="118">
        <v>3739769</v>
      </c>
      <c r="D799" s="118">
        <v>3450560.82</v>
      </c>
    </row>
    <row r="800" spans="2:4">
      <c r="B800" s="68" t="s">
        <v>1432</v>
      </c>
      <c r="C800" s="118">
        <v>0</v>
      </c>
      <c r="D800" s="118">
        <v>161603125.44999999</v>
      </c>
    </row>
    <row r="801" spans="2:4">
      <c r="B801" s="69" t="s">
        <v>1433</v>
      </c>
      <c r="C801" s="118">
        <v>0</v>
      </c>
      <c r="D801" s="118">
        <v>161603125.44999999</v>
      </c>
    </row>
    <row r="802" spans="2:4">
      <c r="B802" s="67" t="s">
        <v>305</v>
      </c>
      <c r="C802" s="119">
        <v>0</v>
      </c>
      <c r="D802" s="119">
        <v>0</v>
      </c>
    </row>
    <row r="803" spans="2:4">
      <c r="B803" s="68" t="s">
        <v>1526</v>
      </c>
      <c r="C803" s="118">
        <v>0</v>
      </c>
      <c r="D803" s="118">
        <v>0</v>
      </c>
    </row>
    <row r="804" spans="2:4">
      <c r="B804" s="69" t="s">
        <v>1527</v>
      </c>
      <c r="C804" s="118">
        <v>0</v>
      </c>
      <c r="D804" s="118">
        <v>0</v>
      </c>
    </row>
    <row r="805" spans="2:4">
      <c r="B805" s="65" t="s">
        <v>506</v>
      </c>
      <c r="C805" s="118">
        <v>3902570017</v>
      </c>
      <c r="D805" s="118">
        <v>351255436.34000003</v>
      </c>
    </row>
    <row r="806" spans="2:4">
      <c r="B806" s="67" t="s">
        <v>287</v>
      </c>
      <c r="C806" s="119">
        <v>1282870018</v>
      </c>
      <c r="D806" s="119">
        <v>347252203.05000001</v>
      </c>
    </row>
    <row r="807" spans="2:4">
      <c r="B807" s="68" t="s">
        <v>1754</v>
      </c>
      <c r="C807" s="118">
        <v>0</v>
      </c>
      <c r="D807" s="118">
        <v>0</v>
      </c>
    </row>
    <row r="808" spans="2:4">
      <c r="B808" s="69" t="s">
        <v>1755</v>
      </c>
      <c r="C808" s="118">
        <v>0</v>
      </c>
      <c r="D808" s="118">
        <v>0</v>
      </c>
    </row>
    <row r="809" spans="2:4">
      <c r="B809" s="68" t="s">
        <v>507</v>
      </c>
      <c r="C809" s="118">
        <v>184339491</v>
      </c>
      <c r="D809" s="118">
        <v>0</v>
      </c>
    </row>
    <row r="810" spans="2:4">
      <c r="B810" s="69" t="s">
        <v>1027</v>
      </c>
      <c r="C810" s="118">
        <v>184339491</v>
      </c>
      <c r="D810" s="118">
        <v>0</v>
      </c>
    </row>
    <row r="811" spans="2:4">
      <c r="B811" s="68" t="s">
        <v>1756</v>
      </c>
      <c r="C811" s="118">
        <v>0</v>
      </c>
      <c r="D811" s="118">
        <v>0</v>
      </c>
    </row>
    <row r="812" spans="2:4">
      <c r="B812" s="69" t="s">
        <v>1757</v>
      </c>
      <c r="C812" s="118">
        <v>0</v>
      </c>
      <c r="D812" s="118">
        <v>0</v>
      </c>
    </row>
    <row r="813" spans="2:4">
      <c r="B813" s="68" t="s">
        <v>1758</v>
      </c>
      <c r="C813" s="118">
        <v>0</v>
      </c>
      <c r="D813" s="118">
        <v>0</v>
      </c>
    </row>
    <row r="814" spans="2:4">
      <c r="B814" s="69" t="s">
        <v>1759</v>
      </c>
      <c r="C814" s="118">
        <v>0</v>
      </c>
      <c r="D814" s="118">
        <v>0</v>
      </c>
    </row>
    <row r="815" spans="2:4">
      <c r="B815" s="68" t="s">
        <v>508</v>
      </c>
      <c r="C815" s="118">
        <v>900000000</v>
      </c>
      <c r="D815" s="118">
        <v>162921224</v>
      </c>
    </row>
    <row r="816" spans="2:4">
      <c r="B816" s="69" t="s">
        <v>1028</v>
      </c>
      <c r="C816" s="118">
        <v>900000000</v>
      </c>
      <c r="D816" s="118">
        <v>162921224</v>
      </c>
    </row>
    <row r="817" spans="2:4">
      <c r="B817" s="68" t="s">
        <v>1434</v>
      </c>
      <c r="C817" s="118">
        <v>0</v>
      </c>
      <c r="D817" s="118">
        <v>0</v>
      </c>
    </row>
    <row r="818" spans="2:4">
      <c r="B818" s="69" t="s">
        <v>1435</v>
      </c>
      <c r="C818" s="118">
        <v>0</v>
      </c>
      <c r="D818" s="118">
        <v>0</v>
      </c>
    </row>
    <row r="819" spans="2:4">
      <c r="B819" s="68" t="s">
        <v>1760</v>
      </c>
      <c r="C819" s="118">
        <v>0</v>
      </c>
      <c r="D819" s="118">
        <v>0</v>
      </c>
    </row>
    <row r="820" spans="2:4">
      <c r="B820" s="69" t="s">
        <v>1761</v>
      </c>
      <c r="C820" s="118">
        <v>0</v>
      </c>
      <c r="D820" s="118">
        <v>0</v>
      </c>
    </row>
    <row r="821" spans="2:4">
      <c r="B821" s="68" t="s">
        <v>509</v>
      </c>
      <c r="C821" s="118">
        <v>21255924</v>
      </c>
      <c r="D821" s="118">
        <v>0</v>
      </c>
    </row>
    <row r="822" spans="2:4">
      <c r="B822" s="69" t="s">
        <v>1029</v>
      </c>
      <c r="C822" s="118">
        <v>21255924</v>
      </c>
      <c r="D822" s="118">
        <v>0</v>
      </c>
    </row>
    <row r="823" spans="2:4">
      <c r="B823" s="68" t="s">
        <v>1762</v>
      </c>
      <c r="C823" s="118">
        <v>0</v>
      </c>
      <c r="D823" s="118">
        <v>0</v>
      </c>
    </row>
    <row r="824" spans="2:4">
      <c r="B824" s="69" t="s">
        <v>1763</v>
      </c>
      <c r="C824" s="118">
        <v>0</v>
      </c>
      <c r="D824" s="118">
        <v>0</v>
      </c>
    </row>
    <row r="825" spans="2:4">
      <c r="B825" s="68" t="s">
        <v>1764</v>
      </c>
      <c r="C825" s="118">
        <v>0</v>
      </c>
      <c r="D825" s="118">
        <v>0</v>
      </c>
    </row>
    <row r="826" spans="2:4">
      <c r="B826" s="69" t="s">
        <v>1765</v>
      </c>
      <c r="C826" s="118">
        <v>0</v>
      </c>
      <c r="D826" s="118">
        <v>0</v>
      </c>
    </row>
    <row r="827" spans="2:4">
      <c r="B827" s="68" t="s">
        <v>1766</v>
      </c>
      <c r="C827" s="118">
        <v>0</v>
      </c>
      <c r="D827" s="118">
        <v>0</v>
      </c>
    </row>
    <row r="828" spans="2:4">
      <c r="B828" s="69" t="s">
        <v>1767</v>
      </c>
      <c r="C828" s="118">
        <v>0</v>
      </c>
      <c r="D828" s="118">
        <v>0</v>
      </c>
    </row>
    <row r="829" spans="2:4">
      <c r="B829" s="68" t="s">
        <v>1768</v>
      </c>
      <c r="C829" s="118">
        <v>0</v>
      </c>
      <c r="D829" s="118">
        <v>0</v>
      </c>
    </row>
    <row r="830" spans="2:4">
      <c r="B830" s="69" t="s">
        <v>1769</v>
      </c>
      <c r="C830" s="118">
        <v>0</v>
      </c>
      <c r="D830" s="118">
        <v>0</v>
      </c>
    </row>
    <row r="831" spans="2:4">
      <c r="B831" s="68" t="s">
        <v>1496</v>
      </c>
      <c r="C831" s="118">
        <v>0</v>
      </c>
      <c r="D831" s="118">
        <v>0</v>
      </c>
    </row>
    <row r="832" spans="2:4">
      <c r="B832" s="69" t="s">
        <v>1497</v>
      </c>
      <c r="C832" s="118">
        <v>0</v>
      </c>
      <c r="D832" s="118">
        <v>0</v>
      </c>
    </row>
    <row r="833" spans="2:4">
      <c r="B833" s="68" t="s">
        <v>510</v>
      </c>
      <c r="C833" s="118">
        <v>9371457</v>
      </c>
      <c r="D833" s="118">
        <v>15346777.859999999</v>
      </c>
    </row>
    <row r="834" spans="2:4">
      <c r="B834" s="69" t="s">
        <v>1030</v>
      </c>
      <c r="C834" s="118">
        <v>9371457</v>
      </c>
      <c r="D834" s="118">
        <v>15346777.859999999</v>
      </c>
    </row>
    <row r="835" spans="2:4">
      <c r="B835" s="68" t="s">
        <v>511</v>
      </c>
      <c r="C835" s="118">
        <v>2115619</v>
      </c>
      <c r="D835" s="118">
        <v>0</v>
      </c>
    </row>
    <row r="836" spans="2:4">
      <c r="B836" s="69" t="s">
        <v>1031</v>
      </c>
      <c r="C836" s="118">
        <v>2115619</v>
      </c>
      <c r="D836" s="118">
        <v>0</v>
      </c>
    </row>
    <row r="837" spans="2:4">
      <c r="B837" s="68" t="s">
        <v>512</v>
      </c>
      <c r="C837" s="118">
        <v>2466670</v>
      </c>
      <c r="D837" s="118">
        <v>0</v>
      </c>
    </row>
    <row r="838" spans="2:4">
      <c r="B838" s="69" t="s">
        <v>1032</v>
      </c>
      <c r="C838" s="118">
        <v>2466670</v>
      </c>
      <c r="D838" s="118">
        <v>0</v>
      </c>
    </row>
    <row r="839" spans="2:4">
      <c r="B839" s="68" t="s">
        <v>513</v>
      </c>
      <c r="C839" s="118">
        <v>1241916</v>
      </c>
      <c r="D839" s="118">
        <v>0</v>
      </c>
    </row>
    <row r="840" spans="2:4">
      <c r="B840" s="69" t="s">
        <v>1033</v>
      </c>
      <c r="C840" s="118">
        <v>1241916</v>
      </c>
      <c r="D840" s="118">
        <v>0</v>
      </c>
    </row>
    <row r="841" spans="2:4">
      <c r="B841" s="68" t="s">
        <v>514</v>
      </c>
      <c r="C841" s="118">
        <v>13967116</v>
      </c>
      <c r="D841" s="118">
        <v>0</v>
      </c>
    </row>
    <row r="842" spans="2:4">
      <c r="B842" s="69" t="s">
        <v>1034</v>
      </c>
      <c r="C842" s="118">
        <v>13967116</v>
      </c>
      <c r="D842" s="118">
        <v>0</v>
      </c>
    </row>
    <row r="843" spans="2:4">
      <c r="B843" s="68" t="s">
        <v>515</v>
      </c>
      <c r="C843" s="118">
        <v>124911080</v>
      </c>
      <c r="D843" s="118">
        <v>168984201.19</v>
      </c>
    </row>
    <row r="844" spans="2:4">
      <c r="B844" s="69" t="s">
        <v>1035</v>
      </c>
      <c r="C844" s="118">
        <v>124911080</v>
      </c>
      <c r="D844" s="118">
        <v>168984201.19</v>
      </c>
    </row>
    <row r="845" spans="2:4">
      <c r="B845" s="68" t="s">
        <v>516</v>
      </c>
      <c r="C845" s="118">
        <v>7400012</v>
      </c>
      <c r="D845" s="118">
        <v>0</v>
      </c>
    </row>
    <row r="846" spans="2:4">
      <c r="B846" s="69" t="s">
        <v>1036</v>
      </c>
      <c r="C846" s="118">
        <v>7400012</v>
      </c>
      <c r="D846" s="118">
        <v>0</v>
      </c>
    </row>
    <row r="847" spans="2:4">
      <c r="B847" s="68" t="s">
        <v>517</v>
      </c>
      <c r="C847" s="118">
        <v>1499668</v>
      </c>
      <c r="D847" s="118">
        <v>0</v>
      </c>
    </row>
    <row r="848" spans="2:4">
      <c r="B848" s="69" t="s">
        <v>1037</v>
      </c>
      <c r="C848" s="118">
        <v>1499668</v>
      </c>
      <c r="D848" s="118">
        <v>0</v>
      </c>
    </row>
    <row r="849" spans="2:4">
      <c r="B849" s="68" t="s">
        <v>518</v>
      </c>
      <c r="C849" s="118">
        <v>11177246</v>
      </c>
      <c r="D849" s="118">
        <v>0</v>
      </c>
    </row>
    <row r="850" spans="2:4">
      <c r="B850" s="69" t="s">
        <v>1038</v>
      </c>
      <c r="C850" s="118">
        <v>11177246</v>
      </c>
      <c r="D850" s="118">
        <v>0</v>
      </c>
    </row>
    <row r="851" spans="2:4">
      <c r="B851" s="68" t="s">
        <v>519</v>
      </c>
      <c r="C851" s="118">
        <v>3123819</v>
      </c>
      <c r="D851" s="118">
        <v>0</v>
      </c>
    </row>
    <row r="852" spans="2:4">
      <c r="B852" s="69" t="s">
        <v>1039</v>
      </c>
      <c r="C852" s="118">
        <v>3123819</v>
      </c>
      <c r="D852" s="118">
        <v>0</v>
      </c>
    </row>
    <row r="853" spans="2:4">
      <c r="B853" s="67" t="s">
        <v>289</v>
      </c>
      <c r="C853" s="119">
        <v>0</v>
      </c>
      <c r="D853" s="119">
        <v>0</v>
      </c>
    </row>
    <row r="854" spans="2:4">
      <c r="B854" s="68" t="s">
        <v>1770</v>
      </c>
      <c r="C854" s="118">
        <v>0</v>
      </c>
      <c r="D854" s="118">
        <v>0</v>
      </c>
    </row>
    <row r="855" spans="2:4">
      <c r="B855" s="69" t="s">
        <v>1771</v>
      </c>
      <c r="C855" s="118">
        <v>0</v>
      </c>
      <c r="D855" s="118">
        <v>0</v>
      </c>
    </row>
    <row r="856" spans="2:4">
      <c r="B856" s="68" t="s">
        <v>1528</v>
      </c>
      <c r="C856" s="118">
        <v>0</v>
      </c>
      <c r="D856" s="118">
        <v>0</v>
      </c>
    </row>
    <row r="857" spans="2:4">
      <c r="B857" s="69" t="s">
        <v>1529</v>
      </c>
      <c r="C857" s="118">
        <v>0</v>
      </c>
      <c r="D857" s="118">
        <v>0</v>
      </c>
    </row>
    <row r="858" spans="2:4">
      <c r="B858" s="67" t="s">
        <v>290</v>
      </c>
      <c r="C858" s="119">
        <v>2619699999</v>
      </c>
      <c r="D858" s="119">
        <v>4003233.29</v>
      </c>
    </row>
    <row r="859" spans="2:4">
      <c r="B859" s="68" t="s">
        <v>507</v>
      </c>
      <c r="C859" s="118">
        <v>2619699999</v>
      </c>
      <c r="D859" s="118">
        <v>4003233.29</v>
      </c>
    </row>
    <row r="860" spans="2:4">
      <c r="B860" s="69" t="s">
        <v>1027</v>
      </c>
      <c r="C860" s="118">
        <v>2619699999</v>
      </c>
      <c r="D860" s="118">
        <v>4003233.29</v>
      </c>
    </row>
    <row r="861" spans="2:4">
      <c r="B861" s="65" t="s">
        <v>520</v>
      </c>
      <c r="C861" s="118">
        <v>383266082</v>
      </c>
      <c r="D861" s="118">
        <v>4114465.06</v>
      </c>
    </row>
    <row r="862" spans="2:4">
      <c r="B862" s="67" t="s">
        <v>287</v>
      </c>
      <c r="C862" s="119">
        <v>367884646</v>
      </c>
      <c r="D862" s="119">
        <v>4114465.06</v>
      </c>
    </row>
    <row r="863" spans="2:4">
      <c r="B863" s="68" t="s">
        <v>521</v>
      </c>
      <c r="C863" s="118">
        <v>2855017</v>
      </c>
      <c r="D863" s="118">
        <v>0</v>
      </c>
    </row>
    <row r="864" spans="2:4">
      <c r="B864" s="69" t="s">
        <v>1040</v>
      </c>
      <c r="C864" s="118">
        <v>2855017</v>
      </c>
      <c r="D864" s="118">
        <v>0</v>
      </c>
    </row>
    <row r="865" spans="2:4">
      <c r="B865" s="68" t="s">
        <v>522</v>
      </c>
      <c r="C865" s="118">
        <v>3931943</v>
      </c>
      <c r="D865" s="118">
        <v>0</v>
      </c>
    </row>
    <row r="866" spans="2:4">
      <c r="B866" s="69" t="s">
        <v>1041</v>
      </c>
      <c r="C866" s="118">
        <v>3931943</v>
      </c>
      <c r="D866" s="118">
        <v>0</v>
      </c>
    </row>
    <row r="867" spans="2:4">
      <c r="B867" s="68" t="s">
        <v>1772</v>
      </c>
      <c r="C867" s="118">
        <v>0</v>
      </c>
      <c r="D867" s="118">
        <v>0</v>
      </c>
    </row>
    <row r="868" spans="2:4">
      <c r="B868" s="69" t="s">
        <v>1773</v>
      </c>
      <c r="C868" s="118">
        <v>0</v>
      </c>
      <c r="D868" s="118">
        <v>0</v>
      </c>
    </row>
    <row r="869" spans="2:4">
      <c r="B869" s="68" t="s">
        <v>1774</v>
      </c>
      <c r="C869" s="118">
        <v>0</v>
      </c>
      <c r="D869" s="118">
        <v>0</v>
      </c>
    </row>
    <row r="870" spans="2:4">
      <c r="B870" s="69" t="s">
        <v>1775</v>
      </c>
      <c r="C870" s="118">
        <v>0</v>
      </c>
      <c r="D870" s="118">
        <v>0</v>
      </c>
    </row>
    <row r="871" spans="2:4">
      <c r="B871" s="68" t="s">
        <v>1776</v>
      </c>
      <c r="C871" s="118">
        <v>0</v>
      </c>
      <c r="D871" s="118">
        <v>0</v>
      </c>
    </row>
    <row r="872" spans="2:4">
      <c r="B872" s="69" t="s">
        <v>1777</v>
      </c>
      <c r="C872" s="118">
        <v>0</v>
      </c>
      <c r="D872" s="118">
        <v>0</v>
      </c>
    </row>
    <row r="873" spans="2:4">
      <c r="B873" s="68" t="s">
        <v>523</v>
      </c>
      <c r="C873" s="118">
        <v>4624657</v>
      </c>
      <c r="D873" s="118">
        <v>0</v>
      </c>
    </row>
    <row r="874" spans="2:4">
      <c r="B874" s="69" t="s">
        <v>1042</v>
      </c>
      <c r="C874" s="118">
        <v>4624657</v>
      </c>
      <c r="D874" s="118">
        <v>0</v>
      </c>
    </row>
    <row r="875" spans="2:4">
      <c r="B875" s="68" t="s">
        <v>524</v>
      </c>
      <c r="C875" s="118">
        <v>2489528</v>
      </c>
      <c r="D875" s="118">
        <v>2473290.25</v>
      </c>
    </row>
    <row r="876" spans="2:4">
      <c r="B876" s="69" t="s">
        <v>1043</v>
      </c>
      <c r="C876" s="118">
        <v>2489528</v>
      </c>
      <c r="D876" s="118">
        <v>2473290.25</v>
      </c>
    </row>
    <row r="877" spans="2:4">
      <c r="B877" s="68" t="s">
        <v>525</v>
      </c>
      <c r="C877" s="118">
        <v>350000000</v>
      </c>
      <c r="D877" s="118">
        <v>0</v>
      </c>
    </row>
    <row r="878" spans="2:4">
      <c r="B878" s="69" t="s">
        <v>1044</v>
      </c>
      <c r="C878" s="118">
        <v>350000000</v>
      </c>
      <c r="D878" s="118">
        <v>0</v>
      </c>
    </row>
    <row r="879" spans="2:4">
      <c r="B879" s="68" t="s">
        <v>526</v>
      </c>
      <c r="C879" s="118">
        <v>2483832</v>
      </c>
      <c r="D879" s="118">
        <v>0</v>
      </c>
    </row>
    <row r="880" spans="2:4">
      <c r="B880" s="69" t="s">
        <v>1045</v>
      </c>
      <c r="C880" s="118">
        <v>2483832</v>
      </c>
      <c r="D880" s="118">
        <v>0</v>
      </c>
    </row>
    <row r="881" spans="2:4">
      <c r="B881" s="68" t="s">
        <v>1436</v>
      </c>
      <c r="C881" s="118">
        <v>0</v>
      </c>
      <c r="D881" s="118">
        <v>1641174.81</v>
      </c>
    </row>
    <row r="882" spans="2:4">
      <c r="B882" s="69" t="s">
        <v>1437</v>
      </c>
      <c r="C882" s="118">
        <v>0</v>
      </c>
      <c r="D882" s="118">
        <v>1641174.81</v>
      </c>
    </row>
    <row r="883" spans="2:4">
      <c r="B883" s="68" t="s">
        <v>527</v>
      </c>
      <c r="C883" s="118">
        <v>1499669</v>
      </c>
      <c r="D883" s="118">
        <v>0</v>
      </c>
    </row>
    <row r="884" spans="2:4">
      <c r="B884" s="69" t="s">
        <v>1046</v>
      </c>
      <c r="C884" s="118">
        <v>1499669</v>
      </c>
      <c r="D884" s="118">
        <v>0</v>
      </c>
    </row>
    <row r="885" spans="2:4">
      <c r="B885" s="67" t="s">
        <v>305</v>
      </c>
      <c r="C885" s="119">
        <v>0</v>
      </c>
      <c r="D885" s="119">
        <v>0</v>
      </c>
    </row>
    <row r="886" spans="2:4">
      <c r="B886" s="68" t="s">
        <v>1530</v>
      </c>
      <c r="C886" s="118">
        <v>0</v>
      </c>
      <c r="D886" s="118">
        <v>0</v>
      </c>
    </row>
    <row r="887" spans="2:4">
      <c r="B887" s="69" t="s">
        <v>1531</v>
      </c>
      <c r="C887" s="118">
        <v>0</v>
      </c>
      <c r="D887" s="118">
        <v>0</v>
      </c>
    </row>
    <row r="888" spans="2:4">
      <c r="B888" s="67" t="s">
        <v>291</v>
      </c>
      <c r="C888" s="119">
        <v>15381436</v>
      </c>
      <c r="D888" s="119">
        <v>0</v>
      </c>
    </row>
    <row r="889" spans="2:4">
      <c r="B889" s="68" t="s">
        <v>288</v>
      </c>
      <c r="C889" s="118">
        <v>11755940</v>
      </c>
      <c r="D889" s="118">
        <v>0</v>
      </c>
    </row>
    <row r="890" spans="2:4">
      <c r="B890" s="69" t="s">
        <v>1047</v>
      </c>
      <c r="C890" s="118">
        <v>234000</v>
      </c>
      <c r="D890" s="118">
        <v>0</v>
      </c>
    </row>
    <row r="891" spans="2:4">
      <c r="B891" s="69" t="s">
        <v>1048</v>
      </c>
      <c r="C891" s="118">
        <v>11521940</v>
      </c>
      <c r="D891" s="118">
        <v>0</v>
      </c>
    </row>
    <row r="892" spans="2:4">
      <c r="B892" s="68" t="s">
        <v>528</v>
      </c>
      <c r="C892" s="118">
        <v>3625496</v>
      </c>
      <c r="D892" s="118">
        <v>0</v>
      </c>
    </row>
    <row r="893" spans="2:4">
      <c r="B893" s="69" t="s">
        <v>1049</v>
      </c>
      <c r="C893" s="118">
        <v>3625496</v>
      </c>
      <c r="D893" s="118">
        <v>0</v>
      </c>
    </row>
    <row r="894" spans="2:4">
      <c r="B894" s="65" t="s">
        <v>529</v>
      </c>
      <c r="C894" s="118">
        <v>1787798715</v>
      </c>
      <c r="D894" s="118">
        <v>431725478.11000001</v>
      </c>
    </row>
    <row r="895" spans="2:4">
      <c r="B895" s="67" t="s">
        <v>287</v>
      </c>
      <c r="C895" s="119">
        <v>1774470715</v>
      </c>
      <c r="D895" s="119">
        <v>431725478.11000001</v>
      </c>
    </row>
    <row r="896" spans="2:4">
      <c r="B896" s="68" t="s">
        <v>288</v>
      </c>
      <c r="C896" s="118">
        <v>2050000</v>
      </c>
      <c r="D896" s="118">
        <v>0</v>
      </c>
    </row>
    <row r="897" spans="2:4">
      <c r="B897" s="69" t="s">
        <v>1050</v>
      </c>
      <c r="C897" s="118">
        <v>2050000</v>
      </c>
      <c r="D897" s="118">
        <v>0</v>
      </c>
    </row>
    <row r="898" spans="2:4">
      <c r="B898" s="68" t="s">
        <v>1778</v>
      </c>
      <c r="C898" s="118">
        <v>0</v>
      </c>
      <c r="D898" s="118">
        <v>0</v>
      </c>
    </row>
    <row r="899" spans="2:4">
      <c r="B899" s="69" t="s">
        <v>1779</v>
      </c>
      <c r="C899" s="118">
        <v>0</v>
      </c>
      <c r="D899" s="118">
        <v>0</v>
      </c>
    </row>
    <row r="900" spans="2:4">
      <c r="B900" s="68" t="s">
        <v>530</v>
      </c>
      <c r="C900" s="118">
        <v>791959</v>
      </c>
      <c r="D900" s="118">
        <v>712762.92</v>
      </c>
    </row>
    <row r="901" spans="2:4">
      <c r="B901" s="69" t="s">
        <v>1051</v>
      </c>
      <c r="C901" s="118">
        <v>791959</v>
      </c>
      <c r="D901" s="118">
        <v>712762.92</v>
      </c>
    </row>
    <row r="902" spans="2:4">
      <c r="B902" s="68" t="s">
        <v>1780</v>
      </c>
      <c r="C902" s="118">
        <v>0</v>
      </c>
      <c r="D902" s="118">
        <v>0</v>
      </c>
    </row>
    <row r="903" spans="2:4">
      <c r="B903" s="69" t="s">
        <v>1781</v>
      </c>
      <c r="C903" s="118">
        <v>0</v>
      </c>
      <c r="D903" s="118">
        <v>0</v>
      </c>
    </row>
    <row r="904" spans="2:4">
      <c r="B904" s="68" t="s">
        <v>1782</v>
      </c>
      <c r="C904" s="118">
        <v>0</v>
      </c>
      <c r="D904" s="118">
        <v>0</v>
      </c>
    </row>
    <row r="905" spans="2:4">
      <c r="B905" s="69" t="s">
        <v>1783</v>
      </c>
      <c r="C905" s="118">
        <v>0</v>
      </c>
      <c r="D905" s="118">
        <v>0</v>
      </c>
    </row>
    <row r="906" spans="2:4">
      <c r="B906" s="68" t="s">
        <v>1784</v>
      </c>
      <c r="C906" s="118">
        <v>0</v>
      </c>
      <c r="D906" s="118">
        <v>0</v>
      </c>
    </row>
    <row r="907" spans="2:4">
      <c r="B907" s="69" t="s">
        <v>1785</v>
      </c>
      <c r="C907" s="118">
        <v>0</v>
      </c>
      <c r="D907" s="118">
        <v>0</v>
      </c>
    </row>
    <row r="908" spans="2:4">
      <c r="B908" s="68" t="s">
        <v>1786</v>
      </c>
      <c r="C908" s="118">
        <v>0</v>
      </c>
      <c r="D908" s="118">
        <v>0</v>
      </c>
    </row>
    <row r="909" spans="2:4">
      <c r="B909" s="69" t="s">
        <v>1787</v>
      </c>
      <c r="C909" s="118">
        <v>0</v>
      </c>
      <c r="D909" s="118">
        <v>0</v>
      </c>
    </row>
    <row r="910" spans="2:4">
      <c r="B910" s="68" t="s">
        <v>1788</v>
      </c>
      <c r="C910" s="118">
        <v>0</v>
      </c>
      <c r="D910" s="118">
        <v>0</v>
      </c>
    </row>
    <row r="911" spans="2:4">
      <c r="B911" s="69" t="s">
        <v>1789</v>
      </c>
      <c r="C911" s="118">
        <v>0</v>
      </c>
      <c r="D911" s="118">
        <v>0</v>
      </c>
    </row>
    <row r="912" spans="2:4">
      <c r="B912" s="68" t="s">
        <v>1790</v>
      </c>
      <c r="C912" s="118">
        <v>0</v>
      </c>
      <c r="D912" s="118">
        <v>0</v>
      </c>
    </row>
    <row r="913" spans="2:4">
      <c r="B913" s="69" t="s">
        <v>1791</v>
      </c>
      <c r="C913" s="118">
        <v>0</v>
      </c>
      <c r="D913" s="118">
        <v>0</v>
      </c>
    </row>
    <row r="914" spans="2:4">
      <c r="B914" s="68" t="s">
        <v>1792</v>
      </c>
      <c r="C914" s="118">
        <v>0</v>
      </c>
      <c r="D914" s="118">
        <v>0</v>
      </c>
    </row>
    <row r="915" spans="2:4">
      <c r="B915" s="69" t="s">
        <v>1793</v>
      </c>
      <c r="C915" s="118">
        <v>0</v>
      </c>
      <c r="D915" s="118">
        <v>0</v>
      </c>
    </row>
    <row r="916" spans="2:4">
      <c r="B916" s="68" t="s">
        <v>1794</v>
      </c>
      <c r="C916" s="118">
        <v>0</v>
      </c>
      <c r="D916" s="118">
        <v>0</v>
      </c>
    </row>
    <row r="917" spans="2:4">
      <c r="B917" s="69" t="s">
        <v>1795</v>
      </c>
      <c r="C917" s="118">
        <v>0</v>
      </c>
      <c r="D917" s="118">
        <v>0</v>
      </c>
    </row>
    <row r="918" spans="2:4">
      <c r="B918" s="68" t="s">
        <v>1796</v>
      </c>
      <c r="C918" s="118">
        <v>0</v>
      </c>
      <c r="D918" s="118">
        <v>0</v>
      </c>
    </row>
    <row r="919" spans="2:4">
      <c r="B919" s="69" t="s">
        <v>1797</v>
      </c>
      <c r="C919" s="118">
        <v>0</v>
      </c>
      <c r="D919" s="118">
        <v>0</v>
      </c>
    </row>
    <row r="920" spans="2:4">
      <c r="B920" s="68" t="s">
        <v>531</v>
      </c>
      <c r="C920" s="118">
        <v>1071015</v>
      </c>
      <c r="D920" s="118">
        <v>0</v>
      </c>
    </row>
    <row r="921" spans="2:4">
      <c r="B921" s="69" t="s">
        <v>1052</v>
      </c>
      <c r="C921" s="118">
        <v>1071015</v>
      </c>
      <c r="D921" s="118">
        <v>0</v>
      </c>
    </row>
    <row r="922" spans="2:4">
      <c r="B922" s="68" t="s">
        <v>532</v>
      </c>
      <c r="C922" s="118">
        <v>9371457</v>
      </c>
      <c r="D922" s="118">
        <v>7634484.1200000001</v>
      </c>
    </row>
    <row r="923" spans="2:4">
      <c r="B923" s="69" t="s">
        <v>1053</v>
      </c>
      <c r="C923" s="118">
        <v>9371457</v>
      </c>
      <c r="D923" s="118">
        <v>7634484.1200000001</v>
      </c>
    </row>
    <row r="924" spans="2:4">
      <c r="B924" s="68" t="s">
        <v>533</v>
      </c>
      <c r="C924" s="118">
        <v>583800000</v>
      </c>
      <c r="D924" s="118">
        <v>66106870.840000004</v>
      </c>
    </row>
    <row r="925" spans="2:4">
      <c r="B925" s="69" t="s">
        <v>1054</v>
      </c>
      <c r="C925" s="118">
        <v>583800000</v>
      </c>
      <c r="D925" s="118">
        <v>66106870.840000004</v>
      </c>
    </row>
    <row r="926" spans="2:4">
      <c r="B926" s="68" t="s">
        <v>534</v>
      </c>
      <c r="C926" s="118">
        <v>2115619</v>
      </c>
      <c r="D926" s="118">
        <v>0</v>
      </c>
    </row>
    <row r="927" spans="2:4">
      <c r="B927" s="69" t="s">
        <v>1055</v>
      </c>
      <c r="C927" s="118">
        <v>2115619</v>
      </c>
      <c r="D927" s="118">
        <v>0</v>
      </c>
    </row>
    <row r="928" spans="2:4">
      <c r="B928" s="68" t="s">
        <v>535</v>
      </c>
      <c r="C928" s="118">
        <v>8693414</v>
      </c>
      <c r="D928" s="118">
        <v>0</v>
      </c>
    </row>
    <row r="929" spans="2:4">
      <c r="B929" s="69" t="s">
        <v>1056</v>
      </c>
      <c r="C929" s="118">
        <v>8693414</v>
      </c>
      <c r="D929" s="118">
        <v>0</v>
      </c>
    </row>
    <row r="930" spans="2:4">
      <c r="B930" s="68" t="s">
        <v>536</v>
      </c>
      <c r="C930" s="118">
        <v>250254236</v>
      </c>
      <c r="D930" s="118">
        <v>193673354.18000001</v>
      </c>
    </row>
    <row r="931" spans="2:4">
      <c r="B931" s="69" t="s">
        <v>1057</v>
      </c>
      <c r="C931" s="118">
        <v>250254236</v>
      </c>
      <c r="D931" s="118">
        <v>193673354.18000001</v>
      </c>
    </row>
    <row r="932" spans="2:4">
      <c r="B932" s="68" t="s">
        <v>537</v>
      </c>
      <c r="C932" s="118">
        <v>12333353</v>
      </c>
      <c r="D932" s="118">
        <v>0</v>
      </c>
    </row>
    <row r="933" spans="2:4">
      <c r="B933" s="69" t="s">
        <v>1058</v>
      </c>
      <c r="C933" s="118">
        <v>12333353</v>
      </c>
      <c r="D933" s="118">
        <v>0</v>
      </c>
    </row>
    <row r="934" spans="2:4">
      <c r="B934" s="68" t="s">
        <v>538</v>
      </c>
      <c r="C934" s="118">
        <v>3615287</v>
      </c>
      <c r="D934" s="118">
        <v>0</v>
      </c>
    </row>
    <row r="935" spans="2:4">
      <c r="B935" s="69" t="s">
        <v>1059</v>
      </c>
      <c r="C935" s="118">
        <v>3615287</v>
      </c>
      <c r="D935" s="118">
        <v>0</v>
      </c>
    </row>
    <row r="936" spans="2:4">
      <c r="B936" s="68" t="s">
        <v>539</v>
      </c>
      <c r="C936" s="118">
        <v>891026954</v>
      </c>
      <c r="D936" s="118">
        <v>163598006.05000001</v>
      </c>
    </row>
    <row r="937" spans="2:4">
      <c r="B937" s="69" t="s">
        <v>1060</v>
      </c>
      <c r="C937" s="118">
        <v>891026954</v>
      </c>
      <c r="D937" s="118">
        <v>163598006.05000001</v>
      </c>
    </row>
    <row r="938" spans="2:4">
      <c r="B938" s="68" t="s">
        <v>540</v>
      </c>
      <c r="C938" s="118">
        <v>2483832</v>
      </c>
      <c r="D938" s="118">
        <v>0</v>
      </c>
    </row>
    <row r="939" spans="2:4">
      <c r="B939" s="69" t="s">
        <v>1061</v>
      </c>
      <c r="C939" s="118">
        <v>2483832</v>
      </c>
      <c r="D939" s="118">
        <v>0</v>
      </c>
    </row>
    <row r="940" spans="2:4">
      <c r="B940" s="68" t="s">
        <v>541</v>
      </c>
      <c r="C940" s="118">
        <v>6863589</v>
      </c>
      <c r="D940" s="118">
        <v>0</v>
      </c>
    </row>
    <row r="941" spans="2:4">
      <c r="B941" s="69" t="s">
        <v>1062</v>
      </c>
      <c r="C941" s="118">
        <v>6863589</v>
      </c>
      <c r="D941" s="118">
        <v>0</v>
      </c>
    </row>
    <row r="942" spans="2:4">
      <c r="B942" s="67" t="s">
        <v>291</v>
      </c>
      <c r="C942" s="119">
        <v>13328000</v>
      </c>
      <c r="D942" s="119">
        <v>0</v>
      </c>
    </row>
    <row r="943" spans="2:4">
      <c r="B943" s="68" t="s">
        <v>288</v>
      </c>
      <c r="C943" s="118">
        <v>13328000</v>
      </c>
      <c r="D943" s="118">
        <v>0</v>
      </c>
    </row>
    <row r="944" spans="2:4">
      <c r="B944" s="69" t="s">
        <v>1050</v>
      </c>
      <c r="C944" s="118">
        <v>13328000</v>
      </c>
      <c r="D944" s="118">
        <v>0</v>
      </c>
    </row>
    <row r="945" spans="2:4">
      <c r="B945" s="65" t="s">
        <v>542</v>
      </c>
      <c r="C945" s="118">
        <v>1155833545</v>
      </c>
      <c r="D945" s="118">
        <v>250211770.98999998</v>
      </c>
    </row>
    <row r="946" spans="2:4">
      <c r="B946" s="67" t="s">
        <v>287</v>
      </c>
      <c r="C946" s="119">
        <v>1155833545</v>
      </c>
      <c r="D946" s="119">
        <v>250211770.98999998</v>
      </c>
    </row>
    <row r="947" spans="2:4">
      <c r="B947" s="68" t="s">
        <v>543</v>
      </c>
      <c r="C947" s="118">
        <v>30000000</v>
      </c>
      <c r="D947" s="118">
        <v>4387128.97</v>
      </c>
    </row>
    <row r="948" spans="2:4">
      <c r="B948" s="69" t="s">
        <v>1063</v>
      </c>
      <c r="C948" s="118">
        <v>30000000</v>
      </c>
      <c r="D948" s="118">
        <v>4387128.97</v>
      </c>
    </row>
    <row r="949" spans="2:4">
      <c r="B949" s="68" t="s">
        <v>544</v>
      </c>
      <c r="C949" s="118">
        <v>28001108</v>
      </c>
      <c r="D949" s="118">
        <v>24952401.350000001</v>
      </c>
    </row>
    <row r="950" spans="2:4">
      <c r="B950" s="69" t="s">
        <v>1064</v>
      </c>
      <c r="C950" s="118">
        <v>28001108</v>
      </c>
      <c r="D950" s="118">
        <v>24952401.350000001</v>
      </c>
    </row>
    <row r="951" spans="2:4">
      <c r="B951" s="68" t="s">
        <v>545</v>
      </c>
      <c r="C951" s="118">
        <v>137862646</v>
      </c>
      <c r="D951" s="118">
        <v>0</v>
      </c>
    </row>
    <row r="952" spans="2:4">
      <c r="B952" s="69" t="s">
        <v>1065</v>
      </c>
      <c r="C952" s="118">
        <v>137862646</v>
      </c>
      <c r="D952" s="118">
        <v>0</v>
      </c>
    </row>
    <row r="953" spans="2:4">
      <c r="B953" s="68" t="s">
        <v>1798</v>
      </c>
      <c r="C953" s="118">
        <v>0</v>
      </c>
      <c r="D953" s="118">
        <v>0</v>
      </c>
    </row>
    <row r="954" spans="2:4">
      <c r="B954" s="69" t="s">
        <v>1799</v>
      </c>
      <c r="C954" s="118">
        <v>0</v>
      </c>
      <c r="D954" s="118">
        <v>0</v>
      </c>
    </row>
    <row r="955" spans="2:4">
      <c r="B955" s="68" t="s">
        <v>1800</v>
      </c>
      <c r="C955" s="118">
        <v>0</v>
      </c>
      <c r="D955" s="118">
        <v>0</v>
      </c>
    </row>
    <row r="956" spans="2:4">
      <c r="B956" s="69" t="s">
        <v>1801</v>
      </c>
      <c r="C956" s="118">
        <v>0</v>
      </c>
      <c r="D956" s="118">
        <v>0</v>
      </c>
    </row>
    <row r="957" spans="2:4">
      <c r="B957" s="68" t="s">
        <v>546</v>
      </c>
      <c r="C957" s="118">
        <v>35000000</v>
      </c>
      <c r="D957" s="118">
        <v>0</v>
      </c>
    </row>
    <row r="958" spans="2:4">
      <c r="B958" s="69" t="s">
        <v>1066</v>
      </c>
      <c r="C958" s="118">
        <v>35000000</v>
      </c>
      <c r="D958" s="118">
        <v>0</v>
      </c>
    </row>
    <row r="959" spans="2:4">
      <c r="B959" s="68" t="s">
        <v>1802</v>
      </c>
      <c r="C959" s="118">
        <v>0</v>
      </c>
      <c r="D959" s="118">
        <v>0</v>
      </c>
    </row>
    <row r="960" spans="2:4">
      <c r="B960" s="69" t="s">
        <v>1803</v>
      </c>
      <c r="C960" s="118">
        <v>0</v>
      </c>
      <c r="D960" s="118">
        <v>0</v>
      </c>
    </row>
    <row r="961" spans="2:4">
      <c r="B961" s="68" t="s">
        <v>1804</v>
      </c>
      <c r="C961" s="118">
        <v>0</v>
      </c>
      <c r="D961" s="118">
        <v>0</v>
      </c>
    </row>
    <row r="962" spans="2:4">
      <c r="B962" s="69" t="s">
        <v>1805</v>
      </c>
      <c r="C962" s="118">
        <v>0</v>
      </c>
      <c r="D962" s="118">
        <v>0</v>
      </c>
    </row>
    <row r="963" spans="2:4">
      <c r="B963" s="68" t="s">
        <v>1806</v>
      </c>
      <c r="C963" s="118">
        <v>0</v>
      </c>
      <c r="D963" s="118">
        <v>0</v>
      </c>
    </row>
    <row r="964" spans="2:4">
      <c r="B964" s="69" t="s">
        <v>1807</v>
      </c>
      <c r="C964" s="118">
        <v>0</v>
      </c>
      <c r="D964" s="118">
        <v>0</v>
      </c>
    </row>
    <row r="965" spans="2:4">
      <c r="B965" s="68" t="s">
        <v>1808</v>
      </c>
      <c r="C965" s="118">
        <v>0</v>
      </c>
      <c r="D965" s="118">
        <v>0</v>
      </c>
    </row>
    <row r="966" spans="2:4">
      <c r="B966" s="69" t="s">
        <v>1809</v>
      </c>
      <c r="C966" s="118">
        <v>0</v>
      </c>
      <c r="D966" s="118">
        <v>0</v>
      </c>
    </row>
    <row r="967" spans="2:4">
      <c r="B967" s="68" t="s">
        <v>1810</v>
      </c>
      <c r="C967" s="118">
        <v>0</v>
      </c>
      <c r="D967" s="118">
        <v>0</v>
      </c>
    </row>
    <row r="968" spans="2:4">
      <c r="B968" s="69" t="s">
        <v>1811</v>
      </c>
      <c r="C968" s="118">
        <v>0</v>
      </c>
      <c r="D968" s="118">
        <v>0</v>
      </c>
    </row>
    <row r="969" spans="2:4">
      <c r="B969" s="68" t="s">
        <v>547</v>
      </c>
      <c r="C969" s="118">
        <v>8462477</v>
      </c>
      <c r="D969" s="118">
        <v>0</v>
      </c>
    </row>
    <row r="970" spans="2:4">
      <c r="B970" s="69" t="s">
        <v>1067</v>
      </c>
      <c r="C970" s="118">
        <v>8462477</v>
      </c>
      <c r="D970" s="118">
        <v>0</v>
      </c>
    </row>
    <row r="971" spans="2:4">
      <c r="B971" s="68" t="s">
        <v>548</v>
      </c>
      <c r="C971" s="118">
        <v>43733469</v>
      </c>
      <c r="D971" s="118">
        <v>9797248.2799999993</v>
      </c>
    </row>
    <row r="972" spans="2:4">
      <c r="B972" s="69" t="s">
        <v>1068</v>
      </c>
      <c r="C972" s="118">
        <v>43733469</v>
      </c>
      <c r="D972" s="118">
        <v>9797248.2799999993</v>
      </c>
    </row>
    <row r="973" spans="2:4">
      <c r="B973" s="68" t="s">
        <v>1355</v>
      </c>
      <c r="C973" s="118">
        <v>0</v>
      </c>
      <c r="D973" s="118">
        <v>819294.4</v>
      </c>
    </row>
    <row r="974" spans="2:4">
      <c r="B974" s="69" t="s">
        <v>1356</v>
      </c>
      <c r="C974" s="118">
        <v>0</v>
      </c>
      <c r="D974" s="118">
        <v>819294.4</v>
      </c>
    </row>
    <row r="975" spans="2:4">
      <c r="B975" s="68" t="s">
        <v>549</v>
      </c>
      <c r="C975" s="118">
        <v>2466670</v>
      </c>
      <c r="D975" s="118">
        <v>0</v>
      </c>
    </row>
    <row r="976" spans="2:4">
      <c r="B976" s="69" t="s">
        <v>1069</v>
      </c>
      <c r="C976" s="118">
        <v>2466670</v>
      </c>
      <c r="D976" s="118">
        <v>0</v>
      </c>
    </row>
    <row r="977" spans="2:4">
      <c r="B977" s="68" t="s">
        <v>550</v>
      </c>
      <c r="C977" s="118">
        <v>17386828</v>
      </c>
      <c r="D977" s="118">
        <v>0</v>
      </c>
    </row>
    <row r="978" spans="2:4">
      <c r="B978" s="69" t="s">
        <v>1070</v>
      </c>
      <c r="C978" s="118">
        <v>17386828</v>
      </c>
      <c r="D978" s="118">
        <v>0</v>
      </c>
    </row>
    <row r="979" spans="2:4">
      <c r="B979" s="68" t="s">
        <v>551</v>
      </c>
      <c r="C979" s="118">
        <v>6247638</v>
      </c>
      <c r="D979" s="118">
        <v>3262465.02</v>
      </c>
    </row>
    <row r="980" spans="2:4">
      <c r="B980" s="69" t="s">
        <v>1071</v>
      </c>
      <c r="C980" s="118">
        <v>6247638</v>
      </c>
      <c r="D980" s="118">
        <v>3262465.02</v>
      </c>
    </row>
    <row r="981" spans="2:4">
      <c r="B981" s="68" t="s">
        <v>1357</v>
      </c>
      <c r="C981" s="118">
        <v>0</v>
      </c>
      <c r="D981" s="118">
        <v>0</v>
      </c>
    </row>
    <row r="982" spans="2:4">
      <c r="B982" s="69" t="s">
        <v>1358</v>
      </c>
      <c r="C982" s="118">
        <v>0</v>
      </c>
      <c r="D982" s="118">
        <v>0</v>
      </c>
    </row>
    <row r="983" spans="2:4">
      <c r="B983" s="68" t="s">
        <v>552</v>
      </c>
      <c r="C983" s="118">
        <v>5114956</v>
      </c>
      <c r="D983" s="118">
        <v>0</v>
      </c>
    </row>
    <row r="984" spans="2:4">
      <c r="B984" s="69" t="s">
        <v>1072</v>
      </c>
      <c r="C984" s="118">
        <v>5114956</v>
      </c>
      <c r="D984" s="118">
        <v>0</v>
      </c>
    </row>
    <row r="985" spans="2:4">
      <c r="B985" s="68" t="s">
        <v>553</v>
      </c>
      <c r="C985" s="118">
        <v>34109354</v>
      </c>
      <c r="D985" s="118">
        <v>11284734.699999999</v>
      </c>
    </row>
    <row r="986" spans="2:4">
      <c r="B986" s="69" t="s">
        <v>1073</v>
      </c>
      <c r="C986" s="118">
        <v>34109354</v>
      </c>
      <c r="D986" s="118">
        <v>11284734.699999999</v>
      </c>
    </row>
    <row r="987" spans="2:4">
      <c r="B987" s="68" t="s">
        <v>554</v>
      </c>
      <c r="C987" s="118">
        <v>54534447</v>
      </c>
      <c r="D987" s="118">
        <v>13393731.59</v>
      </c>
    </row>
    <row r="988" spans="2:4">
      <c r="B988" s="69" t="s">
        <v>1074</v>
      </c>
      <c r="C988" s="118">
        <v>54534447</v>
      </c>
      <c r="D988" s="118">
        <v>13393731.59</v>
      </c>
    </row>
    <row r="989" spans="2:4">
      <c r="B989" s="68" t="s">
        <v>555</v>
      </c>
      <c r="C989" s="118">
        <v>29147590</v>
      </c>
      <c r="D989" s="118">
        <v>12049977.58</v>
      </c>
    </row>
    <row r="990" spans="2:4">
      <c r="B990" s="69" t="s">
        <v>1075</v>
      </c>
      <c r="C990" s="118">
        <v>29147590</v>
      </c>
      <c r="D990" s="118">
        <v>12049977.58</v>
      </c>
    </row>
    <row r="991" spans="2:4">
      <c r="B991" s="68" t="s">
        <v>556</v>
      </c>
      <c r="C991" s="118">
        <v>24666707</v>
      </c>
      <c r="D991" s="118">
        <v>0</v>
      </c>
    </row>
    <row r="992" spans="2:4">
      <c r="B992" s="69" t="s">
        <v>1076</v>
      </c>
      <c r="C992" s="118">
        <v>24666707</v>
      </c>
      <c r="D992" s="118">
        <v>0</v>
      </c>
    </row>
    <row r="993" spans="2:4">
      <c r="B993" s="68" t="s">
        <v>557</v>
      </c>
      <c r="C993" s="118">
        <v>35903534</v>
      </c>
      <c r="D993" s="118">
        <v>1434827.99</v>
      </c>
    </row>
    <row r="994" spans="2:4">
      <c r="B994" s="69" t="s">
        <v>1077</v>
      </c>
      <c r="C994" s="118">
        <v>35903534</v>
      </c>
      <c r="D994" s="118">
        <v>1434827.99</v>
      </c>
    </row>
    <row r="995" spans="2:4">
      <c r="B995" s="68" t="s">
        <v>558</v>
      </c>
      <c r="C995" s="118">
        <v>11177246</v>
      </c>
      <c r="D995" s="118">
        <v>0</v>
      </c>
    </row>
    <row r="996" spans="2:4">
      <c r="B996" s="69" t="s">
        <v>1078</v>
      </c>
      <c r="C996" s="118">
        <v>11177246</v>
      </c>
      <c r="D996" s="118">
        <v>0</v>
      </c>
    </row>
    <row r="997" spans="2:4">
      <c r="B997" s="68" t="s">
        <v>559</v>
      </c>
      <c r="C997" s="118">
        <v>274181210</v>
      </c>
      <c r="D997" s="118">
        <v>76630524.309999987</v>
      </c>
    </row>
    <row r="998" spans="2:4">
      <c r="B998" s="69" t="s">
        <v>1079</v>
      </c>
      <c r="C998" s="118">
        <v>274181210</v>
      </c>
      <c r="D998" s="118">
        <v>76630524.309999987</v>
      </c>
    </row>
    <row r="999" spans="2:4">
      <c r="B999" s="68" t="s">
        <v>560</v>
      </c>
      <c r="C999" s="118">
        <v>1123819</v>
      </c>
      <c r="D999" s="118">
        <v>0</v>
      </c>
    </row>
    <row r="1000" spans="2:4">
      <c r="B1000" s="69" t="s">
        <v>1080</v>
      </c>
      <c r="C1000" s="118">
        <v>1123819</v>
      </c>
      <c r="D1000" s="118">
        <v>0</v>
      </c>
    </row>
    <row r="1001" spans="2:4">
      <c r="B1001" s="68" t="s">
        <v>1438</v>
      </c>
      <c r="C1001" s="118">
        <v>0</v>
      </c>
      <c r="D1001" s="118">
        <v>70000000</v>
      </c>
    </row>
    <row r="1002" spans="2:4">
      <c r="B1002" s="69" t="s">
        <v>1439</v>
      </c>
      <c r="C1002" s="118">
        <v>0</v>
      </c>
      <c r="D1002" s="118">
        <v>70000000</v>
      </c>
    </row>
    <row r="1003" spans="2:4">
      <c r="B1003" s="68" t="s">
        <v>561</v>
      </c>
      <c r="C1003" s="118">
        <v>4661704</v>
      </c>
      <c r="D1003" s="118">
        <v>0</v>
      </c>
    </row>
    <row r="1004" spans="2:4">
      <c r="B1004" s="69" t="s">
        <v>1081</v>
      </c>
      <c r="C1004" s="118">
        <v>4661704</v>
      </c>
      <c r="D1004" s="118">
        <v>0</v>
      </c>
    </row>
    <row r="1005" spans="2:4">
      <c r="B1005" s="68" t="s">
        <v>562</v>
      </c>
      <c r="C1005" s="118">
        <v>8242449</v>
      </c>
      <c r="D1005" s="118">
        <v>0</v>
      </c>
    </row>
    <row r="1006" spans="2:4">
      <c r="B1006" s="69" t="s">
        <v>1082</v>
      </c>
      <c r="C1006" s="118">
        <v>8242449</v>
      </c>
      <c r="D1006" s="118">
        <v>0</v>
      </c>
    </row>
    <row r="1007" spans="2:4">
      <c r="B1007" s="68" t="s">
        <v>563</v>
      </c>
      <c r="C1007" s="118">
        <v>11886978</v>
      </c>
      <c r="D1007" s="118">
        <v>10639053.699999999</v>
      </c>
    </row>
    <row r="1008" spans="2:4">
      <c r="B1008" s="69" t="s">
        <v>1083</v>
      </c>
      <c r="C1008" s="118">
        <v>11886978</v>
      </c>
      <c r="D1008" s="118">
        <v>10639053.699999999</v>
      </c>
    </row>
    <row r="1009" spans="2:4">
      <c r="B1009" s="68" t="s">
        <v>564</v>
      </c>
      <c r="C1009" s="118">
        <v>939251</v>
      </c>
      <c r="D1009" s="118">
        <v>0</v>
      </c>
    </row>
    <row r="1010" spans="2:4">
      <c r="B1010" s="69" t="s">
        <v>1084</v>
      </c>
      <c r="C1010" s="118">
        <v>939251</v>
      </c>
      <c r="D1010" s="118">
        <v>0</v>
      </c>
    </row>
    <row r="1011" spans="2:4">
      <c r="B1011" s="68" t="s">
        <v>565</v>
      </c>
      <c r="C1011" s="118">
        <v>56622348</v>
      </c>
      <c r="D1011" s="118">
        <v>11560383.1</v>
      </c>
    </row>
    <row r="1012" spans="2:4">
      <c r="B1012" s="69" t="s">
        <v>1085</v>
      </c>
      <c r="C1012" s="118">
        <v>56622348</v>
      </c>
      <c r="D1012" s="118">
        <v>11560383.1</v>
      </c>
    </row>
    <row r="1013" spans="2:4">
      <c r="B1013" s="68" t="s">
        <v>566</v>
      </c>
      <c r="C1013" s="118">
        <v>4137182</v>
      </c>
      <c r="D1013" s="118">
        <v>0</v>
      </c>
    </row>
    <row r="1014" spans="2:4">
      <c r="B1014" s="69" t="s">
        <v>1086</v>
      </c>
      <c r="C1014" s="118">
        <v>4137182</v>
      </c>
      <c r="D1014" s="118">
        <v>0</v>
      </c>
    </row>
    <row r="1015" spans="2:4">
      <c r="B1015" s="68" t="s">
        <v>567</v>
      </c>
      <c r="C1015" s="118">
        <v>290223934</v>
      </c>
      <c r="D1015" s="118">
        <v>0</v>
      </c>
    </row>
    <row r="1016" spans="2:4">
      <c r="B1016" s="69" t="s">
        <v>1087</v>
      </c>
      <c r="C1016" s="118">
        <v>290223934</v>
      </c>
      <c r="D1016" s="118">
        <v>0</v>
      </c>
    </row>
    <row r="1017" spans="2:4">
      <c r="B1017" s="67" t="s">
        <v>289</v>
      </c>
      <c r="C1017" s="119">
        <v>0</v>
      </c>
      <c r="D1017" s="119">
        <v>0</v>
      </c>
    </row>
    <row r="1018" spans="2:4">
      <c r="B1018" s="68" t="s">
        <v>1812</v>
      </c>
      <c r="C1018" s="118">
        <v>0</v>
      </c>
      <c r="D1018" s="118">
        <v>0</v>
      </c>
    </row>
    <row r="1019" spans="2:4">
      <c r="B1019" s="69" t="s">
        <v>1813</v>
      </c>
      <c r="C1019" s="118">
        <v>0</v>
      </c>
      <c r="D1019" s="118">
        <v>0</v>
      </c>
    </row>
    <row r="1020" spans="2:4">
      <c r="B1020" s="67" t="s">
        <v>305</v>
      </c>
      <c r="C1020" s="119">
        <v>0</v>
      </c>
      <c r="D1020" s="119">
        <v>0</v>
      </c>
    </row>
    <row r="1021" spans="2:4">
      <c r="B1021" s="68" t="s">
        <v>1532</v>
      </c>
      <c r="C1021" s="118">
        <v>0</v>
      </c>
      <c r="D1021" s="118">
        <v>0</v>
      </c>
    </row>
    <row r="1022" spans="2:4">
      <c r="B1022" s="69" t="s">
        <v>1533</v>
      </c>
      <c r="C1022" s="118">
        <v>0</v>
      </c>
      <c r="D1022" s="118">
        <v>0</v>
      </c>
    </row>
    <row r="1023" spans="2:4">
      <c r="B1023" s="65" t="s">
        <v>568</v>
      </c>
      <c r="C1023" s="118">
        <v>266283091</v>
      </c>
      <c r="D1023" s="118">
        <v>41976608.710000001</v>
      </c>
    </row>
    <row r="1024" spans="2:4">
      <c r="B1024" s="67" t="s">
        <v>287</v>
      </c>
      <c r="C1024" s="119">
        <v>266283091</v>
      </c>
      <c r="D1024" s="119">
        <v>41976608.710000001</v>
      </c>
    </row>
    <row r="1025" spans="2:4">
      <c r="B1025" s="68" t="s">
        <v>1814</v>
      </c>
      <c r="C1025" s="118">
        <v>0</v>
      </c>
      <c r="D1025" s="118">
        <v>0</v>
      </c>
    </row>
    <row r="1026" spans="2:4">
      <c r="B1026" s="69" t="s">
        <v>1815</v>
      </c>
      <c r="C1026" s="118">
        <v>0</v>
      </c>
      <c r="D1026" s="118">
        <v>0</v>
      </c>
    </row>
    <row r="1027" spans="2:4">
      <c r="B1027" s="68" t="s">
        <v>1816</v>
      </c>
      <c r="C1027" s="118">
        <v>0</v>
      </c>
      <c r="D1027" s="118">
        <v>0</v>
      </c>
    </row>
    <row r="1028" spans="2:4">
      <c r="B1028" s="69" t="s">
        <v>1817</v>
      </c>
      <c r="C1028" s="118">
        <v>0</v>
      </c>
      <c r="D1028" s="118">
        <v>0</v>
      </c>
    </row>
    <row r="1029" spans="2:4">
      <c r="B1029" s="68" t="s">
        <v>1818</v>
      </c>
      <c r="C1029" s="118">
        <v>0</v>
      </c>
      <c r="D1029" s="118">
        <v>0</v>
      </c>
    </row>
    <row r="1030" spans="2:4">
      <c r="B1030" s="69" t="s">
        <v>1819</v>
      </c>
      <c r="C1030" s="118">
        <v>0</v>
      </c>
      <c r="D1030" s="118">
        <v>0</v>
      </c>
    </row>
    <row r="1031" spans="2:4">
      <c r="B1031" s="68" t="s">
        <v>1820</v>
      </c>
      <c r="C1031" s="118">
        <v>0</v>
      </c>
      <c r="D1031" s="118">
        <v>0</v>
      </c>
    </row>
    <row r="1032" spans="2:4">
      <c r="B1032" s="69" t="s">
        <v>1821</v>
      </c>
      <c r="C1032" s="118">
        <v>0</v>
      </c>
      <c r="D1032" s="118">
        <v>0</v>
      </c>
    </row>
    <row r="1033" spans="2:4">
      <c r="B1033" s="68" t="s">
        <v>1822</v>
      </c>
      <c r="C1033" s="118">
        <v>0</v>
      </c>
      <c r="D1033" s="118">
        <v>0</v>
      </c>
    </row>
    <row r="1034" spans="2:4">
      <c r="B1034" s="69" t="s">
        <v>1823</v>
      </c>
      <c r="C1034" s="118">
        <v>0</v>
      </c>
      <c r="D1034" s="118">
        <v>0</v>
      </c>
    </row>
    <row r="1035" spans="2:4">
      <c r="B1035" s="68" t="s">
        <v>569</v>
      </c>
      <c r="C1035" s="118">
        <v>2115619</v>
      </c>
      <c r="D1035" s="118">
        <v>0</v>
      </c>
    </row>
    <row r="1036" spans="2:4">
      <c r="B1036" s="69" t="s">
        <v>1088</v>
      </c>
      <c r="C1036" s="118">
        <v>2115619</v>
      </c>
      <c r="D1036" s="118">
        <v>0</v>
      </c>
    </row>
    <row r="1037" spans="2:4">
      <c r="B1037" s="68" t="s">
        <v>570</v>
      </c>
      <c r="C1037" s="118">
        <v>150000000</v>
      </c>
      <c r="D1037" s="118">
        <v>0</v>
      </c>
    </row>
    <row r="1038" spans="2:4">
      <c r="B1038" s="69" t="s">
        <v>1089</v>
      </c>
      <c r="C1038" s="118">
        <v>150000000</v>
      </c>
      <c r="D1038" s="118">
        <v>0</v>
      </c>
    </row>
    <row r="1039" spans="2:4">
      <c r="B1039" s="68" t="s">
        <v>571</v>
      </c>
      <c r="C1039" s="118">
        <v>6247638</v>
      </c>
      <c r="D1039" s="118">
        <v>0</v>
      </c>
    </row>
    <row r="1040" spans="2:4">
      <c r="B1040" s="69" t="s">
        <v>1090</v>
      </c>
      <c r="C1040" s="118">
        <v>6247638</v>
      </c>
      <c r="D1040" s="118">
        <v>0</v>
      </c>
    </row>
    <row r="1041" spans="2:4">
      <c r="B1041" s="68" t="s">
        <v>572</v>
      </c>
      <c r="C1041" s="118">
        <v>3725748</v>
      </c>
      <c r="D1041" s="118">
        <v>4737402.83</v>
      </c>
    </row>
    <row r="1042" spans="2:4">
      <c r="B1042" s="69" t="s">
        <v>1091</v>
      </c>
      <c r="C1042" s="118">
        <v>3725748</v>
      </c>
      <c r="D1042" s="118">
        <v>4737402.83</v>
      </c>
    </row>
    <row r="1043" spans="2:4">
      <c r="B1043" s="68" t="s">
        <v>573</v>
      </c>
      <c r="C1043" s="118">
        <v>621176</v>
      </c>
      <c r="D1043" s="118">
        <v>0</v>
      </c>
    </row>
    <row r="1044" spans="2:4">
      <c r="B1044" s="69" t="s">
        <v>1092</v>
      </c>
      <c r="C1044" s="118">
        <v>621176</v>
      </c>
      <c r="D1044" s="118">
        <v>0</v>
      </c>
    </row>
    <row r="1045" spans="2:4">
      <c r="B1045" s="68" t="s">
        <v>574</v>
      </c>
      <c r="C1045" s="118">
        <v>6247638</v>
      </c>
      <c r="D1045" s="118">
        <v>0</v>
      </c>
    </row>
    <row r="1046" spans="2:4">
      <c r="B1046" s="69" t="s">
        <v>1093</v>
      </c>
      <c r="C1046" s="118">
        <v>6247638</v>
      </c>
      <c r="D1046" s="118">
        <v>0</v>
      </c>
    </row>
    <row r="1047" spans="2:4">
      <c r="B1047" s="68" t="s">
        <v>575</v>
      </c>
      <c r="C1047" s="118">
        <v>4933341</v>
      </c>
      <c r="D1047" s="118">
        <v>7743967.8399999999</v>
      </c>
    </row>
    <row r="1048" spans="2:4">
      <c r="B1048" s="69" t="s">
        <v>1094</v>
      </c>
      <c r="C1048" s="118">
        <v>4933341</v>
      </c>
      <c r="D1048" s="118">
        <v>7743967.8399999999</v>
      </c>
    </row>
    <row r="1049" spans="2:4">
      <c r="B1049" s="68" t="s">
        <v>576</v>
      </c>
      <c r="C1049" s="118">
        <v>84066731</v>
      </c>
      <c r="D1049" s="118">
        <v>29495238.040000003</v>
      </c>
    </row>
    <row r="1050" spans="2:4">
      <c r="B1050" s="69" t="s">
        <v>1095</v>
      </c>
      <c r="C1050" s="118">
        <v>84066731</v>
      </c>
      <c r="D1050" s="118">
        <v>29495238.040000003</v>
      </c>
    </row>
    <row r="1051" spans="2:4">
      <c r="B1051" s="68" t="s">
        <v>577</v>
      </c>
      <c r="C1051" s="118">
        <v>2115619</v>
      </c>
      <c r="D1051" s="118">
        <v>0</v>
      </c>
    </row>
    <row r="1052" spans="2:4">
      <c r="B1052" s="69" t="s">
        <v>1096</v>
      </c>
      <c r="C1052" s="118">
        <v>2115619</v>
      </c>
      <c r="D1052" s="118">
        <v>0</v>
      </c>
    </row>
    <row r="1053" spans="2:4">
      <c r="B1053" s="68" t="s">
        <v>578</v>
      </c>
      <c r="C1053" s="118">
        <v>6209581</v>
      </c>
      <c r="D1053" s="118">
        <v>0</v>
      </c>
    </row>
    <row r="1054" spans="2:4">
      <c r="B1054" s="69" t="s">
        <v>1097</v>
      </c>
      <c r="C1054" s="118">
        <v>6209581</v>
      </c>
      <c r="D1054" s="118">
        <v>0</v>
      </c>
    </row>
    <row r="1055" spans="2:4">
      <c r="B1055" s="68" t="s">
        <v>1534</v>
      </c>
      <c r="C1055" s="118">
        <v>0</v>
      </c>
      <c r="D1055" s="118">
        <v>0</v>
      </c>
    </row>
    <row r="1056" spans="2:4">
      <c r="B1056" s="69" t="s">
        <v>1535</v>
      </c>
      <c r="C1056" s="118">
        <v>0</v>
      </c>
      <c r="D1056" s="118">
        <v>0</v>
      </c>
    </row>
    <row r="1057" spans="2:4">
      <c r="B1057" s="65" t="s">
        <v>579</v>
      </c>
      <c r="C1057" s="118">
        <v>258585387</v>
      </c>
      <c r="D1057" s="118">
        <v>78838950.160000011</v>
      </c>
    </row>
    <row r="1058" spans="2:4">
      <c r="B1058" s="67" t="s">
        <v>287</v>
      </c>
      <c r="C1058" s="119">
        <v>258585387</v>
      </c>
      <c r="D1058" s="119">
        <v>78838950.160000011</v>
      </c>
    </row>
    <row r="1059" spans="2:4">
      <c r="B1059" s="68" t="s">
        <v>580</v>
      </c>
      <c r="C1059" s="118">
        <v>19253539</v>
      </c>
      <c r="D1059" s="118">
        <v>0</v>
      </c>
    </row>
    <row r="1060" spans="2:4">
      <c r="B1060" s="69" t="s">
        <v>1098</v>
      </c>
      <c r="C1060" s="118">
        <v>19253539</v>
      </c>
      <c r="D1060" s="118">
        <v>0</v>
      </c>
    </row>
    <row r="1061" spans="2:4">
      <c r="B1061" s="68" t="s">
        <v>581</v>
      </c>
      <c r="C1061" s="118">
        <v>64295885</v>
      </c>
      <c r="D1061" s="118">
        <v>0</v>
      </c>
    </row>
    <row r="1062" spans="2:4">
      <c r="B1062" s="69" t="s">
        <v>1099</v>
      </c>
      <c r="C1062" s="118">
        <v>64295885</v>
      </c>
      <c r="D1062" s="118">
        <v>0</v>
      </c>
    </row>
    <row r="1063" spans="2:4">
      <c r="B1063" s="68" t="s">
        <v>582</v>
      </c>
      <c r="C1063" s="118">
        <v>2348246</v>
      </c>
      <c r="D1063" s="118">
        <v>0</v>
      </c>
    </row>
    <row r="1064" spans="2:4">
      <c r="B1064" s="69" t="s">
        <v>1100</v>
      </c>
      <c r="C1064" s="118">
        <v>2348246</v>
      </c>
      <c r="D1064" s="118">
        <v>0</v>
      </c>
    </row>
    <row r="1065" spans="2:4">
      <c r="B1065" s="68" t="s">
        <v>583</v>
      </c>
      <c r="C1065" s="118">
        <v>31270996</v>
      </c>
      <c r="D1065" s="118">
        <v>0</v>
      </c>
    </row>
    <row r="1066" spans="2:4">
      <c r="B1066" s="69" t="s">
        <v>1101</v>
      </c>
      <c r="C1066" s="118">
        <v>31270996</v>
      </c>
      <c r="D1066" s="118">
        <v>0</v>
      </c>
    </row>
    <row r="1067" spans="2:4">
      <c r="B1067" s="68" t="s">
        <v>584</v>
      </c>
      <c r="C1067" s="118">
        <v>5678125</v>
      </c>
      <c r="D1067" s="118">
        <v>0</v>
      </c>
    </row>
    <row r="1068" spans="2:4">
      <c r="B1068" s="69" t="s">
        <v>1102</v>
      </c>
      <c r="C1068" s="118">
        <v>5678125</v>
      </c>
      <c r="D1068" s="118">
        <v>0</v>
      </c>
    </row>
    <row r="1069" spans="2:4">
      <c r="B1069" s="68" t="s">
        <v>585</v>
      </c>
      <c r="C1069" s="118">
        <v>20000000</v>
      </c>
      <c r="D1069" s="118">
        <v>0</v>
      </c>
    </row>
    <row r="1070" spans="2:4">
      <c r="B1070" s="69" t="s">
        <v>1103</v>
      </c>
      <c r="C1070" s="118">
        <v>20000000</v>
      </c>
      <c r="D1070" s="118">
        <v>0</v>
      </c>
    </row>
    <row r="1071" spans="2:4">
      <c r="B1071" s="68" t="s">
        <v>586</v>
      </c>
      <c r="C1071" s="118">
        <v>75000000</v>
      </c>
      <c r="D1071" s="118">
        <v>71348526.5</v>
      </c>
    </row>
    <row r="1072" spans="2:4">
      <c r="B1072" s="69" t="s">
        <v>1104</v>
      </c>
      <c r="C1072" s="118">
        <v>75000000</v>
      </c>
      <c r="D1072" s="118">
        <v>71348526.5</v>
      </c>
    </row>
    <row r="1073" spans="2:4">
      <c r="B1073" s="68" t="s">
        <v>1824</v>
      </c>
      <c r="C1073" s="118">
        <v>0</v>
      </c>
      <c r="D1073" s="118">
        <v>0</v>
      </c>
    </row>
    <row r="1074" spans="2:4">
      <c r="B1074" s="69" t="s">
        <v>1825</v>
      </c>
      <c r="C1074" s="118">
        <v>0</v>
      </c>
      <c r="D1074" s="118">
        <v>0</v>
      </c>
    </row>
    <row r="1075" spans="2:4">
      <c r="B1075" s="68" t="s">
        <v>1826</v>
      </c>
      <c r="C1075" s="118">
        <v>0</v>
      </c>
      <c r="D1075" s="118">
        <v>0</v>
      </c>
    </row>
    <row r="1076" spans="2:4">
      <c r="B1076" s="69" t="s">
        <v>1827</v>
      </c>
      <c r="C1076" s="118">
        <v>0</v>
      </c>
      <c r="D1076" s="118">
        <v>0</v>
      </c>
    </row>
    <row r="1077" spans="2:4">
      <c r="B1077" s="68" t="s">
        <v>1828</v>
      </c>
      <c r="C1077" s="118">
        <v>0</v>
      </c>
      <c r="D1077" s="118">
        <v>0</v>
      </c>
    </row>
    <row r="1078" spans="2:4">
      <c r="B1078" s="69" t="s">
        <v>1829</v>
      </c>
      <c r="C1078" s="118">
        <v>0</v>
      </c>
      <c r="D1078" s="118">
        <v>0</v>
      </c>
    </row>
    <row r="1079" spans="2:4">
      <c r="B1079" s="68" t="s">
        <v>1830</v>
      </c>
      <c r="C1079" s="118">
        <v>0</v>
      </c>
      <c r="D1079" s="118">
        <v>0</v>
      </c>
    </row>
    <row r="1080" spans="2:4">
      <c r="B1080" s="69" t="s">
        <v>1831</v>
      </c>
      <c r="C1080" s="118">
        <v>0</v>
      </c>
      <c r="D1080" s="118">
        <v>0</v>
      </c>
    </row>
    <row r="1081" spans="2:4">
      <c r="B1081" s="68" t="s">
        <v>1832</v>
      </c>
      <c r="C1081" s="118">
        <v>0</v>
      </c>
      <c r="D1081" s="118">
        <v>0</v>
      </c>
    </row>
    <row r="1082" spans="2:4">
      <c r="B1082" s="69" t="s">
        <v>1833</v>
      </c>
      <c r="C1082" s="118">
        <v>0</v>
      </c>
      <c r="D1082" s="118">
        <v>0</v>
      </c>
    </row>
    <row r="1083" spans="2:4">
      <c r="B1083" s="68" t="s">
        <v>587</v>
      </c>
      <c r="C1083" s="118">
        <v>2115619</v>
      </c>
      <c r="D1083" s="118">
        <v>0</v>
      </c>
    </row>
    <row r="1084" spans="2:4">
      <c r="B1084" s="69" t="s">
        <v>1105</v>
      </c>
      <c r="C1084" s="118">
        <v>2115619</v>
      </c>
      <c r="D1084" s="118">
        <v>0</v>
      </c>
    </row>
    <row r="1085" spans="2:4">
      <c r="B1085" s="69" t="s">
        <v>1833</v>
      </c>
      <c r="C1085" s="118">
        <v>0</v>
      </c>
      <c r="D1085" s="118">
        <v>0</v>
      </c>
    </row>
    <row r="1086" spans="2:4">
      <c r="B1086" s="68" t="s">
        <v>588</v>
      </c>
      <c r="C1086" s="118">
        <v>9371457</v>
      </c>
      <c r="D1086" s="118">
        <v>2397346.9300000002</v>
      </c>
    </row>
    <row r="1087" spans="2:4">
      <c r="B1087" s="69" t="s">
        <v>1106</v>
      </c>
      <c r="C1087" s="118">
        <v>9371457</v>
      </c>
      <c r="D1087" s="118">
        <v>2397346.9300000002</v>
      </c>
    </row>
    <row r="1088" spans="2:4">
      <c r="B1088" s="68" t="s">
        <v>589</v>
      </c>
      <c r="C1088" s="118">
        <v>4967665</v>
      </c>
      <c r="D1088" s="118">
        <v>3928280.75</v>
      </c>
    </row>
    <row r="1089" spans="2:4">
      <c r="B1089" s="69" t="s">
        <v>1107</v>
      </c>
      <c r="C1089" s="118">
        <v>4967665</v>
      </c>
      <c r="D1089" s="118">
        <v>3928280.75</v>
      </c>
    </row>
    <row r="1090" spans="2:4">
      <c r="B1090" s="68" t="s">
        <v>590</v>
      </c>
      <c r="C1090" s="118">
        <v>12333353</v>
      </c>
      <c r="D1090" s="118">
        <v>0</v>
      </c>
    </row>
    <row r="1091" spans="2:4">
      <c r="B1091" s="69" t="s">
        <v>1108</v>
      </c>
      <c r="C1091" s="118">
        <v>12333353</v>
      </c>
      <c r="D1091" s="118">
        <v>0</v>
      </c>
    </row>
    <row r="1092" spans="2:4">
      <c r="B1092" s="68" t="s">
        <v>591</v>
      </c>
      <c r="C1092" s="118">
        <v>4499005</v>
      </c>
      <c r="D1092" s="118">
        <v>0</v>
      </c>
    </row>
    <row r="1093" spans="2:4">
      <c r="B1093" s="69" t="s">
        <v>1109</v>
      </c>
      <c r="C1093" s="118">
        <v>4499005</v>
      </c>
      <c r="D1093" s="118">
        <v>0</v>
      </c>
    </row>
    <row r="1094" spans="2:4">
      <c r="B1094" s="68" t="s">
        <v>592</v>
      </c>
      <c r="C1094" s="118">
        <v>7451497</v>
      </c>
      <c r="D1094" s="118">
        <v>1164795.98</v>
      </c>
    </row>
    <row r="1095" spans="2:4">
      <c r="B1095" s="69" t="s">
        <v>1110</v>
      </c>
      <c r="C1095" s="118">
        <v>7451497</v>
      </c>
      <c r="D1095" s="118">
        <v>1164795.98</v>
      </c>
    </row>
    <row r="1096" spans="2:4">
      <c r="B1096" s="67" t="s">
        <v>289</v>
      </c>
      <c r="C1096" s="119">
        <v>0</v>
      </c>
      <c r="D1096" s="119">
        <v>0</v>
      </c>
    </row>
    <row r="1097" spans="2:4">
      <c r="B1097" s="68" t="s">
        <v>1834</v>
      </c>
      <c r="C1097" s="118">
        <v>0</v>
      </c>
      <c r="D1097" s="118">
        <v>0</v>
      </c>
    </row>
    <row r="1098" spans="2:4">
      <c r="B1098" s="69" t="s">
        <v>1835</v>
      </c>
      <c r="C1098" s="118">
        <v>0</v>
      </c>
      <c r="D1098" s="118">
        <v>0</v>
      </c>
    </row>
    <row r="1099" spans="2:4">
      <c r="B1099" s="68" t="s">
        <v>1836</v>
      </c>
      <c r="C1099" s="118">
        <v>0</v>
      </c>
      <c r="D1099" s="118">
        <v>0</v>
      </c>
    </row>
    <row r="1100" spans="2:4">
      <c r="B1100" s="69" t="s">
        <v>1837</v>
      </c>
      <c r="C1100" s="118">
        <v>0</v>
      </c>
      <c r="D1100" s="118">
        <v>0</v>
      </c>
    </row>
    <row r="1101" spans="2:4">
      <c r="B1101" s="68" t="s">
        <v>1838</v>
      </c>
      <c r="C1101" s="118">
        <v>0</v>
      </c>
      <c r="D1101" s="118">
        <v>0</v>
      </c>
    </row>
    <row r="1102" spans="2:4">
      <c r="B1102" s="69" t="s">
        <v>1839</v>
      </c>
      <c r="C1102" s="118">
        <v>0</v>
      </c>
      <c r="D1102" s="118">
        <v>0</v>
      </c>
    </row>
    <row r="1103" spans="2:4">
      <c r="B1103" s="68" t="s">
        <v>1840</v>
      </c>
      <c r="C1103" s="118">
        <v>0</v>
      </c>
      <c r="D1103" s="118">
        <v>0</v>
      </c>
    </row>
    <row r="1104" spans="2:4">
      <c r="B1104" s="69" t="s">
        <v>1841</v>
      </c>
      <c r="C1104" s="118">
        <v>0</v>
      </c>
      <c r="D1104" s="118">
        <v>0</v>
      </c>
    </row>
    <row r="1105" spans="2:4">
      <c r="B1105" s="67" t="s">
        <v>305</v>
      </c>
      <c r="C1105" s="119">
        <v>0</v>
      </c>
      <c r="D1105" s="119">
        <v>0</v>
      </c>
    </row>
    <row r="1106" spans="2:4">
      <c r="B1106" s="68" t="s">
        <v>1536</v>
      </c>
      <c r="C1106" s="118">
        <v>0</v>
      </c>
      <c r="D1106" s="118">
        <v>0</v>
      </c>
    </row>
    <row r="1107" spans="2:4">
      <c r="B1107" s="69" t="s">
        <v>1537</v>
      </c>
      <c r="C1107" s="118">
        <v>0</v>
      </c>
      <c r="D1107" s="118">
        <v>0</v>
      </c>
    </row>
    <row r="1108" spans="2:4">
      <c r="B1108" s="65" t="s">
        <v>298</v>
      </c>
      <c r="C1108" s="118">
        <v>786584488</v>
      </c>
      <c r="D1108" s="118">
        <v>283448137.71999997</v>
      </c>
    </row>
    <row r="1109" spans="2:4">
      <c r="B1109" s="67" t="s">
        <v>287</v>
      </c>
      <c r="C1109" s="119">
        <v>786584488</v>
      </c>
      <c r="D1109" s="119">
        <v>283448137.71999997</v>
      </c>
    </row>
    <row r="1110" spans="2:4">
      <c r="B1110" s="68" t="s">
        <v>593</v>
      </c>
      <c r="C1110" s="118">
        <v>24388744</v>
      </c>
      <c r="D1110" s="118">
        <v>0</v>
      </c>
    </row>
    <row r="1111" spans="2:4">
      <c r="B1111" s="69" t="s">
        <v>1111</v>
      </c>
      <c r="C1111" s="118">
        <v>24388744</v>
      </c>
      <c r="D1111" s="118">
        <v>0</v>
      </c>
    </row>
    <row r="1112" spans="2:4">
      <c r="B1112" s="68" t="s">
        <v>594</v>
      </c>
      <c r="C1112" s="118">
        <v>24860157</v>
      </c>
      <c r="D1112" s="118">
        <v>0</v>
      </c>
    </row>
    <row r="1113" spans="2:4">
      <c r="B1113" s="69" t="s">
        <v>1112</v>
      </c>
      <c r="C1113" s="118">
        <v>24860157</v>
      </c>
      <c r="D1113" s="118">
        <v>0</v>
      </c>
    </row>
    <row r="1114" spans="2:4">
      <c r="B1114" s="68" t="s">
        <v>595</v>
      </c>
      <c r="C1114" s="118">
        <v>9000000</v>
      </c>
      <c r="D1114" s="118">
        <v>3756190.15</v>
      </c>
    </row>
    <row r="1115" spans="2:4">
      <c r="B1115" s="69" t="s">
        <v>1113</v>
      </c>
      <c r="C1115" s="118">
        <v>9000000</v>
      </c>
      <c r="D1115" s="118">
        <v>3756190.15</v>
      </c>
    </row>
    <row r="1116" spans="2:4">
      <c r="B1116" s="68" t="s">
        <v>1487</v>
      </c>
      <c r="C1116" s="118">
        <v>0</v>
      </c>
      <c r="D1116" s="118">
        <v>0</v>
      </c>
    </row>
    <row r="1117" spans="2:4">
      <c r="B1117" s="69" t="s">
        <v>1488</v>
      </c>
      <c r="C1117" s="118">
        <v>0</v>
      </c>
      <c r="D1117" s="118">
        <v>0</v>
      </c>
    </row>
    <row r="1118" spans="2:4">
      <c r="B1118" s="68" t="s">
        <v>596</v>
      </c>
      <c r="C1118" s="118">
        <v>21288889</v>
      </c>
      <c r="D1118" s="118">
        <v>0</v>
      </c>
    </row>
    <row r="1119" spans="2:4">
      <c r="B1119" s="69" t="s">
        <v>1114</v>
      </c>
      <c r="C1119" s="118">
        <v>21288889</v>
      </c>
      <c r="D1119" s="118">
        <v>0</v>
      </c>
    </row>
    <row r="1120" spans="2:4">
      <c r="B1120" s="68" t="s">
        <v>597</v>
      </c>
      <c r="C1120" s="118">
        <v>25000000</v>
      </c>
      <c r="D1120" s="118">
        <v>0</v>
      </c>
    </row>
    <row r="1121" spans="2:4">
      <c r="B1121" s="69" t="s">
        <v>1115</v>
      </c>
      <c r="C1121" s="118">
        <v>25000000</v>
      </c>
      <c r="D1121" s="118">
        <v>0</v>
      </c>
    </row>
    <row r="1122" spans="2:4">
      <c r="B1122" s="68" t="s">
        <v>598</v>
      </c>
      <c r="C1122" s="118">
        <v>313032930</v>
      </c>
      <c r="D1122" s="118">
        <v>43418000</v>
      </c>
    </row>
    <row r="1123" spans="2:4">
      <c r="B1123" s="69" t="s">
        <v>1116</v>
      </c>
      <c r="C1123" s="118">
        <v>313032930</v>
      </c>
      <c r="D1123" s="118">
        <v>43418000</v>
      </c>
    </row>
    <row r="1124" spans="2:4">
      <c r="B1124" s="68" t="s">
        <v>1440</v>
      </c>
      <c r="C1124" s="118">
        <v>0</v>
      </c>
      <c r="D1124" s="118">
        <v>0</v>
      </c>
    </row>
    <row r="1125" spans="2:4">
      <c r="B1125" s="69" t="s">
        <v>1111</v>
      </c>
      <c r="C1125" s="118">
        <v>0</v>
      </c>
      <c r="D1125" s="118">
        <v>0</v>
      </c>
    </row>
    <row r="1126" spans="2:4">
      <c r="B1126" s="68" t="s">
        <v>599</v>
      </c>
      <c r="C1126" s="118">
        <v>8462477</v>
      </c>
      <c r="D1126" s="118">
        <v>4684544.1099999994</v>
      </c>
    </row>
    <row r="1127" spans="2:4">
      <c r="B1127" s="69" t="s">
        <v>1117</v>
      </c>
      <c r="C1127" s="118">
        <v>8462477</v>
      </c>
      <c r="D1127" s="118">
        <v>4684544.1099999994</v>
      </c>
    </row>
    <row r="1128" spans="2:4">
      <c r="B1128" s="68" t="s">
        <v>600</v>
      </c>
      <c r="C1128" s="118">
        <v>71847842</v>
      </c>
      <c r="D1128" s="118">
        <v>13444320.620000001</v>
      </c>
    </row>
    <row r="1129" spans="2:4">
      <c r="B1129" s="69" t="s">
        <v>1118</v>
      </c>
      <c r="C1129" s="118">
        <v>71847842</v>
      </c>
      <c r="D1129" s="118">
        <v>13444320.620000001</v>
      </c>
    </row>
    <row r="1130" spans="2:4">
      <c r="B1130" s="68" t="s">
        <v>601</v>
      </c>
      <c r="C1130" s="118">
        <v>2130267</v>
      </c>
      <c r="D1130" s="118">
        <v>1917240.66</v>
      </c>
    </row>
    <row r="1131" spans="2:4">
      <c r="B1131" s="69" t="s">
        <v>1119</v>
      </c>
      <c r="C1131" s="118">
        <v>2130267</v>
      </c>
      <c r="D1131" s="118">
        <v>1917240.66</v>
      </c>
    </row>
    <row r="1132" spans="2:4">
      <c r="B1132" s="68" t="s">
        <v>602</v>
      </c>
      <c r="C1132" s="118">
        <v>2130267</v>
      </c>
      <c r="D1132" s="118">
        <v>1917240.66</v>
      </c>
    </row>
    <row r="1133" spans="2:4">
      <c r="B1133" s="69" t="s">
        <v>1120</v>
      </c>
      <c r="C1133" s="118">
        <v>2130267</v>
      </c>
      <c r="D1133" s="118">
        <v>1917240.66</v>
      </c>
    </row>
    <row r="1134" spans="2:4">
      <c r="B1134" s="68" t="s">
        <v>603</v>
      </c>
      <c r="C1134" s="118">
        <v>2466670</v>
      </c>
      <c r="D1134" s="118">
        <v>13720435.869999999</v>
      </c>
    </row>
    <row r="1135" spans="2:4">
      <c r="B1135" s="69" t="s">
        <v>1121</v>
      </c>
      <c r="C1135" s="118">
        <v>2466670</v>
      </c>
      <c r="D1135" s="118">
        <v>13720435.869999999</v>
      </c>
    </row>
    <row r="1136" spans="2:4">
      <c r="B1136" s="68" t="s">
        <v>604</v>
      </c>
      <c r="C1136" s="118">
        <v>2130267</v>
      </c>
      <c r="D1136" s="118">
        <v>2051016</v>
      </c>
    </row>
    <row r="1137" spans="2:4">
      <c r="B1137" s="69" t="s">
        <v>1122</v>
      </c>
      <c r="C1137" s="118">
        <v>2130267</v>
      </c>
      <c r="D1137" s="118">
        <v>2051016</v>
      </c>
    </row>
    <row r="1138" spans="2:4">
      <c r="B1138" s="68" t="s">
        <v>605</v>
      </c>
      <c r="C1138" s="118">
        <v>2130267</v>
      </c>
      <c r="D1138" s="118">
        <v>1917240.66</v>
      </c>
    </row>
    <row r="1139" spans="2:4">
      <c r="B1139" s="69" t="s">
        <v>1123</v>
      </c>
      <c r="C1139" s="118">
        <v>2130267</v>
      </c>
      <c r="D1139" s="118">
        <v>1917240.66</v>
      </c>
    </row>
    <row r="1140" spans="2:4">
      <c r="B1140" s="68" t="s">
        <v>606</v>
      </c>
      <c r="C1140" s="118">
        <v>802464</v>
      </c>
      <c r="D1140" s="118">
        <v>722217.06</v>
      </c>
    </row>
    <row r="1141" spans="2:4">
      <c r="B1141" s="69" t="s">
        <v>1124</v>
      </c>
      <c r="C1141" s="118">
        <v>802464</v>
      </c>
      <c r="D1141" s="118">
        <v>722217.06</v>
      </c>
    </row>
    <row r="1142" spans="2:4">
      <c r="B1142" s="68" t="s">
        <v>607</v>
      </c>
      <c r="C1142" s="118">
        <v>802463</v>
      </c>
      <c r="D1142" s="118">
        <v>727377.04</v>
      </c>
    </row>
    <row r="1143" spans="2:4">
      <c r="B1143" s="69" t="s">
        <v>1125</v>
      </c>
      <c r="C1143" s="118">
        <v>802463</v>
      </c>
      <c r="D1143" s="118">
        <v>727377.04</v>
      </c>
    </row>
    <row r="1144" spans="2:4">
      <c r="B1144" s="68" t="s">
        <v>608</v>
      </c>
      <c r="C1144" s="118">
        <v>802464</v>
      </c>
      <c r="D1144" s="118">
        <v>722217.06</v>
      </c>
    </row>
    <row r="1145" spans="2:4">
      <c r="B1145" s="69" t="s">
        <v>1126</v>
      </c>
      <c r="C1145" s="118">
        <v>802464</v>
      </c>
      <c r="D1145" s="118">
        <v>722217.06</v>
      </c>
    </row>
    <row r="1146" spans="2:4">
      <c r="B1146" s="68" t="s">
        <v>609</v>
      </c>
      <c r="C1146" s="118">
        <v>22354493</v>
      </c>
      <c r="D1146" s="118">
        <v>28435237.899999999</v>
      </c>
    </row>
    <row r="1147" spans="2:4">
      <c r="B1147" s="69" t="s">
        <v>1127</v>
      </c>
      <c r="C1147" s="118">
        <v>22354493</v>
      </c>
      <c r="D1147" s="118">
        <v>28435237.899999999</v>
      </c>
    </row>
    <row r="1148" spans="2:4">
      <c r="B1148" s="68" t="s">
        <v>610</v>
      </c>
      <c r="C1148" s="118">
        <v>802464</v>
      </c>
      <c r="D1148" s="118">
        <v>727377.04</v>
      </c>
    </row>
    <row r="1149" spans="2:4">
      <c r="B1149" s="69" t="s">
        <v>1128</v>
      </c>
      <c r="C1149" s="118">
        <v>802464</v>
      </c>
      <c r="D1149" s="118">
        <v>727377.04</v>
      </c>
    </row>
    <row r="1150" spans="2:4">
      <c r="B1150" s="68" t="s">
        <v>611</v>
      </c>
      <c r="C1150" s="118">
        <v>8114294</v>
      </c>
      <c r="D1150" s="118">
        <v>0</v>
      </c>
    </row>
    <row r="1151" spans="2:4">
      <c r="B1151" s="69" t="s">
        <v>1129</v>
      </c>
      <c r="C1151" s="118">
        <v>8114294</v>
      </c>
      <c r="D1151" s="118">
        <v>0</v>
      </c>
    </row>
    <row r="1152" spans="2:4">
      <c r="B1152" s="68" t="s">
        <v>612</v>
      </c>
      <c r="C1152" s="118">
        <v>139932800</v>
      </c>
      <c r="D1152" s="118">
        <v>133219556.3</v>
      </c>
    </row>
    <row r="1153" spans="2:4">
      <c r="B1153" s="69" t="s">
        <v>1130</v>
      </c>
      <c r="C1153" s="118">
        <v>139932800</v>
      </c>
      <c r="D1153" s="118">
        <v>133219556.3</v>
      </c>
    </row>
    <row r="1154" spans="2:4">
      <c r="B1154" s="68" t="s">
        <v>613</v>
      </c>
      <c r="C1154" s="118">
        <v>49333414</v>
      </c>
      <c r="D1154" s="118">
        <v>22838785.32</v>
      </c>
    </row>
    <row r="1155" spans="2:4">
      <c r="B1155" s="69" t="s">
        <v>1131</v>
      </c>
      <c r="C1155" s="118">
        <v>49333414</v>
      </c>
      <c r="D1155" s="118">
        <v>22838785.32</v>
      </c>
    </row>
    <row r="1156" spans="2:4">
      <c r="B1156" s="68" t="s">
        <v>614</v>
      </c>
      <c r="C1156" s="118">
        <v>14902995</v>
      </c>
      <c r="D1156" s="118">
        <v>0</v>
      </c>
    </row>
    <row r="1157" spans="2:4">
      <c r="B1157" s="69" t="s">
        <v>1132</v>
      </c>
      <c r="C1157" s="118">
        <v>14902995</v>
      </c>
      <c r="D1157" s="118">
        <v>0</v>
      </c>
    </row>
    <row r="1158" spans="2:4">
      <c r="B1158" s="68" t="s">
        <v>615</v>
      </c>
      <c r="C1158" s="118">
        <v>3123819</v>
      </c>
      <c r="D1158" s="118">
        <v>0</v>
      </c>
    </row>
    <row r="1159" spans="2:4">
      <c r="B1159" s="69" t="s">
        <v>1133</v>
      </c>
      <c r="C1159" s="118">
        <v>3123819</v>
      </c>
      <c r="D1159" s="118">
        <v>0</v>
      </c>
    </row>
    <row r="1160" spans="2:4">
      <c r="B1160" s="68" t="s">
        <v>616</v>
      </c>
      <c r="C1160" s="118">
        <v>1241916</v>
      </c>
      <c r="D1160" s="118">
        <v>0</v>
      </c>
    </row>
    <row r="1161" spans="2:4">
      <c r="B1161" s="69" t="s">
        <v>1134</v>
      </c>
      <c r="C1161" s="118">
        <v>1241916</v>
      </c>
      <c r="D1161" s="118">
        <v>0</v>
      </c>
    </row>
    <row r="1162" spans="2:4">
      <c r="B1162" s="68" t="s">
        <v>617</v>
      </c>
      <c r="C1162" s="118">
        <v>1241916</v>
      </c>
      <c r="D1162" s="118">
        <v>0</v>
      </c>
    </row>
    <row r="1163" spans="2:4">
      <c r="B1163" s="69" t="s">
        <v>1135</v>
      </c>
      <c r="C1163" s="118">
        <v>1241916</v>
      </c>
      <c r="D1163" s="118">
        <v>0</v>
      </c>
    </row>
    <row r="1164" spans="2:4">
      <c r="B1164" s="68" t="s">
        <v>618</v>
      </c>
      <c r="C1164" s="118">
        <v>5517208</v>
      </c>
      <c r="D1164" s="118">
        <v>1621373.56</v>
      </c>
    </row>
    <row r="1165" spans="2:4">
      <c r="B1165" s="69" t="s">
        <v>1136</v>
      </c>
      <c r="C1165" s="118">
        <v>5517208</v>
      </c>
      <c r="D1165" s="118">
        <v>1621373.56</v>
      </c>
    </row>
    <row r="1166" spans="2:4">
      <c r="B1166" s="68" t="s">
        <v>619</v>
      </c>
      <c r="C1166" s="118">
        <v>5517208</v>
      </c>
      <c r="D1166" s="118">
        <v>1460437.38</v>
      </c>
    </row>
    <row r="1167" spans="2:4">
      <c r="B1167" s="69" t="s">
        <v>1137</v>
      </c>
      <c r="C1167" s="118">
        <v>5517208</v>
      </c>
      <c r="D1167" s="118">
        <v>1460437.38</v>
      </c>
    </row>
    <row r="1168" spans="2:4">
      <c r="B1168" s="68" t="s">
        <v>620</v>
      </c>
      <c r="C1168" s="118">
        <v>17708585</v>
      </c>
      <c r="D1168" s="118">
        <v>4686892.95</v>
      </c>
    </row>
    <row r="1169" spans="2:4">
      <c r="B1169" s="69" t="s">
        <v>1138</v>
      </c>
      <c r="C1169" s="118">
        <v>17708585</v>
      </c>
      <c r="D1169" s="118">
        <v>4686892.95</v>
      </c>
    </row>
    <row r="1170" spans="2:4">
      <c r="B1170" s="68" t="s">
        <v>621</v>
      </c>
      <c r="C1170" s="118">
        <v>5517208</v>
      </c>
      <c r="D1170" s="118">
        <v>1460437.38</v>
      </c>
    </row>
    <row r="1171" spans="2:4">
      <c r="B1171" s="69" t="s">
        <v>1139</v>
      </c>
      <c r="C1171" s="118">
        <v>5517208</v>
      </c>
      <c r="D1171" s="118">
        <v>1460437.38</v>
      </c>
    </row>
    <row r="1172" spans="2:4">
      <c r="B1172" s="67" t="s">
        <v>305</v>
      </c>
      <c r="C1172" s="119">
        <v>0</v>
      </c>
      <c r="D1172" s="119">
        <v>0</v>
      </c>
    </row>
    <row r="1173" spans="2:4">
      <c r="B1173" s="68" t="s">
        <v>1538</v>
      </c>
      <c r="C1173" s="118">
        <v>0</v>
      </c>
      <c r="D1173" s="118">
        <v>0</v>
      </c>
    </row>
    <row r="1174" spans="2:4">
      <c r="B1174" s="69" t="s">
        <v>1539</v>
      </c>
      <c r="C1174" s="118">
        <v>0</v>
      </c>
      <c r="D1174" s="118">
        <v>0</v>
      </c>
    </row>
    <row r="1175" spans="2:4">
      <c r="B1175" s="65" t="s">
        <v>299</v>
      </c>
      <c r="C1175" s="118">
        <v>527597081</v>
      </c>
      <c r="D1175" s="118">
        <v>159534421.59</v>
      </c>
    </row>
    <row r="1176" spans="2:4">
      <c r="B1176" s="67" t="s">
        <v>287</v>
      </c>
      <c r="C1176" s="119">
        <v>351400482</v>
      </c>
      <c r="D1176" s="119">
        <v>124235493.45000002</v>
      </c>
    </row>
    <row r="1177" spans="2:4">
      <c r="B1177" s="68" t="s">
        <v>1842</v>
      </c>
      <c r="C1177" s="118">
        <v>0</v>
      </c>
      <c r="D1177" s="118">
        <v>0</v>
      </c>
    </row>
    <row r="1178" spans="2:4">
      <c r="B1178" s="69" t="s">
        <v>1843</v>
      </c>
      <c r="C1178" s="118">
        <v>0</v>
      </c>
      <c r="D1178" s="118">
        <v>0</v>
      </c>
    </row>
    <row r="1179" spans="2:4">
      <c r="B1179" s="68" t="s">
        <v>1844</v>
      </c>
      <c r="C1179" s="118">
        <v>0</v>
      </c>
      <c r="D1179" s="118">
        <v>0</v>
      </c>
    </row>
    <row r="1180" spans="2:4">
      <c r="B1180" s="69" t="s">
        <v>1845</v>
      </c>
      <c r="C1180" s="118">
        <v>0</v>
      </c>
      <c r="D1180" s="118">
        <v>0</v>
      </c>
    </row>
    <row r="1181" spans="2:4">
      <c r="B1181" s="68" t="s">
        <v>622</v>
      </c>
      <c r="C1181" s="118">
        <v>2154043</v>
      </c>
      <c r="D1181" s="118">
        <v>0</v>
      </c>
    </row>
    <row r="1182" spans="2:4">
      <c r="B1182" s="69" t="s">
        <v>1140</v>
      </c>
      <c r="C1182" s="118">
        <v>2154043</v>
      </c>
      <c r="D1182" s="118">
        <v>0</v>
      </c>
    </row>
    <row r="1183" spans="2:4">
      <c r="B1183" s="68" t="s">
        <v>1846</v>
      </c>
      <c r="C1183" s="118">
        <v>0</v>
      </c>
      <c r="D1183" s="118">
        <v>0</v>
      </c>
    </row>
    <row r="1184" spans="2:4">
      <c r="B1184" s="69" t="s">
        <v>1847</v>
      </c>
      <c r="C1184" s="118">
        <v>0</v>
      </c>
      <c r="D1184" s="118">
        <v>0</v>
      </c>
    </row>
    <row r="1185" spans="2:4">
      <c r="B1185" s="68" t="s">
        <v>623</v>
      </c>
      <c r="C1185" s="118">
        <v>1595659</v>
      </c>
      <c r="D1185" s="118">
        <v>718046.64</v>
      </c>
    </row>
    <row r="1186" spans="2:4">
      <c r="B1186" s="69" t="s">
        <v>1141</v>
      </c>
      <c r="C1186" s="118">
        <v>1595659</v>
      </c>
      <c r="D1186" s="118">
        <v>718046.64</v>
      </c>
    </row>
    <row r="1187" spans="2:4">
      <c r="B1187" s="68" t="s">
        <v>1848</v>
      </c>
      <c r="C1187" s="118">
        <v>0</v>
      </c>
      <c r="D1187" s="118">
        <v>0</v>
      </c>
    </row>
    <row r="1188" spans="2:4">
      <c r="B1188" s="69" t="s">
        <v>1849</v>
      </c>
      <c r="C1188" s="118">
        <v>0</v>
      </c>
      <c r="D1188" s="118">
        <v>0</v>
      </c>
    </row>
    <row r="1189" spans="2:4">
      <c r="B1189" s="68" t="s">
        <v>624</v>
      </c>
      <c r="C1189" s="118">
        <v>2154043</v>
      </c>
      <c r="D1189" s="118">
        <v>1938638.52</v>
      </c>
    </row>
    <row r="1190" spans="2:4">
      <c r="B1190" s="69" t="s">
        <v>1142</v>
      </c>
      <c r="C1190" s="118">
        <v>2154043</v>
      </c>
      <c r="D1190" s="118">
        <v>1938638.52</v>
      </c>
    </row>
    <row r="1191" spans="2:4">
      <c r="B1191" s="68" t="s">
        <v>1850</v>
      </c>
      <c r="C1191" s="118">
        <v>0</v>
      </c>
      <c r="D1191" s="118">
        <v>0</v>
      </c>
    </row>
    <row r="1192" spans="2:4">
      <c r="B1192" s="69" t="s">
        <v>1851</v>
      </c>
      <c r="C1192" s="118">
        <v>0</v>
      </c>
      <c r="D1192" s="118">
        <v>0</v>
      </c>
    </row>
    <row r="1193" spans="2:4">
      <c r="B1193" s="68" t="s">
        <v>625</v>
      </c>
      <c r="C1193" s="118">
        <v>2154043</v>
      </c>
      <c r="D1193" s="118">
        <v>1938638.52</v>
      </c>
    </row>
    <row r="1194" spans="2:4">
      <c r="B1194" s="69" t="s">
        <v>1143</v>
      </c>
      <c r="C1194" s="118">
        <v>2154043</v>
      </c>
      <c r="D1194" s="118">
        <v>1938638.52</v>
      </c>
    </row>
    <row r="1195" spans="2:4">
      <c r="B1195" s="68" t="s">
        <v>1498</v>
      </c>
      <c r="C1195" s="118">
        <v>0</v>
      </c>
      <c r="D1195" s="118">
        <v>5458477.6600000001</v>
      </c>
    </row>
    <row r="1196" spans="2:4">
      <c r="B1196" s="69" t="s">
        <v>1499</v>
      </c>
      <c r="C1196" s="118">
        <v>0</v>
      </c>
      <c r="D1196" s="118">
        <v>5458477.6600000001</v>
      </c>
    </row>
    <row r="1197" spans="2:4">
      <c r="B1197" s="68" t="s">
        <v>1852</v>
      </c>
      <c r="C1197" s="118">
        <v>0</v>
      </c>
      <c r="D1197" s="118">
        <v>0</v>
      </c>
    </row>
    <row r="1198" spans="2:4">
      <c r="B1198" s="69" t="s">
        <v>1853</v>
      </c>
      <c r="C1198" s="118">
        <v>0</v>
      </c>
      <c r="D1198" s="118">
        <v>0</v>
      </c>
    </row>
    <row r="1199" spans="2:4">
      <c r="B1199" s="68" t="s">
        <v>626</v>
      </c>
      <c r="C1199" s="118">
        <v>1595659</v>
      </c>
      <c r="D1199" s="118">
        <v>718046.65</v>
      </c>
    </row>
    <row r="1200" spans="2:4">
      <c r="B1200" s="69" t="s">
        <v>1144</v>
      </c>
      <c r="C1200" s="118">
        <v>1595659</v>
      </c>
      <c r="D1200" s="118">
        <v>718046.65</v>
      </c>
    </row>
    <row r="1201" spans="2:4">
      <c r="B1201" s="68" t="s">
        <v>1854</v>
      </c>
      <c r="C1201" s="118">
        <v>0</v>
      </c>
      <c r="D1201" s="118">
        <v>0</v>
      </c>
    </row>
    <row r="1202" spans="2:4">
      <c r="B1202" s="69" t="s">
        <v>1855</v>
      </c>
      <c r="C1202" s="118">
        <v>0</v>
      </c>
      <c r="D1202" s="118">
        <v>0</v>
      </c>
    </row>
    <row r="1203" spans="2:4">
      <c r="B1203" s="68" t="s">
        <v>1441</v>
      </c>
      <c r="C1203" s="118">
        <v>0</v>
      </c>
      <c r="D1203" s="118">
        <v>5132410.29</v>
      </c>
    </row>
    <row r="1204" spans="2:4">
      <c r="B1204" s="69" t="s">
        <v>1442</v>
      </c>
      <c r="C1204" s="118">
        <v>0</v>
      </c>
      <c r="D1204" s="118">
        <v>5132410.29</v>
      </c>
    </row>
    <row r="1205" spans="2:4">
      <c r="B1205" s="68" t="s">
        <v>627</v>
      </c>
      <c r="C1205" s="118">
        <v>4231239</v>
      </c>
      <c r="D1205" s="118">
        <v>0</v>
      </c>
    </row>
    <row r="1206" spans="2:4">
      <c r="B1206" s="69" t="s">
        <v>1145</v>
      </c>
      <c r="C1206" s="118">
        <v>4231239</v>
      </c>
      <c r="D1206" s="118">
        <v>0</v>
      </c>
    </row>
    <row r="1207" spans="2:4">
      <c r="B1207" s="68" t="s">
        <v>628</v>
      </c>
      <c r="C1207" s="118">
        <v>3859232</v>
      </c>
      <c r="D1207" s="118">
        <v>0</v>
      </c>
    </row>
    <row r="1208" spans="2:4">
      <c r="B1208" s="69" t="s">
        <v>1146</v>
      </c>
      <c r="C1208" s="118">
        <v>3859232</v>
      </c>
      <c r="D1208" s="118">
        <v>0</v>
      </c>
    </row>
    <row r="1209" spans="2:4">
      <c r="B1209" s="68" t="s">
        <v>629</v>
      </c>
      <c r="C1209" s="118">
        <v>7500000</v>
      </c>
      <c r="D1209" s="118">
        <v>7491555.8200000003</v>
      </c>
    </row>
    <row r="1210" spans="2:4">
      <c r="B1210" s="69" t="s">
        <v>1147</v>
      </c>
      <c r="C1210" s="118">
        <v>7500000</v>
      </c>
      <c r="D1210" s="118">
        <v>7491555.8200000003</v>
      </c>
    </row>
    <row r="1211" spans="2:4">
      <c r="B1211" s="68" t="s">
        <v>630</v>
      </c>
      <c r="C1211" s="118">
        <v>6209581</v>
      </c>
      <c r="D1211" s="118">
        <v>2310087.73</v>
      </c>
    </row>
    <row r="1212" spans="2:4">
      <c r="B1212" s="69" t="s">
        <v>1148</v>
      </c>
      <c r="C1212" s="118">
        <v>6209581</v>
      </c>
      <c r="D1212" s="118">
        <v>2310087.73</v>
      </c>
    </row>
    <row r="1213" spans="2:4">
      <c r="B1213" s="68" t="s">
        <v>631</v>
      </c>
      <c r="C1213" s="118">
        <v>13341984</v>
      </c>
      <c r="D1213" s="118">
        <v>0</v>
      </c>
    </row>
    <row r="1214" spans="2:4">
      <c r="B1214" s="69" t="s">
        <v>1149</v>
      </c>
      <c r="C1214" s="118">
        <v>13341984</v>
      </c>
      <c r="D1214" s="118">
        <v>0</v>
      </c>
    </row>
    <row r="1215" spans="2:4">
      <c r="B1215" s="68" t="s">
        <v>632</v>
      </c>
      <c r="C1215" s="118">
        <v>3615288</v>
      </c>
      <c r="D1215" s="118">
        <v>0</v>
      </c>
    </row>
    <row r="1216" spans="2:4">
      <c r="B1216" s="69" t="s">
        <v>1150</v>
      </c>
      <c r="C1216" s="118">
        <v>3615288</v>
      </c>
      <c r="D1216" s="118">
        <v>0</v>
      </c>
    </row>
    <row r="1217" spans="2:4">
      <c r="B1217" s="68" t="s">
        <v>633</v>
      </c>
      <c r="C1217" s="118">
        <v>52029853</v>
      </c>
      <c r="D1217" s="118">
        <v>17909199.219999999</v>
      </c>
    </row>
    <row r="1218" spans="2:4">
      <c r="B1218" s="69" t="s">
        <v>1151</v>
      </c>
      <c r="C1218" s="118">
        <v>52029853</v>
      </c>
      <c r="D1218" s="118">
        <v>17909199.219999999</v>
      </c>
    </row>
    <row r="1219" spans="2:4">
      <c r="B1219" s="68" t="s">
        <v>634</v>
      </c>
      <c r="C1219" s="118">
        <v>14800024</v>
      </c>
      <c r="D1219" s="118">
        <v>0</v>
      </c>
    </row>
    <row r="1220" spans="2:4">
      <c r="B1220" s="69" t="s">
        <v>1152</v>
      </c>
      <c r="C1220" s="118">
        <v>14800024</v>
      </c>
      <c r="D1220" s="118">
        <v>0</v>
      </c>
    </row>
    <row r="1221" spans="2:4">
      <c r="B1221" s="68" t="s">
        <v>635</v>
      </c>
      <c r="C1221" s="118">
        <v>184055072</v>
      </c>
      <c r="D1221" s="118">
        <v>71541369.460000023</v>
      </c>
    </row>
    <row r="1222" spans="2:4">
      <c r="B1222" s="69" t="s">
        <v>1153</v>
      </c>
      <c r="C1222" s="118">
        <v>184055072</v>
      </c>
      <c r="D1222" s="118">
        <v>71541369.460000023</v>
      </c>
    </row>
    <row r="1223" spans="2:4">
      <c r="B1223" s="68" t="s">
        <v>636</v>
      </c>
      <c r="C1223" s="118">
        <v>12495276</v>
      </c>
      <c r="D1223" s="118">
        <v>2862603.59</v>
      </c>
    </row>
    <row r="1224" spans="2:4">
      <c r="B1224" s="69" t="s">
        <v>1154</v>
      </c>
      <c r="C1224" s="118">
        <v>12495276</v>
      </c>
      <c r="D1224" s="118">
        <v>2862603.59</v>
      </c>
    </row>
    <row r="1225" spans="2:4">
      <c r="B1225" s="68" t="s">
        <v>637</v>
      </c>
      <c r="C1225" s="118">
        <v>4967665</v>
      </c>
      <c r="D1225" s="118">
        <v>0</v>
      </c>
    </row>
    <row r="1226" spans="2:4">
      <c r="B1226" s="69" t="s">
        <v>1155</v>
      </c>
      <c r="C1226" s="118">
        <v>4967665</v>
      </c>
      <c r="D1226" s="118">
        <v>0</v>
      </c>
    </row>
    <row r="1227" spans="2:4">
      <c r="B1227" s="68" t="s">
        <v>638</v>
      </c>
      <c r="C1227" s="118">
        <v>5578785</v>
      </c>
      <c r="D1227" s="118">
        <v>1476737.1</v>
      </c>
    </row>
    <row r="1228" spans="2:4">
      <c r="B1228" s="69" t="s">
        <v>1156</v>
      </c>
      <c r="C1228" s="118">
        <v>5578785</v>
      </c>
      <c r="D1228" s="118">
        <v>1476737.1</v>
      </c>
    </row>
    <row r="1229" spans="2:4">
      <c r="B1229" s="68" t="s">
        <v>639</v>
      </c>
      <c r="C1229" s="118">
        <v>5578785</v>
      </c>
      <c r="D1229" s="118">
        <v>0</v>
      </c>
    </row>
    <row r="1230" spans="2:4">
      <c r="B1230" s="69" t="s">
        <v>1157</v>
      </c>
      <c r="C1230" s="118">
        <v>5578785</v>
      </c>
      <c r="D1230" s="118">
        <v>0</v>
      </c>
    </row>
    <row r="1231" spans="2:4">
      <c r="B1231" s="68" t="s">
        <v>640</v>
      </c>
      <c r="C1231" s="118">
        <v>5578785</v>
      </c>
      <c r="D1231" s="118">
        <v>0</v>
      </c>
    </row>
    <row r="1232" spans="2:4">
      <c r="B1232" s="69" t="s">
        <v>1158</v>
      </c>
      <c r="C1232" s="118">
        <v>5578785</v>
      </c>
      <c r="D1232" s="118">
        <v>0</v>
      </c>
    </row>
    <row r="1233" spans="2:4">
      <c r="B1233" s="68" t="s">
        <v>641</v>
      </c>
      <c r="C1233" s="118">
        <v>17905466</v>
      </c>
      <c r="D1233" s="118">
        <v>4739682.25</v>
      </c>
    </row>
    <row r="1234" spans="2:4">
      <c r="B1234" s="69" t="s">
        <v>1159</v>
      </c>
      <c r="C1234" s="118">
        <v>17905466</v>
      </c>
      <c r="D1234" s="118">
        <v>4739682.25</v>
      </c>
    </row>
    <row r="1235" spans="2:4">
      <c r="B1235" s="67" t="s">
        <v>305</v>
      </c>
      <c r="C1235" s="119">
        <v>0</v>
      </c>
      <c r="D1235" s="119">
        <v>0</v>
      </c>
    </row>
    <row r="1236" spans="2:4">
      <c r="B1236" s="68" t="s">
        <v>1540</v>
      </c>
      <c r="C1236" s="118">
        <v>0</v>
      </c>
      <c r="D1236" s="118">
        <v>0</v>
      </c>
    </row>
    <row r="1237" spans="2:4">
      <c r="B1237" s="69" t="s">
        <v>1541</v>
      </c>
      <c r="C1237" s="118">
        <v>0</v>
      </c>
      <c r="D1237" s="118">
        <v>0</v>
      </c>
    </row>
    <row r="1238" spans="2:4">
      <c r="B1238" s="67" t="s">
        <v>290</v>
      </c>
      <c r="C1238" s="119">
        <v>176196599</v>
      </c>
      <c r="D1238" s="119">
        <v>35298928.139999993</v>
      </c>
    </row>
    <row r="1239" spans="2:4">
      <c r="B1239" s="68" t="s">
        <v>353</v>
      </c>
      <c r="C1239" s="118">
        <v>176196599</v>
      </c>
      <c r="D1239" s="118">
        <v>35298928.139999993</v>
      </c>
    </row>
    <row r="1240" spans="2:4">
      <c r="B1240" s="69" t="s">
        <v>867</v>
      </c>
      <c r="C1240" s="118">
        <v>176196599</v>
      </c>
      <c r="D1240" s="118">
        <v>35298928.139999993</v>
      </c>
    </row>
    <row r="1241" spans="2:4">
      <c r="B1241" s="65" t="s">
        <v>642</v>
      </c>
      <c r="C1241" s="118">
        <v>729280965</v>
      </c>
      <c r="D1241" s="118">
        <v>213659340.72999996</v>
      </c>
    </row>
    <row r="1242" spans="2:4">
      <c r="B1242" s="67" t="s">
        <v>287</v>
      </c>
      <c r="C1242" s="119">
        <v>729280965</v>
      </c>
      <c r="D1242" s="119">
        <v>213659340.72999996</v>
      </c>
    </row>
    <row r="1243" spans="2:4">
      <c r="B1243" s="68" t="s">
        <v>1443</v>
      </c>
      <c r="C1243" s="118">
        <v>0</v>
      </c>
      <c r="D1243" s="118">
        <v>0</v>
      </c>
    </row>
    <row r="1244" spans="2:4">
      <c r="B1244" s="69" t="s">
        <v>1444</v>
      </c>
      <c r="C1244" s="118">
        <v>0</v>
      </c>
      <c r="D1244" s="118">
        <v>0</v>
      </c>
    </row>
    <row r="1245" spans="2:4">
      <c r="B1245" s="68" t="s">
        <v>643</v>
      </c>
      <c r="C1245" s="118">
        <v>2609354</v>
      </c>
      <c r="D1245" s="118">
        <v>0</v>
      </c>
    </row>
    <row r="1246" spans="2:4">
      <c r="B1246" s="69" t="s">
        <v>1160</v>
      </c>
      <c r="C1246" s="118">
        <v>2609354</v>
      </c>
      <c r="D1246" s="118">
        <v>0</v>
      </c>
    </row>
    <row r="1247" spans="2:4">
      <c r="B1247" s="68" t="s">
        <v>644</v>
      </c>
      <c r="C1247" s="118">
        <v>4933341</v>
      </c>
      <c r="D1247" s="118">
        <v>12228274.789999999</v>
      </c>
    </row>
    <row r="1248" spans="2:4">
      <c r="B1248" s="69" t="s">
        <v>1161</v>
      </c>
      <c r="C1248" s="118">
        <v>4933341</v>
      </c>
      <c r="D1248" s="118">
        <v>12228274.789999999</v>
      </c>
    </row>
    <row r="1249" spans="2:4">
      <c r="B1249" s="68" t="s">
        <v>645</v>
      </c>
      <c r="C1249" s="118">
        <v>6962809</v>
      </c>
      <c r="D1249" s="118">
        <v>0</v>
      </c>
    </row>
    <row r="1250" spans="2:4">
      <c r="B1250" s="69" t="s">
        <v>1162</v>
      </c>
      <c r="C1250" s="118">
        <v>6962809</v>
      </c>
      <c r="D1250" s="118">
        <v>0</v>
      </c>
    </row>
    <row r="1251" spans="2:4">
      <c r="B1251" s="68" t="s">
        <v>646</v>
      </c>
      <c r="C1251" s="118">
        <v>127760000</v>
      </c>
      <c r="D1251" s="118">
        <v>0</v>
      </c>
    </row>
    <row r="1252" spans="2:4">
      <c r="B1252" s="69" t="s">
        <v>1163</v>
      </c>
      <c r="C1252" s="118">
        <v>127760000</v>
      </c>
      <c r="D1252" s="118">
        <v>0</v>
      </c>
    </row>
    <row r="1253" spans="2:4">
      <c r="B1253" s="68" t="s">
        <v>1445</v>
      </c>
      <c r="C1253" s="118">
        <v>0</v>
      </c>
      <c r="D1253" s="118">
        <v>2787139</v>
      </c>
    </row>
    <row r="1254" spans="2:4">
      <c r="B1254" s="69" t="s">
        <v>1446</v>
      </c>
      <c r="C1254" s="118">
        <v>0</v>
      </c>
      <c r="D1254" s="118">
        <v>2787139</v>
      </c>
    </row>
    <row r="1255" spans="2:4">
      <c r="B1255" s="68" t="s">
        <v>647</v>
      </c>
      <c r="C1255" s="118">
        <v>16532462</v>
      </c>
      <c r="D1255" s="118">
        <v>0</v>
      </c>
    </row>
    <row r="1256" spans="2:4">
      <c r="B1256" s="69" t="s">
        <v>1164</v>
      </c>
      <c r="C1256" s="118">
        <v>16532462</v>
      </c>
      <c r="D1256" s="118">
        <v>0</v>
      </c>
    </row>
    <row r="1257" spans="2:4">
      <c r="B1257" s="68" t="s">
        <v>648</v>
      </c>
      <c r="C1257" s="118">
        <v>7451498</v>
      </c>
      <c r="D1257" s="118">
        <v>0</v>
      </c>
    </row>
    <row r="1258" spans="2:4">
      <c r="B1258" s="69" t="s">
        <v>1165</v>
      </c>
      <c r="C1258" s="118">
        <v>7451498</v>
      </c>
      <c r="D1258" s="118">
        <v>0</v>
      </c>
    </row>
    <row r="1259" spans="2:4">
      <c r="B1259" s="68" t="s">
        <v>649</v>
      </c>
      <c r="C1259" s="118">
        <v>5114956</v>
      </c>
      <c r="D1259" s="118">
        <v>4210204.0599999996</v>
      </c>
    </row>
    <row r="1260" spans="2:4">
      <c r="B1260" s="69" t="s">
        <v>1166</v>
      </c>
      <c r="C1260" s="118">
        <v>5114956</v>
      </c>
      <c r="D1260" s="118">
        <v>4210204.0599999996</v>
      </c>
    </row>
    <row r="1261" spans="2:4">
      <c r="B1261" s="68" t="s">
        <v>650</v>
      </c>
      <c r="C1261" s="118">
        <v>221056679</v>
      </c>
      <c r="D1261" s="118">
        <v>156806682.61999997</v>
      </c>
    </row>
    <row r="1262" spans="2:4">
      <c r="B1262" s="69" t="s">
        <v>1167</v>
      </c>
      <c r="C1262" s="118">
        <v>221056679</v>
      </c>
      <c r="D1262" s="118">
        <v>156806682.61999997</v>
      </c>
    </row>
    <row r="1263" spans="2:4">
      <c r="B1263" s="68" t="s">
        <v>651</v>
      </c>
      <c r="C1263" s="118">
        <v>24666707</v>
      </c>
      <c r="D1263" s="118">
        <v>26342986.329999998</v>
      </c>
    </row>
    <row r="1264" spans="2:4">
      <c r="B1264" s="69" t="s">
        <v>1168</v>
      </c>
      <c r="C1264" s="118">
        <v>24666707</v>
      </c>
      <c r="D1264" s="118">
        <v>26342986.329999998</v>
      </c>
    </row>
    <row r="1265" spans="2:4">
      <c r="B1265" s="68" t="s">
        <v>652</v>
      </c>
      <c r="C1265" s="118">
        <v>65053424</v>
      </c>
      <c r="D1265" s="118">
        <v>4748707.5999999996</v>
      </c>
    </row>
    <row r="1266" spans="2:4">
      <c r="B1266" s="69" t="s">
        <v>1169</v>
      </c>
      <c r="C1266" s="118">
        <v>65053424</v>
      </c>
      <c r="D1266" s="118">
        <v>4748707.5999999996</v>
      </c>
    </row>
    <row r="1267" spans="2:4">
      <c r="B1267" s="68" t="s">
        <v>653</v>
      </c>
      <c r="C1267" s="118">
        <v>18742915</v>
      </c>
      <c r="D1267" s="118">
        <v>6535346.3300000001</v>
      </c>
    </row>
    <row r="1268" spans="2:4">
      <c r="B1268" s="69" t="s">
        <v>1170</v>
      </c>
      <c r="C1268" s="118">
        <v>18742915</v>
      </c>
      <c r="D1268" s="118">
        <v>6535346.3300000001</v>
      </c>
    </row>
    <row r="1269" spans="2:4">
      <c r="B1269" s="68" t="s">
        <v>654</v>
      </c>
      <c r="C1269" s="118">
        <v>9935330</v>
      </c>
      <c r="D1269" s="118">
        <v>0</v>
      </c>
    </row>
    <row r="1270" spans="2:4">
      <c r="B1270" s="69" t="s">
        <v>1171</v>
      </c>
      <c r="C1270" s="118">
        <v>9935330</v>
      </c>
      <c r="D1270" s="118">
        <v>0</v>
      </c>
    </row>
    <row r="1271" spans="2:4">
      <c r="B1271" s="68" t="s">
        <v>1359</v>
      </c>
      <c r="C1271" s="118">
        <v>0</v>
      </c>
      <c r="D1271" s="118">
        <v>0</v>
      </c>
    </row>
    <row r="1272" spans="2:4">
      <c r="B1272" s="69" t="s">
        <v>1360</v>
      </c>
      <c r="C1272" s="118">
        <v>0</v>
      </c>
      <c r="D1272" s="118">
        <v>0</v>
      </c>
    </row>
    <row r="1273" spans="2:4">
      <c r="B1273" s="68" t="s">
        <v>655</v>
      </c>
      <c r="C1273" s="118">
        <v>218461490</v>
      </c>
      <c r="D1273" s="118">
        <v>0</v>
      </c>
    </row>
    <row r="1274" spans="2:4">
      <c r="B1274" s="69" t="s">
        <v>1172</v>
      </c>
      <c r="C1274" s="118">
        <v>218461490</v>
      </c>
      <c r="D1274" s="118">
        <v>0</v>
      </c>
    </row>
    <row r="1275" spans="2:4">
      <c r="B1275" s="67" t="s">
        <v>289</v>
      </c>
      <c r="C1275" s="119">
        <v>0</v>
      </c>
      <c r="D1275" s="119">
        <v>0</v>
      </c>
    </row>
    <row r="1276" spans="2:4">
      <c r="B1276" s="68" t="s">
        <v>1856</v>
      </c>
      <c r="C1276" s="118">
        <v>0</v>
      </c>
      <c r="D1276" s="118">
        <v>0</v>
      </c>
    </row>
    <row r="1277" spans="2:4">
      <c r="B1277" s="69" t="s">
        <v>1857</v>
      </c>
      <c r="C1277" s="118">
        <v>0</v>
      </c>
      <c r="D1277" s="118">
        <v>0</v>
      </c>
    </row>
    <row r="1278" spans="2:4">
      <c r="B1278" s="67" t="s">
        <v>305</v>
      </c>
      <c r="C1278" s="119">
        <v>0</v>
      </c>
      <c r="D1278" s="119">
        <v>0</v>
      </c>
    </row>
    <row r="1279" spans="2:4">
      <c r="B1279" s="68" t="s">
        <v>1542</v>
      </c>
      <c r="C1279" s="118">
        <v>0</v>
      </c>
      <c r="D1279" s="118">
        <v>0</v>
      </c>
    </row>
    <row r="1280" spans="2:4">
      <c r="B1280" s="69" t="s">
        <v>1543</v>
      </c>
      <c r="C1280" s="118">
        <v>0</v>
      </c>
      <c r="D1280" s="118">
        <v>0</v>
      </c>
    </row>
    <row r="1281" spans="2:4">
      <c r="B1281" s="65" t="s">
        <v>656</v>
      </c>
      <c r="C1281" s="118">
        <v>285918584</v>
      </c>
      <c r="D1281" s="118">
        <v>19763786.329999998</v>
      </c>
    </row>
    <row r="1282" spans="2:4">
      <c r="B1282" s="67" t="s">
        <v>287</v>
      </c>
      <c r="C1282" s="119">
        <v>285918584</v>
      </c>
      <c r="D1282" s="119">
        <v>19763786.329999998</v>
      </c>
    </row>
    <row r="1283" spans="2:4">
      <c r="B1283" s="68" t="s">
        <v>657</v>
      </c>
      <c r="C1283" s="118">
        <v>2466670</v>
      </c>
      <c r="D1283" s="118">
        <v>0</v>
      </c>
    </row>
    <row r="1284" spans="2:4">
      <c r="B1284" s="69" t="s">
        <v>1173</v>
      </c>
      <c r="C1284" s="118">
        <v>2466670</v>
      </c>
      <c r="D1284" s="118">
        <v>0</v>
      </c>
    </row>
    <row r="1285" spans="2:4">
      <c r="B1285" s="68" t="s">
        <v>658</v>
      </c>
      <c r="C1285" s="118">
        <v>249525421</v>
      </c>
      <c r="D1285" s="118">
        <v>0</v>
      </c>
    </row>
    <row r="1286" spans="2:4">
      <c r="B1286" s="69" t="s">
        <v>1174</v>
      </c>
      <c r="C1286" s="118">
        <v>249525421</v>
      </c>
      <c r="D1286" s="118">
        <v>0</v>
      </c>
    </row>
    <row r="1287" spans="2:4">
      <c r="B1287" s="68" t="s">
        <v>659</v>
      </c>
      <c r="C1287" s="118">
        <v>1499668</v>
      </c>
      <c r="D1287" s="118">
        <v>0</v>
      </c>
    </row>
    <row r="1288" spans="2:4">
      <c r="B1288" s="69" t="s">
        <v>1175</v>
      </c>
      <c r="C1288" s="118">
        <v>1499668</v>
      </c>
      <c r="D1288" s="118">
        <v>0</v>
      </c>
    </row>
    <row r="1289" spans="2:4">
      <c r="B1289" s="68" t="s">
        <v>660</v>
      </c>
      <c r="C1289" s="118">
        <v>4933341</v>
      </c>
      <c r="D1289" s="118">
        <v>0</v>
      </c>
    </row>
    <row r="1290" spans="2:4">
      <c r="B1290" s="69" t="s">
        <v>1176</v>
      </c>
      <c r="C1290" s="118">
        <v>4933341</v>
      </c>
      <c r="D1290" s="118">
        <v>0</v>
      </c>
    </row>
    <row r="1291" spans="2:4">
      <c r="B1291" s="68" t="s">
        <v>661</v>
      </c>
      <c r="C1291" s="118">
        <v>3123819</v>
      </c>
      <c r="D1291" s="118">
        <v>0</v>
      </c>
    </row>
    <row r="1292" spans="2:4">
      <c r="B1292" s="69" t="s">
        <v>1177</v>
      </c>
      <c r="C1292" s="118">
        <v>3123819</v>
      </c>
      <c r="D1292" s="118">
        <v>0</v>
      </c>
    </row>
    <row r="1293" spans="2:4">
      <c r="B1293" s="68" t="s">
        <v>662</v>
      </c>
      <c r="C1293" s="118">
        <v>4499005</v>
      </c>
      <c r="D1293" s="118">
        <v>0</v>
      </c>
    </row>
    <row r="1294" spans="2:4">
      <c r="B1294" s="69" t="s">
        <v>1178</v>
      </c>
      <c r="C1294" s="118">
        <v>4499005</v>
      </c>
      <c r="D1294" s="118">
        <v>0</v>
      </c>
    </row>
    <row r="1295" spans="2:4">
      <c r="B1295" s="68" t="s">
        <v>663</v>
      </c>
      <c r="C1295" s="118">
        <v>6209581</v>
      </c>
      <c r="D1295" s="118">
        <v>0</v>
      </c>
    </row>
    <row r="1296" spans="2:4">
      <c r="B1296" s="69" t="s">
        <v>1179</v>
      </c>
      <c r="C1296" s="118">
        <v>6209581</v>
      </c>
      <c r="D1296" s="118">
        <v>0</v>
      </c>
    </row>
    <row r="1297" spans="2:4">
      <c r="B1297" s="68" t="s">
        <v>664</v>
      </c>
      <c r="C1297" s="118">
        <v>13661079</v>
      </c>
      <c r="D1297" s="118">
        <v>19763786.329999998</v>
      </c>
    </row>
    <row r="1298" spans="2:4">
      <c r="B1298" s="69" t="s">
        <v>1180</v>
      </c>
      <c r="C1298" s="118">
        <v>13661079</v>
      </c>
      <c r="D1298" s="118">
        <v>19763786.329999998</v>
      </c>
    </row>
    <row r="1299" spans="2:4">
      <c r="B1299" s="67" t="s">
        <v>289</v>
      </c>
      <c r="C1299" s="119">
        <v>0</v>
      </c>
      <c r="D1299" s="119">
        <v>0</v>
      </c>
    </row>
    <row r="1300" spans="2:4">
      <c r="B1300" s="68" t="s">
        <v>1544</v>
      </c>
      <c r="C1300" s="118">
        <v>0</v>
      </c>
      <c r="D1300" s="118">
        <v>0</v>
      </c>
    </row>
    <row r="1301" spans="2:4">
      <c r="B1301" s="69" t="s">
        <v>1545</v>
      </c>
      <c r="C1301" s="118">
        <v>0</v>
      </c>
      <c r="D1301" s="118">
        <v>0</v>
      </c>
    </row>
    <row r="1302" spans="2:4">
      <c r="B1302" s="65" t="s">
        <v>300</v>
      </c>
      <c r="C1302" s="118">
        <v>3261928443</v>
      </c>
      <c r="D1302" s="118">
        <v>1671575500.98</v>
      </c>
    </row>
    <row r="1303" spans="2:4">
      <c r="B1303" s="67" t="s">
        <v>287</v>
      </c>
      <c r="C1303" s="119">
        <v>1998949282</v>
      </c>
      <c r="D1303" s="119">
        <v>1072030273.8499999</v>
      </c>
    </row>
    <row r="1304" spans="2:4">
      <c r="B1304" s="68" t="s">
        <v>1447</v>
      </c>
      <c r="C1304" s="118">
        <v>0</v>
      </c>
      <c r="D1304" s="118">
        <v>2963025.39</v>
      </c>
    </row>
    <row r="1305" spans="2:4">
      <c r="B1305" s="69" t="s">
        <v>1448</v>
      </c>
      <c r="C1305" s="118">
        <v>0</v>
      </c>
      <c r="D1305" s="118">
        <v>2963025.39</v>
      </c>
    </row>
    <row r="1306" spans="2:4">
      <c r="B1306" s="68" t="s">
        <v>665</v>
      </c>
      <c r="C1306" s="118">
        <v>5907465</v>
      </c>
      <c r="D1306" s="118">
        <v>5907465</v>
      </c>
    </row>
    <row r="1307" spans="2:4">
      <c r="B1307" s="69" t="s">
        <v>1181</v>
      </c>
      <c r="C1307" s="118">
        <v>5907465</v>
      </c>
      <c r="D1307" s="118">
        <v>5907465</v>
      </c>
    </row>
    <row r="1308" spans="2:4">
      <c r="B1308" s="68" t="s">
        <v>666</v>
      </c>
      <c r="C1308" s="118">
        <v>249497570</v>
      </c>
      <c r="D1308" s="118">
        <v>22230262</v>
      </c>
    </row>
    <row r="1309" spans="2:4">
      <c r="B1309" s="69" t="s">
        <v>1182</v>
      </c>
      <c r="C1309" s="118">
        <v>249497570</v>
      </c>
      <c r="D1309" s="118">
        <v>22230262</v>
      </c>
    </row>
    <row r="1310" spans="2:4">
      <c r="B1310" s="68" t="s">
        <v>667</v>
      </c>
      <c r="C1310" s="118">
        <v>176202365</v>
      </c>
      <c r="D1310" s="118">
        <v>0</v>
      </c>
    </row>
    <row r="1311" spans="2:4">
      <c r="B1311" s="69" t="s">
        <v>1183</v>
      </c>
      <c r="C1311" s="118">
        <v>176202365</v>
      </c>
      <c r="D1311" s="118">
        <v>0</v>
      </c>
    </row>
    <row r="1312" spans="2:4">
      <c r="B1312" s="68" t="s">
        <v>668</v>
      </c>
      <c r="C1312" s="118">
        <v>9696303</v>
      </c>
      <c r="D1312" s="118">
        <v>2181724.44</v>
      </c>
    </row>
    <row r="1313" spans="2:4">
      <c r="B1313" s="69" t="s">
        <v>1184</v>
      </c>
      <c r="C1313" s="118">
        <v>9696303</v>
      </c>
      <c r="D1313" s="118">
        <v>2181724.44</v>
      </c>
    </row>
    <row r="1314" spans="2:4">
      <c r="B1314" s="68" t="s">
        <v>669</v>
      </c>
      <c r="C1314" s="118">
        <v>95946749</v>
      </c>
      <c r="D1314" s="118">
        <v>25036479</v>
      </c>
    </row>
    <row r="1315" spans="2:4">
      <c r="B1315" s="69" t="s">
        <v>1185</v>
      </c>
      <c r="C1315" s="118">
        <v>95946749</v>
      </c>
      <c r="D1315" s="118">
        <v>25036479</v>
      </c>
    </row>
    <row r="1316" spans="2:4">
      <c r="B1316" s="68" t="s">
        <v>670</v>
      </c>
      <c r="C1316" s="118">
        <v>1324871</v>
      </c>
      <c r="D1316" s="118">
        <v>0</v>
      </c>
    </row>
    <row r="1317" spans="2:4">
      <c r="B1317" s="69" t="s">
        <v>1186</v>
      </c>
      <c r="C1317" s="118">
        <v>1324871</v>
      </c>
      <c r="D1317" s="118">
        <v>0</v>
      </c>
    </row>
    <row r="1318" spans="2:4">
      <c r="B1318" s="68" t="s">
        <v>671</v>
      </c>
      <c r="C1318" s="118">
        <v>13249833</v>
      </c>
      <c r="D1318" s="118">
        <v>5624915.1299999999</v>
      </c>
    </row>
    <row r="1319" spans="2:4">
      <c r="B1319" s="69" t="s">
        <v>1187</v>
      </c>
      <c r="C1319" s="118">
        <v>13249833</v>
      </c>
      <c r="D1319" s="118">
        <v>5624915.1299999999</v>
      </c>
    </row>
    <row r="1320" spans="2:4">
      <c r="B1320" s="68" t="s">
        <v>672</v>
      </c>
      <c r="C1320" s="118">
        <v>12527499</v>
      </c>
      <c r="D1320" s="118">
        <v>3758249.88</v>
      </c>
    </row>
    <row r="1321" spans="2:4">
      <c r="B1321" s="69" t="s">
        <v>1188</v>
      </c>
      <c r="C1321" s="118">
        <v>12527499</v>
      </c>
      <c r="D1321" s="118">
        <v>3758249.88</v>
      </c>
    </row>
    <row r="1322" spans="2:4">
      <c r="B1322" s="68" t="s">
        <v>673</v>
      </c>
      <c r="C1322" s="118">
        <v>11306212</v>
      </c>
      <c r="D1322" s="118">
        <v>3391963.67</v>
      </c>
    </row>
    <row r="1323" spans="2:4">
      <c r="B1323" s="69" t="s">
        <v>1189</v>
      </c>
      <c r="C1323" s="118">
        <v>11306212</v>
      </c>
      <c r="D1323" s="118">
        <v>3391963.67</v>
      </c>
    </row>
    <row r="1324" spans="2:4">
      <c r="B1324" s="68" t="s">
        <v>674</v>
      </c>
      <c r="C1324" s="118">
        <v>28108806</v>
      </c>
      <c r="D1324" s="118">
        <v>7160526.1100000013</v>
      </c>
    </row>
    <row r="1325" spans="2:4">
      <c r="B1325" s="69" t="s">
        <v>1190</v>
      </c>
      <c r="C1325" s="118">
        <v>28108806</v>
      </c>
      <c r="D1325" s="118">
        <v>7160526.1100000013</v>
      </c>
    </row>
    <row r="1326" spans="2:4">
      <c r="B1326" s="68" t="s">
        <v>675</v>
      </c>
      <c r="C1326" s="118">
        <v>4662304</v>
      </c>
      <c r="D1326" s="118">
        <v>3658570.51</v>
      </c>
    </row>
    <row r="1327" spans="2:4">
      <c r="B1327" s="69" t="s">
        <v>1191</v>
      </c>
      <c r="C1327" s="118">
        <v>4662304</v>
      </c>
      <c r="D1327" s="118">
        <v>3658570.51</v>
      </c>
    </row>
    <row r="1328" spans="2:4">
      <c r="B1328" s="68" t="s">
        <v>676</v>
      </c>
      <c r="C1328" s="118">
        <v>7578759</v>
      </c>
      <c r="D1328" s="118">
        <v>0</v>
      </c>
    </row>
    <row r="1329" spans="2:4">
      <c r="B1329" s="69" t="s">
        <v>1192</v>
      </c>
      <c r="C1329" s="118">
        <v>7578759</v>
      </c>
      <c r="D1329" s="118">
        <v>0</v>
      </c>
    </row>
    <row r="1330" spans="2:4">
      <c r="B1330" s="68" t="s">
        <v>677</v>
      </c>
      <c r="C1330" s="118">
        <v>293410363</v>
      </c>
      <c r="D1330" s="118">
        <v>162251276.84</v>
      </c>
    </row>
    <row r="1331" spans="2:4">
      <c r="B1331" s="69" t="s">
        <v>1193</v>
      </c>
      <c r="C1331" s="118">
        <v>293410363</v>
      </c>
      <c r="D1331" s="118">
        <v>162251276.84</v>
      </c>
    </row>
    <row r="1332" spans="2:4">
      <c r="B1332" s="68" t="s">
        <v>678</v>
      </c>
      <c r="C1332" s="118">
        <v>12613299</v>
      </c>
      <c r="D1332" s="118">
        <v>0</v>
      </c>
    </row>
    <row r="1333" spans="2:4">
      <c r="B1333" s="69" t="s">
        <v>1194</v>
      </c>
      <c r="C1333" s="118">
        <v>12613299</v>
      </c>
      <c r="D1333" s="118">
        <v>0</v>
      </c>
    </row>
    <row r="1334" spans="2:4">
      <c r="B1334" s="68" t="s">
        <v>679</v>
      </c>
      <c r="C1334" s="118">
        <v>73762735</v>
      </c>
      <c r="D1334" s="118">
        <v>49060397.210000001</v>
      </c>
    </row>
    <row r="1335" spans="2:4">
      <c r="B1335" s="69" t="s">
        <v>1195</v>
      </c>
      <c r="C1335" s="118">
        <v>73762735</v>
      </c>
      <c r="D1335" s="118">
        <v>49060397.210000001</v>
      </c>
    </row>
    <row r="1336" spans="2:4">
      <c r="B1336" s="68" t="s">
        <v>680</v>
      </c>
      <c r="C1336" s="118">
        <v>83205212</v>
      </c>
      <c r="D1336" s="118">
        <v>39419022.230000004</v>
      </c>
    </row>
    <row r="1337" spans="2:4">
      <c r="B1337" s="69" t="s">
        <v>1196</v>
      </c>
      <c r="C1337" s="118">
        <v>83205212</v>
      </c>
      <c r="D1337" s="118">
        <v>39419022.230000004</v>
      </c>
    </row>
    <row r="1338" spans="2:4">
      <c r="B1338" s="68" t="s">
        <v>681</v>
      </c>
      <c r="C1338" s="118">
        <v>21112577</v>
      </c>
      <c r="D1338" s="118">
        <v>3959502.27</v>
      </c>
    </row>
    <row r="1339" spans="2:4">
      <c r="B1339" s="69" t="s">
        <v>1197</v>
      </c>
      <c r="C1339" s="118">
        <v>21112577</v>
      </c>
      <c r="D1339" s="118">
        <v>3959502.27</v>
      </c>
    </row>
    <row r="1340" spans="2:4">
      <c r="B1340" s="68" t="s">
        <v>682</v>
      </c>
      <c r="C1340" s="118">
        <v>138004529</v>
      </c>
      <c r="D1340" s="118">
        <v>103089832.68000001</v>
      </c>
    </row>
    <row r="1341" spans="2:4">
      <c r="B1341" s="69" t="s">
        <v>1198</v>
      </c>
      <c r="C1341" s="118">
        <v>138004529</v>
      </c>
      <c r="D1341" s="118">
        <v>103089832.68000001</v>
      </c>
    </row>
    <row r="1342" spans="2:4">
      <c r="B1342" s="68" t="s">
        <v>683</v>
      </c>
      <c r="C1342" s="118">
        <v>600000000</v>
      </c>
      <c r="D1342" s="118">
        <v>500000000</v>
      </c>
    </row>
    <row r="1343" spans="2:4">
      <c r="B1343" s="69" t="s">
        <v>1199</v>
      </c>
      <c r="C1343" s="118">
        <v>600000000</v>
      </c>
      <c r="D1343" s="118">
        <v>500000000</v>
      </c>
    </row>
    <row r="1344" spans="2:4">
      <c r="B1344" s="68" t="s">
        <v>684</v>
      </c>
      <c r="C1344" s="118">
        <v>9371457</v>
      </c>
      <c r="D1344" s="118">
        <v>0</v>
      </c>
    </row>
    <row r="1345" spans="2:4">
      <c r="B1345" s="69" t="s">
        <v>1200</v>
      </c>
      <c r="C1345" s="118">
        <v>9371457</v>
      </c>
      <c r="D1345" s="118">
        <v>0</v>
      </c>
    </row>
    <row r="1346" spans="2:4">
      <c r="B1346" s="68" t="s">
        <v>685</v>
      </c>
      <c r="C1346" s="118">
        <v>46866744</v>
      </c>
      <c r="D1346" s="118">
        <v>29491956.989999998</v>
      </c>
    </row>
    <row r="1347" spans="2:4">
      <c r="B1347" s="69" t="s">
        <v>1201</v>
      </c>
      <c r="C1347" s="118">
        <v>46866744</v>
      </c>
      <c r="D1347" s="118">
        <v>29491956.989999998</v>
      </c>
    </row>
    <row r="1348" spans="2:4">
      <c r="B1348" s="68" t="s">
        <v>686</v>
      </c>
      <c r="C1348" s="118">
        <v>62476384</v>
      </c>
      <c r="D1348" s="118">
        <v>91961801.649999991</v>
      </c>
    </row>
    <row r="1349" spans="2:4">
      <c r="B1349" s="69" t="s">
        <v>1202</v>
      </c>
      <c r="C1349" s="118">
        <v>62476384</v>
      </c>
      <c r="D1349" s="118">
        <v>91961801.649999991</v>
      </c>
    </row>
    <row r="1350" spans="2:4">
      <c r="B1350" s="68" t="s">
        <v>687</v>
      </c>
      <c r="C1350" s="118">
        <v>23982417</v>
      </c>
      <c r="D1350" s="118">
        <v>3106626.15</v>
      </c>
    </row>
    <row r="1351" spans="2:4">
      <c r="B1351" s="69" t="s">
        <v>1203</v>
      </c>
      <c r="C1351" s="118">
        <v>23982417</v>
      </c>
      <c r="D1351" s="118">
        <v>3106626.15</v>
      </c>
    </row>
    <row r="1352" spans="2:4">
      <c r="B1352" s="68" t="s">
        <v>688</v>
      </c>
      <c r="C1352" s="118">
        <v>6209581</v>
      </c>
      <c r="D1352" s="118">
        <v>4568340.3899999997</v>
      </c>
    </row>
    <row r="1353" spans="2:4">
      <c r="B1353" s="69" t="s">
        <v>1204</v>
      </c>
      <c r="C1353" s="118">
        <v>6209581</v>
      </c>
      <c r="D1353" s="118">
        <v>4568340.3899999997</v>
      </c>
    </row>
    <row r="1354" spans="2:4">
      <c r="B1354" s="68" t="s">
        <v>689</v>
      </c>
      <c r="C1354" s="118">
        <v>4784138</v>
      </c>
      <c r="D1354" s="118">
        <v>0</v>
      </c>
    </row>
    <row r="1355" spans="2:4">
      <c r="B1355" s="69" t="s">
        <v>1205</v>
      </c>
      <c r="C1355" s="118">
        <v>4784138</v>
      </c>
      <c r="D1355" s="118">
        <v>0</v>
      </c>
    </row>
    <row r="1356" spans="2:4">
      <c r="B1356" s="68" t="s">
        <v>690</v>
      </c>
      <c r="C1356" s="118">
        <v>7141110</v>
      </c>
      <c r="D1356" s="118">
        <v>3208336.31</v>
      </c>
    </row>
    <row r="1357" spans="2:4">
      <c r="B1357" s="69" t="s">
        <v>1206</v>
      </c>
      <c r="C1357" s="118">
        <v>7141110</v>
      </c>
      <c r="D1357" s="118">
        <v>3208336.31</v>
      </c>
    </row>
    <row r="1358" spans="2:4">
      <c r="B1358" s="67" t="s">
        <v>289</v>
      </c>
      <c r="C1358" s="119">
        <v>0</v>
      </c>
      <c r="D1358" s="119">
        <v>40424118.130000003</v>
      </c>
    </row>
    <row r="1359" spans="2:4">
      <c r="B1359" s="68" t="s">
        <v>1546</v>
      </c>
      <c r="C1359" s="118">
        <v>0</v>
      </c>
      <c r="D1359" s="118">
        <v>40424118.130000003</v>
      </c>
    </row>
    <row r="1360" spans="2:4">
      <c r="B1360" s="69" t="s">
        <v>1547</v>
      </c>
      <c r="C1360" s="118">
        <v>0</v>
      </c>
      <c r="D1360" s="118">
        <v>40424118.130000003</v>
      </c>
    </row>
    <row r="1361" spans="2:4">
      <c r="B1361" s="67" t="s">
        <v>305</v>
      </c>
      <c r="C1361" s="119">
        <v>1149079161</v>
      </c>
      <c r="D1361" s="119">
        <v>559121109</v>
      </c>
    </row>
    <row r="1362" spans="2:4">
      <c r="B1362" s="68" t="s">
        <v>665</v>
      </c>
      <c r="C1362" s="118">
        <v>391210276</v>
      </c>
      <c r="D1362" s="118">
        <v>559121109</v>
      </c>
    </row>
    <row r="1363" spans="2:4">
      <c r="B1363" s="69" t="s">
        <v>1181</v>
      </c>
      <c r="C1363" s="118">
        <v>391210276</v>
      </c>
      <c r="D1363" s="118">
        <v>559121109</v>
      </c>
    </row>
    <row r="1364" spans="2:4">
      <c r="B1364" s="68" t="s">
        <v>691</v>
      </c>
      <c r="C1364" s="118">
        <v>300000000</v>
      </c>
      <c r="D1364" s="118">
        <v>0</v>
      </c>
    </row>
    <row r="1365" spans="2:4">
      <c r="B1365" s="69" t="s">
        <v>1207</v>
      </c>
      <c r="C1365" s="118">
        <v>300000000</v>
      </c>
      <c r="D1365" s="118">
        <v>0</v>
      </c>
    </row>
    <row r="1366" spans="2:4">
      <c r="B1366" s="68" t="s">
        <v>689</v>
      </c>
      <c r="C1366" s="118">
        <v>175124488</v>
      </c>
      <c r="D1366" s="118">
        <v>0</v>
      </c>
    </row>
    <row r="1367" spans="2:4">
      <c r="B1367" s="69" t="s">
        <v>1205</v>
      </c>
      <c r="C1367" s="118">
        <v>175124488</v>
      </c>
      <c r="D1367" s="118">
        <v>0</v>
      </c>
    </row>
    <row r="1368" spans="2:4">
      <c r="B1368" s="68" t="s">
        <v>692</v>
      </c>
      <c r="C1368" s="118">
        <v>282744397</v>
      </c>
      <c r="D1368" s="118">
        <v>0</v>
      </c>
    </row>
    <row r="1369" spans="2:4">
      <c r="B1369" s="69" t="s">
        <v>1208</v>
      </c>
      <c r="C1369" s="118">
        <v>282744397</v>
      </c>
      <c r="D1369" s="118">
        <v>0</v>
      </c>
    </row>
    <row r="1370" spans="2:4">
      <c r="B1370" s="67" t="s">
        <v>290</v>
      </c>
      <c r="C1370" s="119">
        <v>113900000</v>
      </c>
      <c r="D1370" s="119">
        <v>0</v>
      </c>
    </row>
    <row r="1371" spans="2:4">
      <c r="B1371" s="68" t="s">
        <v>288</v>
      </c>
      <c r="C1371" s="118">
        <v>113900000</v>
      </c>
      <c r="D1371" s="118">
        <v>0</v>
      </c>
    </row>
    <row r="1372" spans="2:4">
      <c r="B1372" s="69" t="s">
        <v>1209</v>
      </c>
      <c r="C1372" s="118">
        <v>113900000</v>
      </c>
      <c r="D1372" s="118">
        <v>0</v>
      </c>
    </row>
    <row r="1373" spans="2:4">
      <c r="B1373" s="65" t="s">
        <v>693</v>
      </c>
      <c r="C1373" s="118">
        <v>196818803</v>
      </c>
      <c r="D1373" s="118">
        <v>340782225.69999999</v>
      </c>
    </row>
    <row r="1374" spans="2:4">
      <c r="B1374" s="67" t="s">
        <v>287</v>
      </c>
      <c r="C1374" s="119">
        <v>196818803</v>
      </c>
      <c r="D1374" s="119">
        <v>9888460.4900000002</v>
      </c>
    </row>
    <row r="1375" spans="2:4">
      <c r="B1375" s="68" t="s">
        <v>694</v>
      </c>
      <c r="C1375" s="118">
        <v>2115619</v>
      </c>
      <c r="D1375" s="118">
        <v>0</v>
      </c>
    </row>
    <row r="1376" spans="2:4">
      <c r="B1376" s="69" t="s">
        <v>1210</v>
      </c>
      <c r="C1376" s="118">
        <v>2115619</v>
      </c>
      <c r="D1376" s="118">
        <v>0</v>
      </c>
    </row>
    <row r="1377" spans="2:4">
      <c r="B1377" s="68" t="s">
        <v>695</v>
      </c>
      <c r="C1377" s="118">
        <v>173769725</v>
      </c>
      <c r="D1377" s="118">
        <v>0</v>
      </c>
    </row>
    <row r="1378" spans="2:4">
      <c r="B1378" s="69" t="s">
        <v>1211</v>
      </c>
      <c r="C1378" s="118">
        <v>173769725</v>
      </c>
      <c r="D1378" s="118">
        <v>0</v>
      </c>
    </row>
    <row r="1379" spans="2:4">
      <c r="B1379" s="68" t="s">
        <v>696</v>
      </c>
      <c r="C1379" s="118">
        <v>2999337</v>
      </c>
      <c r="D1379" s="118">
        <v>6293681.8700000001</v>
      </c>
    </row>
    <row r="1380" spans="2:4">
      <c r="B1380" s="69" t="s">
        <v>1212</v>
      </c>
      <c r="C1380" s="118">
        <v>2999337</v>
      </c>
      <c r="D1380" s="118">
        <v>6293681.8700000001</v>
      </c>
    </row>
    <row r="1381" spans="2:4">
      <c r="B1381" s="68" t="s">
        <v>697</v>
      </c>
      <c r="C1381" s="118">
        <v>9866683</v>
      </c>
      <c r="D1381" s="118">
        <v>0</v>
      </c>
    </row>
    <row r="1382" spans="2:4">
      <c r="B1382" s="69" t="s">
        <v>1213</v>
      </c>
      <c r="C1382" s="118">
        <v>9866683</v>
      </c>
      <c r="D1382" s="118">
        <v>0</v>
      </c>
    </row>
    <row r="1383" spans="2:4">
      <c r="B1383" s="68" t="s">
        <v>698</v>
      </c>
      <c r="C1383" s="118">
        <v>3123819</v>
      </c>
      <c r="D1383" s="118">
        <v>0</v>
      </c>
    </row>
    <row r="1384" spans="2:4">
      <c r="B1384" s="69" t="s">
        <v>1214</v>
      </c>
      <c r="C1384" s="118">
        <v>3123819</v>
      </c>
      <c r="D1384" s="118">
        <v>0</v>
      </c>
    </row>
    <row r="1385" spans="2:4">
      <c r="B1385" s="68" t="s">
        <v>1548</v>
      </c>
      <c r="C1385" s="118">
        <v>0</v>
      </c>
      <c r="D1385" s="118">
        <v>0</v>
      </c>
    </row>
    <row r="1386" spans="2:4">
      <c r="B1386" s="69" t="s">
        <v>1549</v>
      </c>
      <c r="C1386" s="118">
        <v>0</v>
      </c>
      <c r="D1386" s="118">
        <v>0</v>
      </c>
    </row>
    <row r="1387" spans="2:4">
      <c r="B1387" s="68" t="s">
        <v>699</v>
      </c>
      <c r="C1387" s="118">
        <v>4943620</v>
      </c>
      <c r="D1387" s="118">
        <v>3594778.62</v>
      </c>
    </row>
    <row r="1388" spans="2:4">
      <c r="B1388" s="69" t="s">
        <v>1215</v>
      </c>
      <c r="C1388" s="118">
        <v>4943620</v>
      </c>
      <c r="D1388" s="118">
        <v>3594778.62</v>
      </c>
    </row>
    <row r="1389" spans="2:4">
      <c r="B1389" s="67" t="s">
        <v>305</v>
      </c>
      <c r="C1389" s="119">
        <v>0</v>
      </c>
      <c r="D1389" s="119">
        <v>330893765.20999998</v>
      </c>
    </row>
    <row r="1390" spans="2:4">
      <c r="B1390" s="68" t="s">
        <v>1449</v>
      </c>
      <c r="C1390" s="118">
        <v>0</v>
      </c>
      <c r="D1390" s="118">
        <v>330893765.20999998</v>
      </c>
    </row>
    <row r="1391" spans="2:4">
      <c r="B1391" s="69" t="s">
        <v>1450</v>
      </c>
      <c r="C1391" s="118">
        <v>0</v>
      </c>
      <c r="D1391" s="118">
        <v>330893765.20999998</v>
      </c>
    </row>
    <row r="1392" spans="2:4">
      <c r="B1392" s="65" t="s">
        <v>301</v>
      </c>
      <c r="C1392" s="118">
        <v>642352396</v>
      </c>
      <c r="D1392" s="118">
        <v>135884559.47999999</v>
      </c>
    </row>
    <row r="1393" spans="2:4">
      <c r="B1393" s="67" t="s">
        <v>287</v>
      </c>
      <c r="C1393" s="119">
        <v>642352396</v>
      </c>
      <c r="D1393" s="119">
        <v>135884559.47999999</v>
      </c>
    </row>
    <row r="1394" spans="2:4">
      <c r="B1394" s="68" t="s">
        <v>700</v>
      </c>
      <c r="C1394" s="118">
        <v>2466670</v>
      </c>
      <c r="D1394" s="118">
        <v>0</v>
      </c>
    </row>
    <row r="1395" spans="2:4">
      <c r="B1395" s="69" t="s">
        <v>1216</v>
      </c>
      <c r="C1395" s="118">
        <v>2466670</v>
      </c>
      <c r="D1395" s="118">
        <v>0</v>
      </c>
    </row>
    <row r="1396" spans="2:4">
      <c r="B1396" s="68" t="s">
        <v>701</v>
      </c>
      <c r="C1396" s="118">
        <v>2115619</v>
      </c>
      <c r="D1396" s="118">
        <v>0</v>
      </c>
    </row>
    <row r="1397" spans="2:4">
      <c r="B1397" s="69" t="s">
        <v>1217</v>
      </c>
      <c r="C1397" s="118">
        <v>2115619</v>
      </c>
      <c r="D1397" s="118">
        <v>0</v>
      </c>
    </row>
    <row r="1398" spans="2:4">
      <c r="B1398" s="68" t="s">
        <v>702</v>
      </c>
      <c r="C1398" s="118">
        <v>29000000</v>
      </c>
      <c r="D1398" s="118">
        <v>0</v>
      </c>
    </row>
    <row r="1399" spans="2:4">
      <c r="B1399" s="69" t="s">
        <v>1218</v>
      </c>
      <c r="C1399" s="118">
        <v>29000000</v>
      </c>
      <c r="D1399" s="118">
        <v>0</v>
      </c>
    </row>
    <row r="1400" spans="2:4">
      <c r="B1400" s="68" t="s">
        <v>703</v>
      </c>
      <c r="C1400" s="118">
        <v>8693414</v>
      </c>
      <c r="D1400" s="118">
        <v>0</v>
      </c>
    </row>
    <row r="1401" spans="2:4">
      <c r="B1401" s="69" t="s">
        <v>1219</v>
      </c>
      <c r="C1401" s="118">
        <v>8693414</v>
      </c>
      <c r="D1401" s="118">
        <v>0</v>
      </c>
    </row>
    <row r="1402" spans="2:4">
      <c r="B1402" s="68" t="s">
        <v>704</v>
      </c>
      <c r="C1402" s="118">
        <v>94875610</v>
      </c>
      <c r="D1402" s="118">
        <v>27546623.640000001</v>
      </c>
    </row>
    <row r="1403" spans="2:4">
      <c r="B1403" s="69" t="s">
        <v>1220</v>
      </c>
      <c r="C1403" s="118">
        <v>94875610</v>
      </c>
      <c r="D1403" s="118">
        <v>27546623.640000001</v>
      </c>
    </row>
    <row r="1404" spans="2:4">
      <c r="B1404" s="68" t="s">
        <v>705</v>
      </c>
      <c r="C1404" s="118">
        <v>3615288</v>
      </c>
      <c r="D1404" s="118">
        <v>1837208.13</v>
      </c>
    </row>
    <row r="1405" spans="2:4">
      <c r="B1405" s="69" t="s">
        <v>1221</v>
      </c>
      <c r="C1405" s="118">
        <v>3615288</v>
      </c>
      <c r="D1405" s="118">
        <v>1837208.13</v>
      </c>
    </row>
    <row r="1406" spans="2:4">
      <c r="B1406" s="68" t="s">
        <v>706</v>
      </c>
      <c r="C1406" s="118">
        <v>56247488</v>
      </c>
      <c r="D1406" s="118">
        <v>0</v>
      </c>
    </row>
    <row r="1407" spans="2:4">
      <c r="B1407" s="69" t="s">
        <v>1222</v>
      </c>
      <c r="C1407" s="118">
        <v>56247488</v>
      </c>
      <c r="D1407" s="118">
        <v>0</v>
      </c>
    </row>
    <row r="1408" spans="2:4">
      <c r="B1408" s="68" t="s">
        <v>707</v>
      </c>
      <c r="C1408" s="118">
        <v>90165822</v>
      </c>
      <c r="D1408" s="118">
        <v>0</v>
      </c>
    </row>
    <row r="1409" spans="2:4">
      <c r="B1409" s="69" t="s">
        <v>1223</v>
      </c>
      <c r="C1409" s="118">
        <v>90165822</v>
      </c>
      <c r="D1409" s="118">
        <v>0</v>
      </c>
    </row>
    <row r="1410" spans="2:4">
      <c r="B1410" s="68" t="s">
        <v>708</v>
      </c>
      <c r="C1410" s="118">
        <v>9866683</v>
      </c>
      <c r="D1410" s="118">
        <v>7742820.9199999999</v>
      </c>
    </row>
    <row r="1411" spans="2:4">
      <c r="B1411" s="69" t="s">
        <v>1224</v>
      </c>
      <c r="C1411" s="118">
        <v>9866683</v>
      </c>
      <c r="D1411" s="118">
        <v>7742820.9199999999</v>
      </c>
    </row>
    <row r="1412" spans="2:4">
      <c r="B1412" s="68" t="s">
        <v>709</v>
      </c>
      <c r="C1412" s="118">
        <v>18742915</v>
      </c>
      <c r="D1412" s="118">
        <v>1192885.79</v>
      </c>
    </row>
    <row r="1413" spans="2:4">
      <c r="B1413" s="69" t="s">
        <v>1225</v>
      </c>
      <c r="C1413" s="118">
        <v>18742915</v>
      </c>
      <c r="D1413" s="118">
        <v>1192885.79</v>
      </c>
    </row>
    <row r="1414" spans="2:4">
      <c r="B1414" s="68" t="s">
        <v>710</v>
      </c>
      <c r="C1414" s="118">
        <v>222804317</v>
      </c>
      <c r="D1414" s="118">
        <v>9152170.1499999985</v>
      </c>
    </row>
    <row r="1415" spans="2:4">
      <c r="B1415" s="69" t="s">
        <v>1226</v>
      </c>
      <c r="C1415" s="118">
        <v>222804317</v>
      </c>
      <c r="D1415" s="118">
        <v>9152170.1499999985</v>
      </c>
    </row>
    <row r="1416" spans="2:4">
      <c r="B1416" s="68" t="s">
        <v>711</v>
      </c>
      <c r="C1416" s="118">
        <v>1241916</v>
      </c>
      <c r="D1416" s="118">
        <v>0</v>
      </c>
    </row>
    <row r="1417" spans="2:4">
      <c r="B1417" s="69" t="s">
        <v>1227</v>
      </c>
      <c r="C1417" s="118">
        <v>1241916</v>
      </c>
      <c r="D1417" s="118">
        <v>0</v>
      </c>
    </row>
    <row r="1418" spans="2:4">
      <c r="B1418" s="68" t="s">
        <v>712</v>
      </c>
      <c r="C1418" s="118">
        <v>102516654</v>
      </c>
      <c r="D1418" s="118">
        <v>88412850.849999994</v>
      </c>
    </row>
    <row r="1419" spans="2:4">
      <c r="B1419" s="69" t="s">
        <v>1228</v>
      </c>
      <c r="C1419" s="118">
        <v>102516654</v>
      </c>
      <c r="D1419" s="118">
        <v>88412850.849999994</v>
      </c>
    </row>
    <row r="1420" spans="2:4">
      <c r="B1420" s="67" t="s">
        <v>305</v>
      </c>
      <c r="C1420" s="119">
        <v>0</v>
      </c>
      <c r="D1420" s="119">
        <v>0</v>
      </c>
    </row>
    <row r="1421" spans="2:4">
      <c r="B1421" s="68" t="s">
        <v>706</v>
      </c>
      <c r="C1421" s="118">
        <v>0</v>
      </c>
      <c r="D1421" s="118">
        <v>0</v>
      </c>
    </row>
    <row r="1422" spans="2:4">
      <c r="B1422" s="69" t="s">
        <v>1222</v>
      </c>
      <c r="C1422" s="118">
        <v>0</v>
      </c>
      <c r="D1422" s="118">
        <v>0</v>
      </c>
    </row>
    <row r="1423" spans="2:4">
      <c r="B1423" s="65" t="s">
        <v>713</v>
      </c>
      <c r="C1423" s="118">
        <v>72214264</v>
      </c>
      <c r="D1423" s="118">
        <v>29113148.790000003</v>
      </c>
    </row>
    <row r="1424" spans="2:4">
      <c r="B1424" s="67" t="s">
        <v>287</v>
      </c>
      <c r="C1424" s="119">
        <v>72214264</v>
      </c>
      <c r="D1424" s="119">
        <v>27693504.580000002</v>
      </c>
    </row>
    <row r="1425" spans="2:4">
      <c r="B1425" s="68" t="s">
        <v>714</v>
      </c>
      <c r="C1425" s="118">
        <v>12495276</v>
      </c>
      <c r="D1425" s="118">
        <v>0</v>
      </c>
    </row>
    <row r="1426" spans="2:4">
      <c r="B1426" s="69" t="s">
        <v>1229</v>
      </c>
      <c r="C1426" s="118">
        <v>12495276</v>
      </c>
      <c r="D1426" s="118">
        <v>0</v>
      </c>
    </row>
    <row r="1427" spans="2:4">
      <c r="B1427" s="68" t="s">
        <v>715</v>
      </c>
      <c r="C1427" s="118">
        <v>791959</v>
      </c>
      <c r="D1427" s="118">
        <v>712762.8</v>
      </c>
    </row>
    <row r="1428" spans="2:4">
      <c r="B1428" s="69" t="s">
        <v>1230</v>
      </c>
      <c r="C1428" s="118">
        <v>791959</v>
      </c>
      <c r="D1428" s="118">
        <v>712762.8</v>
      </c>
    </row>
    <row r="1429" spans="2:4">
      <c r="B1429" s="68" t="s">
        <v>716</v>
      </c>
      <c r="C1429" s="118">
        <v>791959</v>
      </c>
      <c r="D1429" s="118">
        <v>712762.8</v>
      </c>
    </row>
    <row r="1430" spans="2:4">
      <c r="B1430" s="69" t="s">
        <v>1231</v>
      </c>
      <c r="C1430" s="118">
        <v>791959</v>
      </c>
      <c r="D1430" s="118">
        <v>712762.8</v>
      </c>
    </row>
    <row r="1431" spans="2:4">
      <c r="B1431" s="68" t="s">
        <v>717</v>
      </c>
      <c r="C1431" s="118">
        <v>2138193</v>
      </c>
      <c r="D1431" s="118">
        <v>1924373.39</v>
      </c>
    </row>
    <row r="1432" spans="2:4">
      <c r="B1432" s="69" t="s">
        <v>1232</v>
      </c>
      <c r="C1432" s="118">
        <v>2138193</v>
      </c>
      <c r="D1432" s="118">
        <v>1924373.39</v>
      </c>
    </row>
    <row r="1433" spans="2:4">
      <c r="B1433" s="68" t="s">
        <v>718</v>
      </c>
      <c r="C1433" s="118">
        <v>791959</v>
      </c>
      <c r="D1433" s="118">
        <v>712762.8</v>
      </c>
    </row>
    <row r="1434" spans="2:4">
      <c r="B1434" s="69" t="s">
        <v>1233</v>
      </c>
      <c r="C1434" s="118">
        <v>791959</v>
      </c>
      <c r="D1434" s="118">
        <v>712762.8</v>
      </c>
    </row>
    <row r="1435" spans="2:4">
      <c r="B1435" s="68" t="s">
        <v>719</v>
      </c>
      <c r="C1435" s="118">
        <v>2138193</v>
      </c>
      <c r="D1435" s="118">
        <v>1951857.8</v>
      </c>
    </row>
    <row r="1436" spans="2:4">
      <c r="B1436" s="69" t="s">
        <v>1234</v>
      </c>
      <c r="C1436" s="118">
        <v>2138193</v>
      </c>
      <c r="D1436" s="118">
        <v>1951857.8</v>
      </c>
    </row>
    <row r="1437" spans="2:4">
      <c r="B1437" s="68" t="s">
        <v>720</v>
      </c>
      <c r="C1437" s="118">
        <v>2115619</v>
      </c>
      <c r="D1437" s="118">
        <v>0</v>
      </c>
    </row>
    <row r="1438" spans="2:4">
      <c r="B1438" s="69" t="s">
        <v>1235</v>
      </c>
      <c r="C1438" s="118">
        <v>2115619</v>
      </c>
      <c r="D1438" s="118">
        <v>0</v>
      </c>
    </row>
    <row r="1439" spans="2:4">
      <c r="B1439" s="68" t="s">
        <v>721</v>
      </c>
      <c r="C1439" s="118">
        <v>2138193</v>
      </c>
      <c r="D1439" s="118">
        <v>0</v>
      </c>
    </row>
    <row r="1440" spans="2:4">
      <c r="B1440" s="69" t="s">
        <v>1236</v>
      </c>
      <c r="C1440" s="118">
        <v>2138193</v>
      </c>
      <c r="D1440" s="118">
        <v>0</v>
      </c>
    </row>
    <row r="1441" spans="2:4">
      <c r="B1441" s="68" t="s">
        <v>722</v>
      </c>
      <c r="C1441" s="118">
        <v>791959</v>
      </c>
      <c r="D1441" s="118">
        <v>720018.1</v>
      </c>
    </row>
    <row r="1442" spans="2:4">
      <c r="B1442" s="69" t="s">
        <v>1237</v>
      </c>
      <c r="C1442" s="118">
        <v>791959</v>
      </c>
      <c r="D1442" s="118">
        <v>720018.1</v>
      </c>
    </row>
    <row r="1443" spans="2:4">
      <c r="B1443" s="68" t="s">
        <v>723</v>
      </c>
      <c r="C1443" s="118">
        <v>6209581</v>
      </c>
      <c r="D1443" s="118">
        <v>0</v>
      </c>
    </row>
    <row r="1444" spans="2:4">
      <c r="B1444" s="69" t="s">
        <v>1238</v>
      </c>
      <c r="C1444" s="118">
        <v>6209581</v>
      </c>
      <c r="D1444" s="118">
        <v>0</v>
      </c>
    </row>
    <row r="1445" spans="2:4">
      <c r="B1445" s="68" t="s">
        <v>724</v>
      </c>
      <c r="C1445" s="118">
        <v>9866682</v>
      </c>
      <c r="D1445" s="118">
        <v>0</v>
      </c>
    </row>
    <row r="1446" spans="2:4">
      <c r="B1446" s="69" t="s">
        <v>1239</v>
      </c>
      <c r="C1446" s="118">
        <v>9866682</v>
      </c>
      <c r="D1446" s="118">
        <v>0</v>
      </c>
    </row>
    <row r="1447" spans="2:4">
      <c r="B1447" s="68" t="s">
        <v>725</v>
      </c>
      <c r="C1447" s="118">
        <v>6247638</v>
      </c>
      <c r="D1447" s="118">
        <v>4170622.48</v>
      </c>
    </row>
    <row r="1448" spans="2:4">
      <c r="B1448" s="69" t="s">
        <v>1240</v>
      </c>
      <c r="C1448" s="118">
        <v>6247638</v>
      </c>
      <c r="D1448" s="118">
        <v>4170622.48</v>
      </c>
    </row>
    <row r="1449" spans="2:4">
      <c r="B1449" s="68" t="s">
        <v>726</v>
      </c>
      <c r="C1449" s="118">
        <v>2483832</v>
      </c>
      <c r="D1449" s="118">
        <v>2634296.39</v>
      </c>
    </row>
    <row r="1450" spans="2:4">
      <c r="B1450" s="69" t="s">
        <v>1241</v>
      </c>
      <c r="C1450" s="118">
        <v>2483832</v>
      </c>
      <c r="D1450" s="118">
        <v>2634296.39</v>
      </c>
    </row>
    <row r="1451" spans="2:4">
      <c r="B1451" s="68" t="s">
        <v>1500</v>
      </c>
      <c r="C1451" s="118">
        <v>0</v>
      </c>
      <c r="D1451" s="118">
        <v>9511827.0399999991</v>
      </c>
    </row>
    <row r="1452" spans="2:4">
      <c r="B1452" s="69" t="s">
        <v>1501</v>
      </c>
      <c r="C1452" s="118">
        <v>0</v>
      </c>
      <c r="D1452" s="118">
        <v>9511827.0399999991</v>
      </c>
    </row>
    <row r="1453" spans="2:4">
      <c r="B1453" s="68" t="s">
        <v>727</v>
      </c>
      <c r="C1453" s="118">
        <v>3615287</v>
      </c>
      <c r="D1453" s="118">
        <v>176089.21</v>
      </c>
    </row>
    <row r="1454" spans="2:4">
      <c r="B1454" s="69" t="s">
        <v>1242</v>
      </c>
      <c r="C1454" s="118">
        <v>3615287</v>
      </c>
      <c r="D1454" s="118">
        <v>176089.21</v>
      </c>
    </row>
    <row r="1455" spans="2:4">
      <c r="B1455" s="68" t="s">
        <v>728</v>
      </c>
      <c r="C1455" s="118">
        <v>2984732</v>
      </c>
      <c r="D1455" s="118">
        <v>0</v>
      </c>
    </row>
    <row r="1456" spans="2:4">
      <c r="B1456" s="69" t="s">
        <v>1243</v>
      </c>
      <c r="C1456" s="118">
        <v>2984732</v>
      </c>
      <c r="D1456" s="118">
        <v>0</v>
      </c>
    </row>
    <row r="1457" spans="2:4">
      <c r="B1457" s="68" t="s">
        <v>729</v>
      </c>
      <c r="C1457" s="118">
        <v>5537734</v>
      </c>
      <c r="D1457" s="118">
        <v>1465970.65</v>
      </c>
    </row>
    <row r="1458" spans="2:4">
      <c r="B1458" s="69" t="s">
        <v>1244</v>
      </c>
      <c r="C1458" s="118">
        <v>5537734</v>
      </c>
      <c r="D1458" s="118">
        <v>1465970.65</v>
      </c>
    </row>
    <row r="1459" spans="2:4">
      <c r="B1459" s="68" t="s">
        <v>730</v>
      </c>
      <c r="C1459" s="118">
        <v>5537734</v>
      </c>
      <c r="D1459" s="118">
        <v>1534289.84</v>
      </c>
    </row>
    <row r="1460" spans="2:4">
      <c r="B1460" s="69" t="s">
        <v>1245</v>
      </c>
      <c r="C1460" s="118">
        <v>5537734</v>
      </c>
      <c r="D1460" s="118">
        <v>1534289.84</v>
      </c>
    </row>
    <row r="1461" spans="2:4">
      <c r="B1461" s="68" t="s">
        <v>731</v>
      </c>
      <c r="C1461" s="118">
        <v>5537734</v>
      </c>
      <c r="D1461" s="118">
        <v>1465871.28</v>
      </c>
    </row>
    <row r="1462" spans="2:4">
      <c r="B1462" s="69" t="s">
        <v>1246</v>
      </c>
      <c r="C1462" s="118">
        <v>5537734</v>
      </c>
      <c r="D1462" s="118">
        <v>1465871.28</v>
      </c>
    </row>
    <row r="1463" spans="2:4">
      <c r="B1463" s="67" t="s">
        <v>305</v>
      </c>
      <c r="C1463" s="119">
        <v>0</v>
      </c>
      <c r="D1463" s="119">
        <v>1419644.21</v>
      </c>
    </row>
    <row r="1464" spans="2:4">
      <c r="B1464" s="68" t="s">
        <v>1550</v>
      </c>
      <c r="C1464" s="118">
        <v>0</v>
      </c>
      <c r="D1464" s="118">
        <v>1419644.21</v>
      </c>
    </row>
    <row r="1465" spans="2:4">
      <c r="B1465" s="69" t="s">
        <v>1551</v>
      </c>
      <c r="C1465" s="118">
        <v>0</v>
      </c>
      <c r="D1465" s="118">
        <v>1419644.21</v>
      </c>
    </row>
    <row r="1466" spans="2:4">
      <c r="B1466" s="65" t="s">
        <v>732</v>
      </c>
      <c r="C1466" s="118">
        <v>292349813</v>
      </c>
      <c r="D1466" s="118">
        <v>292599395.31</v>
      </c>
    </row>
    <row r="1467" spans="2:4">
      <c r="B1467" s="67" t="s">
        <v>287</v>
      </c>
      <c r="C1467" s="119">
        <v>292349813</v>
      </c>
      <c r="D1467" s="119">
        <v>166538785.73000002</v>
      </c>
    </row>
    <row r="1468" spans="2:4">
      <c r="B1468" s="68" t="s">
        <v>1858</v>
      </c>
      <c r="C1468" s="118">
        <v>0</v>
      </c>
      <c r="D1468" s="118">
        <v>0</v>
      </c>
    </row>
    <row r="1469" spans="2:4">
      <c r="B1469" s="69" t="s">
        <v>1859</v>
      </c>
      <c r="C1469" s="118">
        <v>0</v>
      </c>
      <c r="D1469" s="118">
        <v>0</v>
      </c>
    </row>
    <row r="1470" spans="2:4">
      <c r="B1470" s="68" t="s">
        <v>1860</v>
      </c>
      <c r="C1470" s="118">
        <v>0</v>
      </c>
      <c r="D1470" s="118">
        <v>0</v>
      </c>
    </row>
    <row r="1471" spans="2:4">
      <c r="B1471" s="69" t="s">
        <v>1861</v>
      </c>
      <c r="C1471" s="118">
        <v>0</v>
      </c>
      <c r="D1471" s="118">
        <v>0</v>
      </c>
    </row>
    <row r="1472" spans="2:4">
      <c r="B1472" s="68" t="s">
        <v>1862</v>
      </c>
      <c r="C1472" s="118">
        <v>0</v>
      </c>
      <c r="D1472" s="118">
        <v>0</v>
      </c>
    </row>
    <row r="1473" spans="2:4">
      <c r="B1473" s="69" t="s">
        <v>1863</v>
      </c>
      <c r="C1473" s="118">
        <v>0</v>
      </c>
      <c r="D1473" s="118">
        <v>0</v>
      </c>
    </row>
    <row r="1474" spans="2:4">
      <c r="B1474" s="68" t="s">
        <v>1864</v>
      </c>
      <c r="C1474" s="118">
        <v>0</v>
      </c>
      <c r="D1474" s="118">
        <v>0</v>
      </c>
    </row>
    <row r="1475" spans="2:4">
      <c r="B1475" s="69" t="s">
        <v>1865</v>
      </c>
      <c r="C1475" s="118">
        <v>0</v>
      </c>
      <c r="D1475" s="118">
        <v>0</v>
      </c>
    </row>
    <row r="1476" spans="2:4">
      <c r="B1476" s="68" t="s">
        <v>1866</v>
      </c>
      <c r="C1476" s="118">
        <v>0</v>
      </c>
      <c r="D1476" s="118">
        <v>0</v>
      </c>
    </row>
    <row r="1477" spans="2:4">
      <c r="B1477" s="69" t="s">
        <v>1867</v>
      </c>
      <c r="C1477" s="118">
        <v>0</v>
      </c>
      <c r="D1477" s="118">
        <v>0</v>
      </c>
    </row>
    <row r="1478" spans="2:4">
      <c r="B1478" s="68" t="s">
        <v>1868</v>
      </c>
      <c r="C1478" s="118">
        <v>0</v>
      </c>
      <c r="D1478" s="118">
        <v>0</v>
      </c>
    </row>
    <row r="1479" spans="2:4">
      <c r="B1479" s="69" t="s">
        <v>1869</v>
      </c>
      <c r="C1479" s="118">
        <v>0</v>
      </c>
      <c r="D1479" s="118">
        <v>0</v>
      </c>
    </row>
    <row r="1480" spans="2:4">
      <c r="B1480" s="68" t="s">
        <v>1870</v>
      </c>
      <c r="C1480" s="118">
        <v>0</v>
      </c>
      <c r="D1480" s="118">
        <v>0</v>
      </c>
    </row>
    <row r="1481" spans="2:4">
      <c r="B1481" s="69" t="s">
        <v>1871</v>
      </c>
      <c r="C1481" s="118">
        <v>0</v>
      </c>
      <c r="D1481" s="118">
        <v>0</v>
      </c>
    </row>
    <row r="1482" spans="2:4">
      <c r="B1482" s="68" t="s">
        <v>1451</v>
      </c>
      <c r="C1482" s="118">
        <v>0</v>
      </c>
      <c r="D1482" s="118">
        <v>59226960.380000003</v>
      </c>
    </row>
    <row r="1483" spans="2:4">
      <c r="B1483" s="69" t="s">
        <v>1452</v>
      </c>
      <c r="C1483" s="118">
        <v>0</v>
      </c>
      <c r="D1483" s="118">
        <v>59226960.380000003</v>
      </c>
    </row>
    <row r="1484" spans="2:4">
      <c r="B1484" s="68" t="s">
        <v>1453</v>
      </c>
      <c r="C1484" s="118">
        <v>0</v>
      </c>
      <c r="D1484" s="118">
        <v>0</v>
      </c>
    </row>
    <row r="1485" spans="2:4">
      <c r="B1485" s="69" t="s">
        <v>1454</v>
      </c>
      <c r="C1485" s="118">
        <v>0</v>
      </c>
      <c r="D1485" s="118">
        <v>0</v>
      </c>
    </row>
    <row r="1486" spans="2:4">
      <c r="B1486" s="68" t="s">
        <v>733</v>
      </c>
      <c r="C1486" s="118">
        <v>24990553</v>
      </c>
      <c r="D1486" s="118">
        <v>9065163.2599999998</v>
      </c>
    </row>
    <row r="1487" spans="2:4">
      <c r="B1487" s="69" t="s">
        <v>1247</v>
      </c>
      <c r="C1487" s="118">
        <v>24990553</v>
      </c>
      <c r="D1487" s="118">
        <v>9065163.2599999998</v>
      </c>
    </row>
    <row r="1488" spans="2:4">
      <c r="B1488" s="68" t="s">
        <v>734</v>
      </c>
      <c r="C1488" s="118">
        <v>2115619</v>
      </c>
      <c r="D1488" s="118">
        <v>0</v>
      </c>
    </row>
    <row r="1489" spans="2:4">
      <c r="B1489" s="69" t="s">
        <v>1248</v>
      </c>
      <c r="C1489" s="118">
        <v>2115619</v>
      </c>
      <c r="D1489" s="118">
        <v>0</v>
      </c>
    </row>
    <row r="1490" spans="2:4">
      <c r="B1490" s="68" t="s">
        <v>735</v>
      </c>
      <c r="C1490" s="118">
        <v>3553096</v>
      </c>
      <c r="D1490" s="118">
        <v>3499365.87</v>
      </c>
    </row>
    <row r="1491" spans="2:4">
      <c r="B1491" s="69" t="s">
        <v>1249</v>
      </c>
      <c r="C1491" s="118">
        <v>3553096</v>
      </c>
      <c r="D1491" s="118">
        <v>3499365.87</v>
      </c>
    </row>
    <row r="1492" spans="2:4">
      <c r="B1492" s="68" t="s">
        <v>736</v>
      </c>
      <c r="C1492" s="118">
        <v>2483832</v>
      </c>
      <c r="D1492" s="118">
        <v>0</v>
      </c>
    </row>
    <row r="1493" spans="2:4">
      <c r="B1493" s="69" t="s">
        <v>1250</v>
      </c>
      <c r="C1493" s="118">
        <v>2483832</v>
      </c>
      <c r="D1493" s="118">
        <v>0</v>
      </c>
    </row>
    <row r="1494" spans="2:4">
      <c r="B1494" s="68" t="s">
        <v>737</v>
      </c>
      <c r="C1494" s="118">
        <v>11612887</v>
      </c>
      <c r="D1494" s="118">
        <v>0</v>
      </c>
    </row>
    <row r="1495" spans="2:4">
      <c r="B1495" s="69" t="s">
        <v>1251</v>
      </c>
      <c r="C1495" s="118">
        <v>11612887</v>
      </c>
      <c r="D1495" s="118">
        <v>0</v>
      </c>
    </row>
    <row r="1496" spans="2:4">
      <c r="B1496" s="68" t="s">
        <v>738</v>
      </c>
      <c r="C1496" s="118">
        <v>200844381</v>
      </c>
      <c r="D1496" s="118">
        <v>93814177.789999992</v>
      </c>
    </row>
    <row r="1497" spans="2:4">
      <c r="B1497" s="69" t="s">
        <v>1252</v>
      </c>
      <c r="C1497" s="118">
        <v>200844381</v>
      </c>
      <c r="D1497" s="118">
        <v>93814177.789999992</v>
      </c>
    </row>
    <row r="1498" spans="2:4">
      <c r="B1498" s="68" t="s">
        <v>739</v>
      </c>
      <c r="C1498" s="118">
        <v>19733365</v>
      </c>
      <c r="D1498" s="118">
        <v>0</v>
      </c>
    </row>
    <row r="1499" spans="2:4">
      <c r="B1499" s="69" t="s">
        <v>1253</v>
      </c>
      <c r="C1499" s="118">
        <v>19733365</v>
      </c>
      <c r="D1499" s="118">
        <v>0</v>
      </c>
    </row>
    <row r="1500" spans="2:4">
      <c r="B1500" s="68" t="s">
        <v>740</v>
      </c>
      <c r="C1500" s="118">
        <v>3123863</v>
      </c>
      <c r="D1500" s="118">
        <v>0</v>
      </c>
    </row>
    <row r="1501" spans="2:4">
      <c r="B1501" s="69" t="s">
        <v>1254</v>
      </c>
      <c r="C1501" s="118">
        <v>3123863</v>
      </c>
      <c r="D1501" s="118">
        <v>0</v>
      </c>
    </row>
    <row r="1502" spans="2:4">
      <c r="B1502" s="68" t="s">
        <v>741</v>
      </c>
      <c r="C1502" s="118">
        <v>16144911</v>
      </c>
      <c r="D1502" s="118">
        <v>0</v>
      </c>
    </row>
    <row r="1503" spans="2:4">
      <c r="B1503" s="69" t="s">
        <v>1255</v>
      </c>
      <c r="C1503" s="118">
        <v>16144911</v>
      </c>
      <c r="D1503" s="118">
        <v>0</v>
      </c>
    </row>
    <row r="1504" spans="2:4">
      <c r="B1504" s="68" t="s">
        <v>742</v>
      </c>
      <c r="C1504" s="118">
        <v>1499668</v>
      </c>
      <c r="D1504" s="118">
        <v>0</v>
      </c>
    </row>
    <row r="1505" spans="2:4">
      <c r="B1505" s="69" t="s">
        <v>1256</v>
      </c>
      <c r="C1505" s="118">
        <v>1499668</v>
      </c>
      <c r="D1505" s="118">
        <v>0</v>
      </c>
    </row>
    <row r="1506" spans="2:4">
      <c r="B1506" s="68" t="s">
        <v>743</v>
      </c>
      <c r="C1506" s="118">
        <v>6247638</v>
      </c>
      <c r="D1506" s="118">
        <v>933118.43</v>
      </c>
    </row>
    <row r="1507" spans="2:4">
      <c r="B1507" s="69" t="s">
        <v>1257</v>
      </c>
      <c r="C1507" s="118">
        <v>6247638</v>
      </c>
      <c r="D1507" s="118">
        <v>933118.43</v>
      </c>
    </row>
    <row r="1508" spans="2:4">
      <c r="B1508" s="67" t="s">
        <v>289</v>
      </c>
      <c r="C1508" s="119">
        <v>0</v>
      </c>
      <c r="D1508" s="119">
        <v>0</v>
      </c>
    </row>
    <row r="1509" spans="2:4">
      <c r="B1509" s="68" t="s">
        <v>1552</v>
      </c>
      <c r="C1509" s="118">
        <v>0</v>
      </c>
      <c r="D1509" s="118">
        <v>0</v>
      </c>
    </row>
    <row r="1510" spans="2:4">
      <c r="B1510" s="69" t="s">
        <v>1553</v>
      </c>
      <c r="C1510" s="118">
        <v>0</v>
      </c>
      <c r="D1510" s="118">
        <v>0</v>
      </c>
    </row>
    <row r="1511" spans="2:4">
      <c r="B1511" s="67" t="s">
        <v>305</v>
      </c>
      <c r="C1511" s="119">
        <v>0</v>
      </c>
      <c r="D1511" s="119">
        <v>126060609.58</v>
      </c>
    </row>
    <row r="1512" spans="2:4">
      <c r="B1512" s="68" t="s">
        <v>1455</v>
      </c>
      <c r="C1512" s="118">
        <v>0</v>
      </c>
      <c r="D1512" s="118">
        <v>126060609.58</v>
      </c>
    </row>
    <row r="1513" spans="2:4">
      <c r="B1513" s="69" t="s">
        <v>1456</v>
      </c>
      <c r="C1513" s="118">
        <v>0</v>
      </c>
      <c r="D1513" s="118">
        <v>126060609.58</v>
      </c>
    </row>
    <row r="1514" spans="2:4">
      <c r="B1514" s="65" t="s">
        <v>744</v>
      </c>
      <c r="C1514" s="118">
        <v>675784369</v>
      </c>
      <c r="D1514" s="118">
        <v>391539379.5200001</v>
      </c>
    </row>
    <row r="1515" spans="2:4">
      <c r="B1515" s="67" t="s">
        <v>287</v>
      </c>
      <c r="C1515" s="119">
        <v>675784369</v>
      </c>
      <c r="D1515" s="119">
        <v>391539379.5200001</v>
      </c>
    </row>
    <row r="1516" spans="2:4">
      <c r="B1516" s="68" t="s">
        <v>745</v>
      </c>
      <c r="C1516" s="118">
        <v>99999999</v>
      </c>
      <c r="D1516" s="118">
        <v>0</v>
      </c>
    </row>
    <row r="1517" spans="2:4">
      <c r="B1517" s="69" t="s">
        <v>1258</v>
      </c>
      <c r="C1517" s="118">
        <v>99999999</v>
      </c>
      <c r="D1517" s="118">
        <v>0</v>
      </c>
    </row>
    <row r="1518" spans="2:4">
      <c r="B1518" s="68" t="s">
        <v>746</v>
      </c>
      <c r="C1518" s="118">
        <v>3123819</v>
      </c>
      <c r="D1518" s="118">
        <v>0</v>
      </c>
    </row>
    <row r="1519" spans="2:4">
      <c r="B1519" s="69" t="s">
        <v>1259</v>
      </c>
      <c r="C1519" s="118">
        <v>3123819</v>
      </c>
      <c r="D1519" s="118">
        <v>0</v>
      </c>
    </row>
    <row r="1520" spans="2:4">
      <c r="B1520" s="68" t="s">
        <v>747</v>
      </c>
      <c r="C1520" s="118">
        <v>2115619</v>
      </c>
      <c r="D1520" s="118">
        <v>3047186.47</v>
      </c>
    </row>
    <row r="1521" spans="2:4">
      <c r="B1521" s="69" t="s">
        <v>1260</v>
      </c>
      <c r="C1521" s="118">
        <v>2115619</v>
      </c>
      <c r="D1521" s="118">
        <v>3047186.47</v>
      </c>
    </row>
    <row r="1522" spans="2:4">
      <c r="B1522" s="68" t="s">
        <v>748</v>
      </c>
      <c r="C1522" s="118">
        <v>8573218</v>
      </c>
      <c r="D1522" s="118">
        <v>0</v>
      </c>
    </row>
    <row r="1523" spans="2:4">
      <c r="B1523" s="69" t="s">
        <v>1261</v>
      </c>
      <c r="C1523" s="118">
        <v>8573218</v>
      </c>
      <c r="D1523" s="118">
        <v>0</v>
      </c>
    </row>
    <row r="1524" spans="2:4">
      <c r="B1524" s="68" t="s">
        <v>749</v>
      </c>
      <c r="C1524" s="118">
        <v>6209581</v>
      </c>
      <c r="D1524" s="118">
        <v>0</v>
      </c>
    </row>
    <row r="1525" spans="2:4">
      <c r="B1525" s="69" t="s">
        <v>1262</v>
      </c>
      <c r="C1525" s="118">
        <v>6209581</v>
      </c>
      <c r="D1525" s="118">
        <v>0</v>
      </c>
    </row>
    <row r="1526" spans="2:4">
      <c r="B1526" s="68" t="s">
        <v>750</v>
      </c>
      <c r="C1526" s="118">
        <v>358000000</v>
      </c>
      <c r="D1526" s="118">
        <v>303040237.36000001</v>
      </c>
    </row>
    <row r="1527" spans="2:4">
      <c r="B1527" s="69" t="s">
        <v>1263</v>
      </c>
      <c r="C1527" s="118">
        <v>358000000</v>
      </c>
      <c r="D1527" s="118">
        <v>303040237.36000001</v>
      </c>
    </row>
    <row r="1528" spans="2:4">
      <c r="B1528" s="68" t="s">
        <v>751</v>
      </c>
      <c r="C1528" s="118">
        <v>176737308</v>
      </c>
      <c r="D1528" s="118">
        <v>68815048.049999997</v>
      </c>
    </row>
    <row r="1529" spans="2:4">
      <c r="B1529" s="69" t="s">
        <v>1264</v>
      </c>
      <c r="C1529" s="118">
        <v>176737308</v>
      </c>
      <c r="D1529" s="118">
        <v>68815048.049999997</v>
      </c>
    </row>
    <row r="1530" spans="2:4">
      <c r="B1530" s="68" t="s">
        <v>752</v>
      </c>
      <c r="C1530" s="118">
        <v>4933341</v>
      </c>
      <c r="D1530" s="118">
        <v>12281816.91</v>
      </c>
    </row>
    <row r="1531" spans="2:4">
      <c r="B1531" s="69" t="s">
        <v>1265</v>
      </c>
      <c r="C1531" s="118">
        <v>4933341</v>
      </c>
      <c r="D1531" s="118">
        <v>12281816.91</v>
      </c>
    </row>
    <row r="1532" spans="2:4">
      <c r="B1532" s="68" t="s">
        <v>753</v>
      </c>
      <c r="C1532" s="118">
        <v>4967665</v>
      </c>
      <c r="D1532" s="118">
        <v>0</v>
      </c>
    </row>
    <row r="1533" spans="2:4">
      <c r="B1533" s="69" t="s">
        <v>1266</v>
      </c>
      <c r="C1533" s="118">
        <v>4967665</v>
      </c>
      <c r="D1533" s="118">
        <v>0</v>
      </c>
    </row>
    <row r="1534" spans="2:4">
      <c r="B1534" s="68" t="s">
        <v>1457</v>
      </c>
      <c r="C1534" s="118">
        <v>0</v>
      </c>
      <c r="D1534" s="118">
        <v>0</v>
      </c>
    </row>
    <row r="1535" spans="2:4">
      <c r="B1535" s="69" t="s">
        <v>1458</v>
      </c>
      <c r="C1535" s="118">
        <v>0</v>
      </c>
      <c r="D1535" s="118">
        <v>0</v>
      </c>
    </row>
    <row r="1536" spans="2:4">
      <c r="B1536" s="68" t="s">
        <v>754</v>
      </c>
      <c r="C1536" s="118">
        <v>8000000</v>
      </c>
      <c r="D1536" s="118">
        <v>4355090.7300000004</v>
      </c>
    </row>
    <row r="1537" spans="2:4">
      <c r="B1537" s="69" t="s">
        <v>1267</v>
      </c>
      <c r="C1537" s="118">
        <v>8000000</v>
      </c>
      <c r="D1537" s="118">
        <v>4355090.7300000004</v>
      </c>
    </row>
    <row r="1538" spans="2:4">
      <c r="B1538" s="68" t="s">
        <v>755</v>
      </c>
      <c r="C1538" s="118">
        <v>3123819</v>
      </c>
      <c r="D1538" s="118">
        <v>0</v>
      </c>
    </row>
    <row r="1539" spans="2:4">
      <c r="B1539" s="69" t="s">
        <v>1268</v>
      </c>
      <c r="C1539" s="118">
        <v>3123819</v>
      </c>
      <c r="D1539" s="118">
        <v>0</v>
      </c>
    </row>
    <row r="1540" spans="2:4">
      <c r="B1540" s="67" t="s">
        <v>289</v>
      </c>
      <c r="C1540" s="119">
        <v>0</v>
      </c>
      <c r="D1540" s="119">
        <v>0</v>
      </c>
    </row>
    <row r="1541" spans="2:4">
      <c r="B1541" s="68" t="s">
        <v>1554</v>
      </c>
      <c r="C1541" s="118">
        <v>0</v>
      </c>
      <c r="D1541" s="118">
        <v>0</v>
      </c>
    </row>
    <row r="1542" spans="2:4">
      <c r="B1542" s="69" t="s">
        <v>1555</v>
      </c>
      <c r="C1542" s="118">
        <v>0</v>
      </c>
      <c r="D1542" s="118">
        <v>0</v>
      </c>
    </row>
    <row r="1543" spans="2:4">
      <c r="B1543" s="65" t="s">
        <v>756</v>
      </c>
      <c r="C1543" s="118">
        <v>67013201</v>
      </c>
      <c r="D1543" s="118">
        <v>0</v>
      </c>
    </row>
    <row r="1544" spans="2:4">
      <c r="B1544" s="67" t="s">
        <v>287</v>
      </c>
      <c r="C1544" s="119">
        <v>67013201</v>
      </c>
      <c r="D1544" s="119">
        <v>0</v>
      </c>
    </row>
    <row r="1545" spans="2:4">
      <c r="B1545" s="68" t="s">
        <v>757</v>
      </c>
      <c r="C1545" s="118">
        <v>49733102</v>
      </c>
      <c r="D1545" s="118">
        <v>0</v>
      </c>
    </row>
    <row r="1546" spans="2:4">
      <c r="B1546" s="69" t="s">
        <v>1269</v>
      </c>
      <c r="C1546" s="118">
        <v>49733102</v>
      </c>
      <c r="D1546" s="118">
        <v>0</v>
      </c>
    </row>
    <row r="1547" spans="2:4">
      <c r="B1547" s="68" t="s">
        <v>758</v>
      </c>
      <c r="C1547" s="118">
        <v>2115619</v>
      </c>
      <c r="D1547" s="118">
        <v>0</v>
      </c>
    </row>
    <row r="1548" spans="2:4">
      <c r="B1548" s="69" t="s">
        <v>1270</v>
      </c>
      <c r="C1548" s="118">
        <v>2115619</v>
      </c>
      <c r="D1548" s="118">
        <v>0</v>
      </c>
    </row>
    <row r="1549" spans="2:4">
      <c r="B1549" s="68" t="s">
        <v>759</v>
      </c>
      <c r="C1549" s="118">
        <v>2483833</v>
      </c>
      <c r="D1549" s="118">
        <v>0</v>
      </c>
    </row>
    <row r="1550" spans="2:4">
      <c r="B1550" s="69" t="s">
        <v>1271</v>
      </c>
      <c r="C1550" s="118">
        <v>2483833</v>
      </c>
      <c r="D1550" s="118">
        <v>0</v>
      </c>
    </row>
    <row r="1551" spans="2:4">
      <c r="B1551" s="68" t="s">
        <v>1556</v>
      </c>
      <c r="C1551" s="118">
        <v>0</v>
      </c>
      <c r="D1551" s="118">
        <v>0</v>
      </c>
    </row>
    <row r="1552" spans="2:4">
      <c r="B1552" s="69" t="s">
        <v>1557</v>
      </c>
      <c r="C1552" s="118">
        <v>0</v>
      </c>
      <c r="D1552" s="118">
        <v>0</v>
      </c>
    </row>
    <row r="1553" spans="2:4">
      <c r="B1553" s="68" t="s">
        <v>760</v>
      </c>
      <c r="C1553" s="118">
        <v>3123819</v>
      </c>
      <c r="D1553" s="118">
        <v>0</v>
      </c>
    </row>
    <row r="1554" spans="2:4">
      <c r="B1554" s="69" t="s">
        <v>1272</v>
      </c>
      <c r="C1554" s="118">
        <v>3123819</v>
      </c>
      <c r="D1554" s="118">
        <v>0</v>
      </c>
    </row>
    <row r="1555" spans="2:4">
      <c r="B1555" s="68" t="s">
        <v>761</v>
      </c>
      <c r="C1555" s="118">
        <v>1499668</v>
      </c>
      <c r="D1555" s="118">
        <v>0</v>
      </c>
    </row>
    <row r="1556" spans="2:4">
      <c r="B1556" s="69" t="s">
        <v>1273</v>
      </c>
      <c r="C1556" s="118">
        <v>1499668</v>
      </c>
      <c r="D1556" s="118">
        <v>0</v>
      </c>
    </row>
    <row r="1557" spans="2:4">
      <c r="B1557" s="68" t="s">
        <v>762</v>
      </c>
      <c r="C1557" s="118">
        <v>4933341</v>
      </c>
      <c r="D1557" s="118">
        <v>0</v>
      </c>
    </row>
    <row r="1558" spans="2:4">
      <c r="B1558" s="69" t="s">
        <v>1274</v>
      </c>
      <c r="C1558" s="118">
        <v>4933341</v>
      </c>
      <c r="D1558" s="118">
        <v>0</v>
      </c>
    </row>
    <row r="1559" spans="2:4">
      <c r="B1559" s="68" t="s">
        <v>1558</v>
      </c>
      <c r="C1559" s="118">
        <v>0</v>
      </c>
      <c r="D1559" s="118">
        <v>0</v>
      </c>
    </row>
    <row r="1560" spans="2:4">
      <c r="B1560" s="69" t="s">
        <v>1559</v>
      </c>
      <c r="C1560" s="118">
        <v>0</v>
      </c>
      <c r="D1560" s="118">
        <v>0</v>
      </c>
    </row>
    <row r="1561" spans="2:4">
      <c r="B1561" s="68" t="s">
        <v>763</v>
      </c>
      <c r="C1561" s="118">
        <v>3123819</v>
      </c>
      <c r="D1561" s="118">
        <v>0</v>
      </c>
    </row>
    <row r="1562" spans="2:4">
      <c r="B1562" s="69" t="s">
        <v>1275</v>
      </c>
      <c r="C1562" s="118">
        <v>3123819</v>
      </c>
      <c r="D1562" s="118">
        <v>0</v>
      </c>
    </row>
    <row r="1563" spans="2:4">
      <c r="B1563" s="65" t="s">
        <v>302</v>
      </c>
      <c r="C1563" s="118">
        <v>22440889682</v>
      </c>
      <c r="D1563" s="118">
        <v>8165699342.289999</v>
      </c>
    </row>
    <row r="1564" spans="2:4">
      <c r="B1564" s="67" t="s">
        <v>287</v>
      </c>
      <c r="C1564" s="119">
        <v>14871782415</v>
      </c>
      <c r="D1564" s="119">
        <v>6173633701.8400002</v>
      </c>
    </row>
    <row r="1565" spans="2:4">
      <c r="B1565" s="68" t="s">
        <v>1872</v>
      </c>
      <c r="C1565" s="118">
        <v>0</v>
      </c>
      <c r="D1565" s="118">
        <v>0</v>
      </c>
    </row>
    <row r="1566" spans="2:4">
      <c r="B1566" s="69" t="s">
        <v>1873</v>
      </c>
      <c r="C1566" s="118">
        <v>0</v>
      </c>
      <c r="D1566" s="118">
        <v>0</v>
      </c>
    </row>
    <row r="1567" spans="2:4">
      <c r="B1567" s="68" t="s">
        <v>764</v>
      </c>
      <c r="C1567" s="118">
        <v>374726276</v>
      </c>
      <c r="D1567" s="118">
        <v>1051971426</v>
      </c>
    </row>
    <row r="1568" spans="2:4">
      <c r="B1568" s="69" t="s">
        <v>1276</v>
      </c>
      <c r="C1568" s="118">
        <v>374726276</v>
      </c>
      <c r="D1568" s="118">
        <v>1051971426</v>
      </c>
    </row>
    <row r="1569" spans="2:4">
      <c r="B1569" s="68" t="s">
        <v>765</v>
      </c>
      <c r="C1569" s="118">
        <v>1147799228</v>
      </c>
      <c r="D1569" s="118">
        <v>0</v>
      </c>
    </row>
    <row r="1570" spans="2:4">
      <c r="B1570" s="69" t="s">
        <v>1276</v>
      </c>
      <c r="C1570" s="118">
        <v>1084176012</v>
      </c>
      <c r="D1570" s="118">
        <v>0</v>
      </c>
    </row>
    <row r="1571" spans="2:4">
      <c r="B1571" s="69" t="s">
        <v>1277</v>
      </c>
      <c r="C1571" s="118">
        <v>63623216</v>
      </c>
      <c r="D1571" s="118">
        <v>0</v>
      </c>
    </row>
    <row r="1572" spans="2:4">
      <c r="B1572" s="68" t="s">
        <v>1874</v>
      </c>
      <c r="C1572" s="118">
        <v>0</v>
      </c>
      <c r="D1572" s="118">
        <v>0</v>
      </c>
    </row>
    <row r="1573" spans="2:4">
      <c r="B1573" s="69" t="s">
        <v>1875</v>
      </c>
      <c r="C1573" s="118">
        <v>0</v>
      </c>
      <c r="D1573" s="118">
        <v>0</v>
      </c>
    </row>
    <row r="1574" spans="2:4">
      <c r="B1574" s="68" t="s">
        <v>766</v>
      </c>
      <c r="C1574" s="118">
        <v>56554000</v>
      </c>
      <c r="D1574" s="118">
        <v>6545277.5499999998</v>
      </c>
    </row>
    <row r="1575" spans="2:4">
      <c r="B1575" s="69" t="s">
        <v>1278</v>
      </c>
      <c r="C1575" s="118">
        <v>56554000</v>
      </c>
      <c r="D1575" s="118">
        <v>6545277.5499999998</v>
      </c>
    </row>
    <row r="1576" spans="2:4">
      <c r="B1576" s="68" t="s">
        <v>767</v>
      </c>
      <c r="C1576" s="118">
        <v>3395700000</v>
      </c>
      <c r="D1576" s="118">
        <v>1349033561.6399999</v>
      </c>
    </row>
    <row r="1577" spans="2:4">
      <c r="B1577" s="69" t="s">
        <v>1279</v>
      </c>
      <c r="C1577" s="118">
        <v>3395700000</v>
      </c>
      <c r="D1577" s="118">
        <v>1349033561.6399999</v>
      </c>
    </row>
    <row r="1578" spans="2:4">
      <c r="B1578" s="68" t="s">
        <v>1876</v>
      </c>
      <c r="C1578" s="118">
        <v>0</v>
      </c>
      <c r="D1578" s="118">
        <v>0</v>
      </c>
    </row>
    <row r="1579" spans="2:4">
      <c r="B1579" s="69" t="s">
        <v>1877</v>
      </c>
      <c r="C1579" s="118">
        <v>0</v>
      </c>
      <c r="D1579" s="118">
        <v>0</v>
      </c>
    </row>
    <row r="1580" spans="2:4">
      <c r="B1580" s="68" t="s">
        <v>768</v>
      </c>
      <c r="C1580" s="118">
        <v>932093806</v>
      </c>
      <c r="D1580" s="118">
        <v>327769738</v>
      </c>
    </row>
    <row r="1581" spans="2:4">
      <c r="B1581" s="69" t="s">
        <v>1280</v>
      </c>
      <c r="C1581" s="118">
        <v>932093806</v>
      </c>
      <c r="D1581" s="118">
        <v>327769738</v>
      </c>
    </row>
    <row r="1582" spans="2:4">
      <c r="B1582" s="68" t="s">
        <v>769</v>
      </c>
      <c r="C1582" s="118">
        <v>5709420000</v>
      </c>
      <c r="D1582" s="118">
        <v>2454873604.0500007</v>
      </c>
    </row>
    <row r="1583" spans="2:4">
      <c r="B1583" s="69" t="s">
        <v>1281</v>
      </c>
      <c r="C1583" s="118">
        <v>5709420000</v>
      </c>
      <c r="D1583" s="118">
        <v>2454873604.0500007</v>
      </c>
    </row>
    <row r="1584" spans="2:4">
      <c r="B1584" s="68" t="s">
        <v>1878</v>
      </c>
      <c r="C1584" s="118">
        <v>0</v>
      </c>
      <c r="D1584" s="118">
        <v>0</v>
      </c>
    </row>
    <row r="1585" spans="2:4">
      <c r="B1585" s="69" t="s">
        <v>1879</v>
      </c>
      <c r="C1585" s="118">
        <v>0</v>
      </c>
      <c r="D1585" s="118">
        <v>0</v>
      </c>
    </row>
    <row r="1586" spans="2:4">
      <c r="B1586" s="68" t="s">
        <v>770</v>
      </c>
      <c r="C1586" s="118">
        <v>719946000</v>
      </c>
      <c r="D1586" s="118">
        <v>0</v>
      </c>
    </row>
    <row r="1587" spans="2:4">
      <c r="B1587" s="69" t="s">
        <v>1282</v>
      </c>
      <c r="C1587" s="118">
        <v>719946000</v>
      </c>
      <c r="D1587" s="118">
        <v>0</v>
      </c>
    </row>
    <row r="1588" spans="2:4">
      <c r="B1588" s="68" t="s">
        <v>1880</v>
      </c>
      <c r="C1588" s="118">
        <v>0</v>
      </c>
      <c r="D1588" s="118">
        <v>0</v>
      </c>
    </row>
    <row r="1589" spans="2:4">
      <c r="B1589" s="69" t="s">
        <v>1881</v>
      </c>
      <c r="C1589" s="118">
        <v>0</v>
      </c>
      <c r="D1589" s="118">
        <v>0</v>
      </c>
    </row>
    <row r="1590" spans="2:4">
      <c r="B1590" s="68" t="s">
        <v>771</v>
      </c>
      <c r="C1590" s="118">
        <v>180000000</v>
      </c>
      <c r="D1590" s="118">
        <v>7758434.209999999</v>
      </c>
    </row>
    <row r="1591" spans="2:4">
      <c r="B1591" s="69" t="s">
        <v>1283</v>
      </c>
      <c r="C1591" s="118">
        <v>180000000</v>
      </c>
      <c r="D1591" s="118">
        <v>7758434.209999999</v>
      </c>
    </row>
    <row r="1592" spans="2:4">
      <c r="B1592" s="68" t="s">
        <v>772</v>
      </c>
      <c r="C1592" s="118">
        <v>103900990</v>
      </c>
      <c r="D1592" s="118">
        <v>0</v>
      </c>
    </row>
    <row r="1593" spans="2:4">
      <c r="B1593" s="69" t="s">
        <v>1284</v>
      </c>
      <c r="C1593" s="118">
        <v>103900990</v>
      </c>
      <c r="D1593" s="118">
        <v>0</v>
      </c>
    </row>
    <row r="1594" spans="2:4">
      <c r="B1594" s="68" t="s">
        <v>1882</v>
      </c>
      <c r="C1594" s="118">
        <v>0</v>
      </c>
      <c r="D1594" s="118">
        <v>0</v>
      </c>
    </row>
    <row r="1595" spans="2:4">
      <c r="B1595" s="69" t="s">
        <v>1883</v>
      </c>
      <c r="C1595" s="118">
        <v>0</v>
      </c>
      <c r="D1595" s="118">
        <v>0</v>
      </c>
    </row>
    <row r="1596" spans="2:4">
      <c r="B1596" s="68" t="s">
        <v>1361</v>
      </c>
      <c r="C1596" s="118">
        <v>0</v>
      </c>
      <c r="D1596" s="118">
        <v>17251562.780000001</v>
      </c>
    </row>
    <row r="1597" spans="2:4">
      <c r="B1597" s="69" t="s">
        <v>1362</v>
      </c>
      <c r="C1597" s="118">
        <v>0</v>
      </c>
      <c r="D1597" s="118">
        <v>17251562.780000001</v>
      </c>
    </row>
    <row r="1598" spans="2:4">
      <c r="B1598" s="68" t="s">
        <v>1884</v>
      </c>
      <c r="C1598" s="118">
        <v>0</v>
      </c>
      <c r="D1598" s="118">
        <v>0</v>
      </c>
    </row>
    <row r="1599" spans="2:4">
      <c r="B1599" s="69" t="s">
        <v>1885</v>
      </c>
      <c r="C1599" s="118">
        <v>0</v>
      </c>
      <c r="D1599" s="118">
        <v>0</v>
      </c>
    </row>
    <row r="1600" spans="2:4">
      <c r="B1600" s="68" t="s">
        <v>773</v>
      </c>
      <c r="C1600" s="118">
        <v>3233604</v>
      </c>
      <c r="D1600" s="118">
        <v>3228107.21</v>
      </c>
    </row>
    <row r="1601" spans="2:4">
      <c r="B1601" s="69" t="s">
        <v>1285</v>
      </c>
      <c r="C1601" s="118">
        <v>3233604</v>
      </c>
      <c r="D1601" s="118">
        <v>3228107.21</v>
      </c>
    </row>
    <row r="1602" spans="2:4">
      <c r="B1602" s="68" t="s">
        <v>1502</v>
      </c>
      <c r="C1602" s="118">
        <v>0</v>
      </c>
      <c r="D1602" s="118">
        <v>8385351.5800000001</v>
      </c>
    </row>
    <row r="1603" spans="2:4">
      <c r="B1603" s="69" t="s">
        <v>1503</v>
      </c>
      <c r="C1603" s="118">
        <v>0</v>
      </c>
      <c r="D1603" s="118">
        <v>8385351.5800000001</v>
      </c>
    </row>
    <row r="1604" spans="2:4">
      <c r="B1604" s="68" t="s">
        <v>774</v>
      </c>
      <c r="C1604" s="118">
        <v>513130378</v>
      </c>
      <c r="D1604" s="118">
        <v>300000000</v>
      </c>
    </row>
    <row r="1605" spans="2:4">
      <c r="B1605" s="69" t="s">
        <v>1286</v>
      </c>
      <c r="C1605" s="118">
        <v>513130378</v>
      </c>
      <c r="D1605" s="118">
        <v>300000000</v>
      </c>
    </row>
    <row r="1606" spans="2:4">
      <c r="B1606" s="68" t="s">
        <v>1886</v>
      </c>
      <c r="C1606" s="118">
        <v>0</v>
      </c>
      <c r="D1606" s="118">
        <v>0</v>
      </c>
    </row>
    <row r="1607" spans="2:4">
      <c r="B1607" s="69" t="s">
        <v>1887</v>
      </c>
      <c r="C1607" s="118">
        <v>0</v>
      </c>
      <c r="D1607" s="118">
        <v>0</v>
      </c>
    </row>
    <row r="1608" spans="2:4">
      <c r="B1608" s="68" t="s">
        <v>775</v>
      </c>
      <c r="C1608" s="118">
        <v>28495753</v>
      </c>
      <c r="D1608" s="118">
        <v>16702364.42</v>
      </c>
    </row>
    <row r="1609" spans="2:4">
      <c r="B1609" s="69" t="s">
        <v>1287</v>
      </c>
      <c r="C1609" s="118">
        <v>28495753</v>
      </c>
      <c r="D1609" s="118">
        <v>16702364.42</v>
      </c>
    </row>
    <row r="1610" spans="2:4">
      <c r="B1610" s="68" t="s">
        <v>776</v>
      </c>
      <c r="C1610" s="118">
        <v>105000000</v>
      </c>
      <c r="D1610" s="118">
        <v>6040730.4900000002</v>
      </c>
    </row>
    <row r="1611" spans="2:4">
      <c r="B1611" s="69" t="s">
        <v>1288</v>
      </c>
      <c r="C1611" s="118">
        <v>105000000</v>
      </c>
      <c r="D1611" s="118">
        <v>6040730.4900000002</v>
      </c>
    </row>
    <row r="1612" spans="2:4">
      <c r="B1612" s="68" t="s">
        <v>777</v>
      </c>
      <c r="C1612" s="118">
        <v>5229424</v>
      </c>
      <c r="D1612" s="118">
        <v>1568827.27</v>
      </c>
    </row>
    <row r="1613" spans="2:4">
      <c r="B1613" s="69" t="s">
        <v>1289</v>
      </c>
      <c r="C1613" s="118">
        <v>5229424</v>
      </c>
      <c r="D1613" s="118">
        <v>1568827.27</v>
      </c>
    </row>
    <row r="1614" spans="2:4">
      <c r="B1614" s="68" t="s">
        <v>1888</v>
      </c>
      <c r="C1614" s="118">
        <v>0</v>
      </c>
      <c r="D1614" s="118">
        <v>0</v>
      </c>
    </row>
    <row r="1615" spans="2:4">
      <c r="B1615" s="69" t="s">
        <v>1889</v>
      </c>
      <c r="C1615" s="118">
        <v>0</v>
      </c>
      <c r="D1615" s="118">
        <v>0</v>
      </c>
    </row>
    <row r="1616" spans="2:4">
      <c r="B1616" s="68" t="s">
        <v>778</v>
      </c>
      <c r="C1616" s="118">
        <v>152327209</v>
      </c>
      <c r="D1616" s="118">
        <v>0</v>
      </c>
    </row>
    <row r="1617" spans="2:4">
      <c r="B1617" s="69" t="s">
        <v>1290</v>
      </c>
      <c r="C1617" s="118">
        <v>152327209</v>
      </c>
      <c r="D1617" s="118">
        <v>0</v>
      </c>
    </row>
    <row r="1618" spans="2:4">
      <c r="B1618" s="68" t="s">
        <v>779</v>
      </c>
      <c r="C1618" s="118">
        <v>766955</v>
      </c>
      <c r="D1618" s="118">
        <v>0</v>
      </c>
    </row>
    <row r="1619" spans="2:4">
      <c r="B1619" s="69" t="s">
        <v>1291</v>
      </c>
      <c r="C1619" s="118">
        <v>766955</v>
      </c>
      <c r="D1619" s="118">
        <v>0</v>
      </c>
    </row>
    <row r="1620" spans="2:4">
      <c r="B1620" s="68" t="s">
        <v>1890</v>
      </c>
      <c r="C1620" s="118">
        <v>0</v>
      </c>
      <c r="D1620" s="118">
        <v>0</v>
      </c>
    </row>
    <row r="1621" spans="2:4">
      <c r="B1621" s="69" t="s">
        <v>1891</v>
      </c>
      <c r="C1621" s="118">
        <v>0</v>
      </c>
      <c r="D1621" s="118">
        <v>0</v>
      </c>
    </row>
    <row r="1622" spans="2:4">
      <c r="B1622" s="68" t="s">
        <v>1892</v>
      </c>
      <c r="C1622" s="118">
        <v>0</v>
      </c>
      <c r="D1622" s="118">
        <v>0</v>
      </c>
    </row>
    <row r="1623" spans="2:4">
      <c r="B1623" s="69" t="s">
        <v>1893</v>
      </c>
      <c r="C1623" s="118">
        <v>0</v>
      </c>
      <c r="D1623" s="118">
        <v>0</v>
      </c>
    </row>
    <row r="1624" spans="2:4">
      <c r="B1624" s="68" t="s">
        <v>780</v>
      </c>
      <c r="C1624" s="118">
        <v>31783160</v>
      </c>
      <c r="D1624" s="118">
        <v>12007191.16</v>
      </c>
    </row>
    <row r="1625" spans="2:4">
      <c r="B1625" s="69" t="s">
        <v>1292</v>
      </c>
      <c r="C1625" s="118">
        <v>31783160</v>
      </c>
      <c r="D1625" s="118">
        <v>12007191.16</v>
      </c>
    </row>
    <row r="1626" spans="2:4">
      <c r="B1626" s="68" t="s">
        <v>1894</v>
      </c>
      <c r="C1626" s="118">
        <v>0</v>
      </c>
      <c r="D1626" s="118">
        <v>0</v>
      </c>
    </row>
    <row r="1627" spans="2:4">
      <c r="B1627" s="69" t="s">
        <v>1895</v>
      </c>
      <c r="C1627" s="118">
        <v>0</v>
      </c>
      <c r="D1627" s="118">
        <v>0</v>
      </c>
    </row>
    <row r="1628" spans="2:4">
      <c r="B1628" s="68" t="s">
        <v>781</v>
      </c>
      <c r="C1628" s="118">
        <v>25000000</v>
      </c>
      <c r="D1628" s="118">
        <v>21985752.039999999</v>
      </c>
    </row>
    <row r="1629" spans="2:4">
      <c r="B1629" s="69" t="s">
        <v>1293</v>
      </c>
      <c r="C1629" s="118">
        <v>25000000</v>
      </c>
      <c r="D1629" s="118">
        <v>21985752.039999999</v>
      </c>
    </row>
    <row r="1630" spans="2:4">
      <c r="B1630" s="68" t="s">
        <v>1363</v>
      </c>
      <c r="C1630" s="118">
        <v>0</v>
      </c>
      <c r="D1630" s="118">
        <v>680170.82</v>
      </c>
    </row>
    <row r="1631" spans="2:4">
      <c r="B1631" s="69" t="s">
        <v>1364</v>
      </c>
      <c r="C1631" s="118">
        <v>0</v>
      </c>
      <c r="D1631" s="118">
        <v>680170.82</v>
      </c>
    </row>
    <row r="1632" spans="2:4">
      <c r="B1632" s="68" t="s">
        <v>1896</v>
      </c>
      <c r="C1632" s="118">
        <v>0</v>
      </c>
      <c r="D1632" s="118">
        <v>0</v>
      </c>
    </row>
    <row r="1633" spans="2:4">
      <c r="B1633" s="69" t="s">
        <v>1897</v>
      </c>
      <c r="C1633" s="118">
        <v>0</v>
      </c>
      <c r="D1633" s="118">
        <v>0</v>
      </c>
    </row>
    <row r="1634" spans="2:4">
      <c r="B1634" s="68" t="s">
        <v>782</v>
      </c>
      <c r="C1634" s="118">
        <v>12333354</v>
      </c>
      <c r="D1634" s="118">
        <v>12718428.59</v>
      </c>
    </row>
    <row r="1635" spans="2:4">
      <c r="B1635" s="69" t="s">
        <v>1294</v>
      </c>
      <c r="C1635" s="118">
        <v>12333354</v>
      </c>
      <c r="D1635" s="118">
        <v>12718428.59</v>
      </c>
    </row>
    <row r="1636" spans="2:4">
      <c r="B1636" s="68" t="s">
        <v>1898</v>
      </c>
      <c r="C1636" s="118">
        <v>0</v>
      </c>
      <c r="D1636" s="118">
        <v>0</v>
      </c>
    </row>
    <row r="1637" spans="2:4">
      <c r="B1637" s="69" t="s">
        <v>1899</v>
      </c>
      <c r="C1637" s="118">
        <v>0</v>
      </c>
      <c r="D1637" s="118">
        <v>0</v>
      </c>
    </row>
    <row r="1638" spans="2:4">
      <c r="B1638" s="68" t="s">
        <v>1900</v>
      </c>
      <c r="C1638" s="118">
        <v>0</v>
      </c>
      <c r="D1638" s="118">
        <v>0</v>
      </c>
    </row>
    <row r="1639" spans="2:4">
      <c r="B1639" s="69" t="s">
        <v>1901</v>
      </c>
      <c r="C1639" s="118">
        <v>0</v>
      </c>
      <c r="D1639" s="118">
        <v>0</v>
      </c>
    </row>
    <row r="1640" spans="2:4">
      <c r="B1640" s="68" t="s">
        <v>1902</v>
      </c>
      <c r="C1640" s="118">
        <v>0</v>
      </c>
      <c r="D1640" s="118">
        <v>0</v>
      </c>
    </row>
    <row r="1641" spans="2:4">
      <c r="B1641" s="69" t="s">
        <v>1903</v>
      </c>
      <c r="C1641" s="118">
        <v>0</v>
      </c>
      <c r="D1641" s="118">
        <v>0</v>
      </c>
    </row>
    <row r="1642" spans="2:4">
      <c r="B1642" s="68" t="s">
        <v>1904</v>
      </c>
      <c r="C1642" s="118">
        <v>0</v>
      </c>
      <c r="D1642" s="118">
        <v>0</v>
      </c>
    </row>
    <row r="1643" spans="2:4">
      <c r="B1643" s="69" t="s">
        <v>1905</v>
      </c>
      <c r="C1643" s="118">
        <v>0</v>
      </c>
      <c r="D1643" s="118">
        <v>0</v>
      </c>
    </row>
    <row r="1644" spans="2:4">
      <c r="B1644" s="68" t="s">
        <v>783</v>
      </c>
      <c r="C1644" s="118">
        <v>75000000</v>
      </c>
      <c r="D1644" s="118">
        <v>0</v>
      </c>
    </row>
    <row r="1645" spans="2:4">
      <c r="B1645" s="69" t="s">
        <v>1295</v>
      </c>
      <c r="C1645" s="118">
        <v>75000000</v>
      </c>
      <c r="D1645" s="118">
        <v>0</v>
      </c>
    </row>
    <row r="1646" spans="2:4">
      <c r="B1646" s="68" t="s">
        <v>1906</v>
      </c>
      <c r="C1646" s="118">
        <v>0</v>
      </c>
      <c r="D1646" s="118">
        <v>0</v>
      </c>
    </row>
    <row r="1647" spans="2:4">
      <c r="B1647" s="69" t="s">
        <v>1907</v>
      </c>
      <c r="C1647" s="118">
        <v>0</v>
      </c>
      <c r="D1647" s="118">
        <v>0</v>
      </c>
    </row>
    <row r="1648" spans="2:4">
      <c r="B1648" s="68" t="s">
        <v>1908</v>
      </c>
      <c r="C1648" s="118">
        <v>0</v>
      </c>
      <c r="D1648" s="118">
        <v>0</v>
      </c>
    </row>
    <row r="1649" spans="2:4">
      <c r="B1649" s="69" t="s">
        <v>1909</v>
      </c>
      <c r="C1649" s="118">
        <v>0</v>
      </c>
      <c r="D1649" s="118">
        <v>0</v>
      </c>
    </row>
    <row r="1650" spans="2:4">
      <c r="B1650" s="68" t="s">
        <v>784</v>
      </c>
      <c r="C1650" s="118">
        <v>9064068</v>
      </c>
      <c r="D1650" s="118">
        <v>2039415.12</v>
      </c>
    </row>
    <row r="1651" spans="2:4">
      <c r="B1651" s="69" t="s">
        <v>1296</v>
      </c>
      <c r="C1651" s="118">
        <v>9064068</v>
      </c>
      <c r="D1651" s="118">
        <v>2039415.12</v>
      </c>
    </row>
    <row r="1652" spans="2:4">
      <c r="B1652" s="68" t="s">
        <v>785</v>
      </c>
      <c r="C1652" s="118">
        <v>702759470</v>
      </c>
      <c r="D1652" s="118">
        <v>0</v>
      </c>
    </row>
    <row r="1653" spans="2:4">
      <c r="B1653" s="69" t="s">
        <v>1297</v>
      </c>
      <c r="C1653" s="118">
        <v>702759470</v>
      </c>
      <c r="D1653" s="118">
        <v>0</v>
      </c>
    </row>
    <row r="1654" spans="2:4">
      <c r="B1654" s="68" t="s">
        <v>786</v>
      </c>
      <c r="C1654" s="118">
        <v>14809335</v>
      </c>
      <c r="D1654" s="118">
        <v>8889214.0999999996</v>
      </c>
    </row>
    <row r="1655" spans="2:4">
      <c r="B1655" s="69" t="s">
        <v>1298</v>
      </c>
      <c r="C1655" s="118">
        <v>14809335</v>
      </c>
      <c r="D1655" s="118">
        <v>8889214.0999999996</v>
      </c>
    </row>
    <row r="1656" spans="2:4">
      <c r="B1656" s="68" t="s">
        <v>1459</v>
      </c>
      <c r="C1656" s="118">
        <v>0</v>
      </c>
      <c r="D1656" s="118">
        <v>5323689</v>
      </c>
    </row>
    <row r="1657" spans="2:4">
      <c r="B1657" s="69" t="s">
        <v>1460</v>
      </c>
      <c r="C1657" s="118">
        <v>0</v>
      </c>
      <c r="D1657" s="118">
        <v>5323689</v>
      </c>
    </row>
    <row r="1658" spans="2:4">
      <c r="B1658" s="68" t="s">
        <v>787</v>
      </c>
      <c r="C1658" s="118">
        <v>50105012</v>
      </c>
      <c r="D1658" s="118">
        <v>54523665.710000001</v>
      </c>
    </row>
    <row r="1659" spans="2:4">
      <c r="B1659" s="69" t="s">
        <v>1299</v>
      </c>
      <c r="C1659" s="118">
        <v>50105012</v>
      </c>
      <c r="D1659" s="118">
        <v>54523665.710000001</v>
      </c>
    </row>
    <row r="1660" spans="2:4">
      <c r="B1660" s="68" t="s">
        <v>324</v>
      </c>
      <c r="C1660" s="118">
        <v>0</v>
      </c>
      <c r="D1660" s="118">
        <v>22228614.170000002</v>
      </c>
    </row>
    <row r="1661" spans="2:4">
      <c r="B1661" s="69" t="s">
        <v>853</v>
      </c>
      <c r="C1661" s="118">
        <v>0</v>
      </c>
      <c r="D1661" s="118">
        <v>22228614.170000002</v>
      </c>
    </row>
    <row r="1662" spans="2:4">
      <c r="B1662" s="68" t="s">
        <v>1365</v>
      </c>
      <c r="C1662" s="118">
        <v>0</v>
      </c>
      <c r="D1662" s="118">
        <v>0</v>
      </c>
    </row>
    <row r="1663" spans="2:4">
      <c r="B1663" s="69" t="s">
        <v>1366</v>
      </c>
      <c r="C1663" s="118">
        <v>0</v>
      </c>
      <c r="D1663" s="118">
        <v>0</v>
      </c>
    </row>
    <row r="1664" spans="2:4">
      <c r="B1664" s="68" t="s">
        <v>788</v>
      </c>
      <c r="C1664" s="118">
        <v>40983237</v>
      </c>
      <c r="D1664" s="118">
        <v>18357357.5</v>
      </c>
    </row>
    <row r="1665" spans="2:4">
      <c r="B1665" s="69" t="s">
        <v>1300</v>
      </c>
      <c r="C1665" s="118">
        <v>40983237</v>
      </c>
      <c r="D1665" s="118">
        <v>18357357.5</v>
      </c>
    </row>
    <row r="1666" spans="2:4">
      <c r="B1666" s="68" t="s">
        <v>1461</v>
      </c>
      <c r="C1666" s="118">
        <v>0</v>
      </c>
      <c r="D1666" s="118">
        <v>0</v>
      </c>
    </row>
    <row r="1667" spans="2:4">
      <c r="B1667" s="69" t="s">
        <v>1462</v>
      </c>
      <c r="C1667" s="118">
        <v>0</v>
      </c>
      <c r="D1667" s="118">
        <v>0</v>
      </c>
    </row>
    <row r="1668" spans="2:4">
      <c r="B1668" s="68" t="s">
        <v>1463</v>
      </c>
      <c r="C1668" s="118">
        <v>0</v>
      </c>
      <c r="D1668" s="118">
        <v>99420705.689999998</v>
      </c>
    </row>
    <row r="1669" spans="2:4">
      <c r="B1669" s="69" t="s">
        <v>1464</v>
      </c>
      <c r="C1669" s="118">
        <v>0</v>
      </c>
      <c r="D1669" s="118">
        <v>99420705.689999998</v>
      </c>
    </row>
    <row r="1670" spans="2:4">
      <c r="B1670" s="68" t="s">
        <v>789</v>
      </c>
      <c r="C1670" s="118">
        <v>204131</v>
      </c>
      <c r="D1670" s="118">
        <v>0</v>
      </c>
    </row>
    <row r="1671" spans="2:4">
      <c r="B1671" s="69" t="s">
        <v>1301</v>
      </c>
      <c r="C1671" s="118">
        <v>204131</v>
      </c>
      <c r="D1671" s="118">
        <v>0</v>
      </c>
    </row>
    <row r="1672" spans="2:4">
      <c r="B1672" s="68" t="s">
        <v>790</v>
      </c>
      <c r="C1672" s="118">
        <v>12495276</v>
      </c>
      <c r="D1672" s="118">
        <v>0</v>
      </c>
    </row>
    <row r="1673" spans="2:4">
      <c r="B1673" s="69" t="s">
        <v>1302</v>
      </c>
      <c r="C1673" s="118">
        <v>12495276</v>
      </c>
      <c r="D1673" s="118">
        <v>0</v>
      </c>
    </row>
    <row r="1674" spans="2:4">
      <c r="B1674" s="68" t="s">
        <v>791</v>
      </c>
      <c r="C1674" s="118">
        <v>150466870</v>
      </c>
      <c r="D1674" s="118">
        <v>199526754.75999999</v>
      </c>
    </row>
    <row r="1675" spans="2:4">
      <c r="B1675" s="69" t="s">
        <v>1303</v>
      </c>
      <c r="C1675" s="118">
        <v>150466870</v>
      </c>
      <c r="D1675" s="118">
        <v>199526754.75999999</v>
      </c>
    </row>
    <row r="1676" spans="2:4">
      <c r="B1676" s="68" t="s">
        <v>792</v>
      </c>
      <c r="C1676" s="118">
        <v>218667345</v>
      </c>
      <c r="D1676" s="118">
        <v>136062822.75999999</v>
      </c>
    </row>
    <row r="1677" spans="2:4">
      <c r="B1677" s="69" t="s">
        <v>1304</v>
      </c>
      <c r="C1677" s="118">
        <v>218667345</v>
      </c>
      <c r="D1677" s="118">
        <v>136062822.75999999</v>
      </c>
    </row>
    <row r="1678" spans="2:4">
      <c r="B1678" s="68" t="s">
        <v>793</v>
      </c>
      <c r="C1678" s="118">
        <v>37485830</v>
      </c>
      <c r="D1678" s="118">
        <v>26352563.289999999</v>
      </c>
    </row>
    <row r="1679" spans="2:4">
      <c r="B1679" s="69" t="s">
        <v>1305</v>
      </c>
      <c r="C1679" s="118">
        <v>37485830</v>
      </c>
      <c r="D1679" s="118">
        <v>26352563.289999999</v>
      </c>
    </row>
    <row r="1680" spans="2:4">
      <c r="B1680" s="68" t="s">
        <v>794</v>
      </c>
      <c r="C1680" s="118">
        <v>14902995</v>
      </c>
      <c r="D1680" s="118">
        <v>2388371.9299999997</v>
      </c>
    </row>
    <row r="1681" spans="2:4">
      <c r="B1681" s="69" t="s">
        <v>1306</v>
      </c>
      <c r="C1681" s="118">
        <v>14902995</v>
      </c>
      <c r="D1681" s="118">
        <v>2388371.9299999997</v>
      </c>
    </row>
    <row r="1682" spans="2:4">
      <c r="B1682" s="68" t="s">
        <v>795</v>
      </c>
      <c r="C1682" s="118">
        <v>14876151</v>
      </c>
      <c r="D1682" s="118">
        <v>0</v>
      </c>
    </row>
    <row r="1683" spans="2:4">
      <c r="B1683" s="69" t="s">
        <v>1307</v>
      </c>
      <c r="C1683" s="118">
        <v>14876151</v>
      </c>
      <c r="D1683" s="118">
        <v>0</v>
      </c>
    </row>
    <row r="1684" spans="2:4">
      <c r="B1684" s="68" t="s">
        <v>796</v>
      </c>
      <c r="C1684" s="118">
        <v>1984366</v>
      </c>
      <c r="D1684" s="118">
        <v>0</v>
      </c>
    </row>
    <row r="1685" spans="2:4">
      <c r="B1685" s="69" t="s">
        <v>1308</v>
      </c>
      <c r="C1685" s="118">
        <v>1984366</v>
      </c>
      <c r="D1685" s="118">
        <v>0</v>
      </c>
    </row>
    <row r="1686" spans="2:4">
      <c r="B1686" s="68" t="s">
        <v>797</v>
      </c>
      <c r="C1686" s="118">
        <v>24722138</v>
      </c>
      <c r="D1686" s="118">
        <v>0</v>
      </c>
    </row>
    <row r="1687" spans="2:4">
      <c r="B1687" s="69" t="s">
        <v>1309</v>
      </c>
      <c r="C1687" s="118">
        <v>24722138</v>
      </c>
      <c r="D1687" s="118">
        <v>0</v>
      </c>
    </row>
    <row r="1688" spans="2:4">
      <c r="B1688" s="68" t="s">
        <v>798</v>
      </c>
      <c r="C1688" s="118">
        <v>5816054</v>
      </c>
      <c r="D1688" s="118">
        <v>0</v>
      </c>
    </row>
    <row r="1689" spans="2:4">
      <c r="B1689" s="69" t="s">
        <v>1310</v>
      </c>
      <c r="C1689" s="118">
        <v>5816054</v>
      </c>
      <c r="D1689" s="118">
        <v>0</v>
      </c>
    </row>
    <row r="1690" spans="2:4">
      <c r="B1690" s="68" t="s">
        <v>1485</v>
      </c>
      <c r="C1690" s="118">
        <v>0</v>
      </c>
      <c r="D1690" s="118">
        <v>0</v>
      </c>
    </row>
    <row r="1691" spans="2:4">
      <c r="B1691" s="69" t="s">
        <v>1486</v>
      </c>
      <c r="C1691" s="118">
        <v>0</v>
      </c>
      <c r="D1691" s="118">
        <v>0</v>
      </c>
    </row>
    <row r="1692" spans="2:4">
      <c r="B1692" s="67" t="s">
        <v>289</v>
      </c>
      <c r="C1692" s="119">
        <v>0</v>
      </c>
      <c r="D1692" s="119">
        <v>621454012.19000006</v>
      </c>
    </row>
    <row r="1693" spans="2:4">
      <c r="B1693" s="68" t="s">
        <v>1560</v>
      </c>
      <c r="C1693" s="118">
        <v>0</v>
      </c>
      <c r="D1693" s="118">
        <v>515000000</v>
      </c>
    </row>
    <row r="1694" spans="2:4">
      <c r="B1694" s="69" t="s">
        <v>1561</v>
      </c>
      <c r="C1694" s="118">
        <v>0</v>
      </c>
      <c r="D1694" s="118">
        <v>515000000</v>
      </c>
    </row>
    <row r="1695" spans="2:4">
      <c r="B1695" s="68" t="s">
        <v>1910</v>
      </c>
      <c r="C1695" s="118">
        <v>0</v>
      </c>
      <c r="D1695" s="118">
        <v>0</v>
      </c>
    </row>
    <row r="1696" spans="2:4">
      <c r="B1696" s="69" t="s">
        <v>1911</v>
      </c>
      <c r="C1696" s="118">
        <v>0</v>
      </c>
      <c r="D1696" s="118">
        <v>0</v>
      </c>
    </row>
    <row r="1697" spans="2:4">
      <c r="B1697" s="68" t="s">
        <v>1562</v>
      </c>
      <c r="C1697" s="118">
        <v>0</v>
      </c>
      <c r="D1697" s="118">
        <v>56454012.189999998</v>
      </c>
    </row>
    <row r="1698" spans="2:4">
      <c r="B1698" s="69" t="s">
        <v>1563</v>
      </c>
      <c r="C1698" s="118">
        <v>0</v>
      </c>
      <c r="D1698" s="118">
        <v>56454012.189999998</v>
      </c>
    </row>
    <row r="1699" spans="2:4">
      <c r="B1699" s="68" t="s">
        <v>1564</v>
      </c>
      <c r="C1699" s="118">
        <v>0</v>
      </c>
      <c r="D1699" s="118">
        <v>50000000</v>
      </c>
    </row>
    <row r="1700" spans="2:4">
      <c r="B1700" s="69" t="s">
        <v>1565</v>
      </c>
      <c r="C1700" s="118">
        <v>0</v>
      </c>
      <c r="D1700" s="118">
        <v>50000000</v>
      </c>
    </row>
    <row r="1701" spans="2:4">
      <c r="B1701" s="68" t="s">
        <v>1566</v>
      </c>
      <c r="C1701" s="118">
        <v>0</v>
      </c>
      <c r="D1701" s="118">
        <v>0</v>
      </c>
    </row>
    <row r="1702" spans="2:4">
      <c r="B1702" s="69" t="s">
        <v>1567</v>
      </c>
      <c r="C1702" s="118">
        <v>0</v>
      </c>
      <c r="D1702" s="118">
        <v>0</v>
      </c>
    </row>
    <row r="1703" spans="2:4">
      <c r="B1703" s="68" t="s">
        <v>1568</v>
      </c>
      <c r="C1703" s="118">
        <v>0</v>
      </c>
      <c r="D1703" s="118">
        <v>0</v>
      </c>
    </row>
    <row r="1704" spans="2:4">
      <c r="B1704" s="69" t="s">
        <v>1569</v>
      </c>
      <c r="C1704" s="118">
        <v>0</v>
      </c>
      <c r="D1704" s="118">
        <v>0</v>
      </c>
    </row>
    <row r="1705" spans="2:4">
      <c r="B1705" s="68" t="s">
        <v>1570</v>
      </c>
      <c r="C1705" s="118">
        <v>0</v>
      </c>
      <c r="D1705" s="118">
        <v>0</v>
      </c>
    </row>
    <row r="1706" spans="2:4">
      <c r="B1706" s="69" t="s">
        <v>1571</v>
      </c>
      <c r="C1706" s="118">
        <v>0</v>
      </c>
      <c r="D1706" s="118">
        <v>0</v>
      </c>
    </row>
    <row r="1707" spans="2:4">
      <c r="B1707" s="68" t="s">
        <v>1572</v>
      </c>
      <c r="C1707" s="118">
        <v>0</v>
      </c>
      <c r="D1707" s="118">
        <v>0</v>
      </c>
    </row>
    <row r="1708" spans="2:4">
      <c r="B1708" s="69" t="s">
        <v>1573</v>
      </c>
      <c r="C1708" s="118">
        <v>0</v>
      </c>
      <c r="D1708" s="118">
        <v>0</v>
      </c>
    </row>
    <row r="1709" spans="2:4">
      <c r="B1709" s="67" t="s">
        <v>305</v>
      </c>
      <c r="C1709" s="119">
        <v>3576401253</v>
      </c>
      <c r="D1709" s="119">
        <v>1370611628.26</v>
      </c>
    </row>
    <row r="1710" spans="2:4">
      <c r="B1710" s="68" t="s">
        <v>765</v>
      </c>
      <c r="C1710" s="118">
        <v>1226401253</v>
      </c>
      <c r="D1710" s="118">
        <v>404629493.41999996</v>
      </c>
    </row>
    <row r="1711" spans="2:4">
      <c r="B1711" s="69" t="s">
        <v>1277</v>
      </c>
      <c r="C1711" s="118">
        <v>1226401253</v>
      </c>
      <c r="D1711" s="118">
        <v>404629493.41999996</v>
      </c>
    </row>
    <row r="1712" spans="2:4">
      <c r="B1712" s="68" t="s">
        <v>766</v>
      </c>
      <c r="C1712" s="118">
        <v>272560439</v>
      </c>
      <c r="D1712" s="118">
        <v>0</v>
      </c>
    </row>
    <row r="1713" spans="2:4">
      <c r="B1713" s="69" t="s">
        <v>1278</v>
      </c>
      <c r="C1713" s="118">
        <v>272560439</v>
      </c>
      <c r="D1713" s="118">
        <v>0</v>
      </c>
    </row>
    <row r="1714" spans="2:4">
      <c r="B1714" s="68" t="s">
        <v>769</v>
      </c>
      <c r="C1714" s="118">
        <v>927439561</v>
      </c>
      <c r="D1714" s="118">
        <v>594520583.61000001</v>
      </c>
    </row>
    <row r="1715" spans="2:4">
      <c r="B1715" s="69" t="s">
        <v>1281</v>
      </c>
      <c r="C1715" s="118">
        <v>927439561</v>
      </c>
      <c r="D1715" s="118">
        <v>594520583.61000001</v>
      </c>
    </row>
    <row r="1716" spans="2:4">
      <c r="B1716" s="68" t="s">
        <v>1465</v>
      </c>
      <c r="C1716" s="118">
        <v>0</v>
      </c>
      <c r="D1716" s="118">
        <v>0</v>
      </c>
    </row>
    <row r="1717" spans="2:4">
      <c r="B1717" s="69" t="s">
        <v>1466</v>
      </c>
      <c r="C1717" s="118">
        <v>0</v>
      </c>
      <c r="D1717" s="118">
        <v>0</v>
      </c>
    </row>
    <row r="1718" spans="2:4">
      <c r="B1718" s="68" t="s">
        <v>1463</v>
      </c>
      <c r="C1718" s="118">
        <v>0</v>
      </c>
      <c r="D1718" s="118">
        <v>49672447</v>
      </c>
    </row>
    <row r="1719" spans="2:4">
      <c r="B1719" s="69" t="s">
        <v>1464</v>
      </c>
      <c r="C1719" s="118">
        <v>0</v>
      </c>
      <c r="D1719" s="118">
        <v>49672447</v>
      </c>
    </row>
    <row r="1720" spans="2:4">
      <c r="B1720" s="68" t="s">
        <v>799</v>
      </c>
      <c r="C1720" s="118">
        <v>500000000</v>
      </c>
      <c r="D1720" s="118">
        <v>0</v>
      </c>
    </row>
    <row r="1721" spans="2:4">
      <c r="B1721" s="69" t="s">
        <v>1311</v>
      </c>
      <c r="C1721" s="118">
        <v>500000000</v>
      </c>
      <c r="D1721" s="118">
        <v>0</v>
      </c>
    </row>
    <row r="1722" spans="2:4">
      <c r="B1722" s="68" t="s">
        <v>800</v>
      </c>
      <c r="C1722" s="118">
        <v>650000000</v>
      </c>
      <c r="D1722" s="118">
        <v>0</v>
      </c>
    </row>
    <row r="1723" spans="2:4">
      <c r="B1723" s="69" t="s">
        <v>1312</v>
      </c>
      <c r="C1723" s="118">
        <v>650000000</v>
      </c>
      <c r="D1723" s="118">
        <v>0</v>
      </c>
    </row>
    <row r="1724" spans="2:4">
      <c r="B1724" s="68" t="s">
        <v>1467</v>
      </c>
      <c r="C1724" s="118">
        <v>0</v>
      </c>
      <c r="D1724" s="118">
        <v>321789104.23000002</v>
      </c>
    </row>
    <row r="1725" spans="2:4">
      <c r="B1725" s="69" t="s">
        <v>1468</v>
      </c>
      <c r="C1725" s="118">
        <v>0</v>
      </c>
      <c r="D1725" s="118">
        <v>321789104.23000002</v>
      </c>
    </row>
    <row r="1726" spans="2:4">
      <c r="B1726" s="68" t="s">
        <v>1469</v>
      </c>
      <c r="C1726" s="118">
        <v>0</v>
      </c>
      <c r="D1726" s="118">
        <v>0</v>
      </c>
    </row>
    <row r="1727" spans="2:4">
      <c r="B1727" s="69" t="s">
        <v>1470</v>
      </c>
      <c r="C1727" s="118">
        <v>0</v>
      </c>
      <c r="D1727" s="118">
        <v>0</v>
      </c>
    </row>
    <row r="1728" spans="2:4">
      <c r="B1728" s="67" t="s">
        <v>290</v>
      </c>
      <c r="C1728" s="119">
        <v>3992706014</v>
      </c>
      <c r="D1728" s="119">
        <v>0</v>
      </c>
    </row>
    <row r="1729" spans="2:4">
      <c r="B1729" s="68" t="s">
        <v>766</v>
      </c>
      <c r="C1729" s="118">
        <v>2528580000</v>
      </c>
      <c r="D1729" s="118">
        <v>0</v>
      </c>
    </row>
    <row r="1730" spans="2:4">
      <c r="B1730" s="69" t="s">
        <v>1278</v>
      </c>
      <c r="C1730" s="118">
        <v>2528580000</v>
      </c>
      <c r="D1730" s="118">
        <v>0</v>
      </c>
    </row>
    <row r="1731" spans="2:4">
      <c r="B1731" s="68" t="s">
        <v>769</v>
      </c>
      <c r="C1731" s="118">
        <v>640094117</v>
      </c>
      <c r="D1731" s="118">
        <v>0</v>
      </c>
    </row>
    <row r="1732" spans="2:4">
      <c r="B1732" s="69" t="s">
        <v>1281</v>
      </c>
      <c r="C1732" s="118">
        <v>640094117</v>
      </c>
      <c r="D1732" s="118">
        <v>0</v>
      </c>
    </row>
    <row r="1733" spans="2:4">
      <c r="B1733" s="68" t="s">
        <v>771</v>
      </c>
      <c r="C1733" s="118">
        <v>824031897</v>
      </c>
      <c r="D1733" s="118">
        <v>0</v>
      </c>
    </row>
    <row r="1734" spans="2:4">
      <c r="B1734" s="69" t="s">
        <v>1283</v>
      </c>
      <c r="C1734" s="118">
        <v>824031897</v>
      </c>
      <c r="D1734" s="118">
        <v>0</v>
      </c>
    </row>
    <row r="1735" spans="2:4">
      <c r="B1735" s="65" t="s">
        <v>303</v>
      </c>
      <c r="C1735" s="118">
        <v>5486192912</v>
      </c>
      <c r="D1735" s="118">
        <v>938437286.13999987</v>
      </c>
    </row>
    <row r="1736" spans="2:4">
      <c r="B1736" s="67" t="s">
        <v>287</v>
      </c>
      <c r="C1736" s="119">
        <v>1799291313</v>
      </c>
      <c r="D1736" s="119">
        <v>558054083.26999986</v>
      </c>
    </row>
    <row r="1737" spans="2:4">
      <c r="B1737" s="68" t="s">
        <v>288</v>
      </c>
      <c r="C1737" s="118">
        <v>513328625</v>
      </c>
      <c r="D1737" s="118">
        <v>82528591.169999987</v>
      </c>
    </row>
    <row r="1738" spans="2:4">
      <c r="B1738" s="69" t="s">
        <v>1313</v>
      </c>
      <c r="C1738" s="118">
        <v>224334585</v>
      </c>
      <c r="D1738" s="118">
        <v>3876687.48</v>
      </c>
    </row>
    <row r="1739" spans="2:4">
      <c r="B1739" s="69" t="s">
        <v>1314</v>
      </c>
      <c r="C1739" s="118">
        <v>197172551</v>
      </c>
      <c r="D1739" s="118">
        <v>78651903.689999983</v>
      </c>
    </row>
    <row r="1740" spans="2:4">
      <c r="B1740" s="69" t="s">
        <v>1315</v>
      </c>
      <c r="C1740" s="118">
        <v>90670000</v>
      </c>
      <c r="D1740" s="118">
        <v>0</v>
      </c>
    </row>
    <row r="1741" spans="2:4">
      <c r="B1741" s="69" t="s">
        <v>1316</v>
      </c>
      <c r="C1741" s="118">
        <v>1151489</v>
      </c>
      <c r="D1741" s="118">
        <v>0</v>
      </c>
    </row>
    <row r="1742" spans="2:4">
      <c r="B1742" s="68" t="s">
        <v>801</v>
      </c>
      <c r="C1742" s="118">
        <v>27000000</v>
      </c>
      <c r="D1742" s="118">
        <v>3630858.98</v>
      </c>
    </row>
    <row r="1743" spans="2:4">
      <c r="B1743" s="69" t="s">
        <v>1317</v>
      </c>
      <c r="C1743" s="118">
        <v>27000000</v>
      </c>
      <c r="D1743" s="118">
        <v>3630858.98</v>
      </c>
    </row>
    <row r="1744" spans="2:4">
      <c r="B1744" s="68" t="s">
        <v>802</v>
      </c>
      <c r="C1744" s="118">
        <v>118860000</v>
      </c>
      <c r="D1744" s="118">
        <v>7886367.2200000007</v>
      </c>
    </row>
    <row r="1745" spans="2:4">
      <c r="B1745" s="69" t="s">
        <v>1318</v>
      </c>
      <c r="C1745" s="118">
        <v>118860000</v>
      </c>
      <c r="D1745" s="118">
        <v>7886367.2200000007</v>
      </c>
    </row>
    <row r="1746" spans="2:4">
      <c r="B1746" s="68" t="s">
        <v>803</v>
      </c>
      <c r="C1746" s="118">
        <v>10600000</v>
      </c>
      <c r="D1746" s="118">
        <v>323092</v>
      </c>
    </row>
    <row r="1747" spans="2:4">
      <c r="B1747" s="69" t="s">
        <v>1319</v>
      </c>
      <c r="C1747" s="118">
        <v>10600000</v>
      </c>
      <c r="D1747" s="118">
        <v>323092</v>
      </c>
    </row>
    <row r="1748" spans="2:4">
      <c r="B1748" s="68" t="s">
        <v>804</v>
      </c>
      <c r="C1748" s="118">
        <v>141073469</v>
      </c>
      <c r="D1748" s="118">
        <v>46171.01</v>
      </c>
    </row>
    <row r="1749" spans="2:4">
      <c r="B1749" s="69" t="s">
        <v>1320</v>
      </c>
      <c r="C1749" s="118">
        <v>141073469</v>
      </c>
      <c r="D1749" s="118">
        <v>46171.01</v>
      </c>
    </row>
    <row r="1750" spans="2:4">
      <c r="B1750" s="68" t="s">
        <v>1471</v>
      </c>
      <c r="C1750" s="118">
        <v>0</v>
      </c>
      <c r="D1750" s="118">
        <v>0</v>
      </c>
    </row>
    <row r="1751" spans="2:4">
      <c r="B1751" s="69" t="s">
        <v>1472</v>
      </c>
      <c r="C1751" s="118">
        <v>0</v>
      </c>
      <c r="D1751" s="118">
        <v>0</v>
      </c>
    </row>
    <row r="1752" spans="2:4">
      <c r="B1752" s="68" t="s">
        <v>805</v>
      </c>
      <c r="C1752" s="118">
        <v>70154147</v>
      </c>
      <c r="D1752" s="118">
        <v>0</v>
      </c>
    </row>
    <row r="1753" spans="2:4">
      <c r="B1753" s="69" t="s">
        <v>1321</v>
      </c>
      <c r="C1753" s="118">
        <v>70154147</v>
      </c>
      <c r="D1753" s="118">
        <v>0</v>
      </c>
    </row>
    <row r="1754" spans="2:4">
      <c r="B1754" s="68" t="s">
        <v>1473</v>
      </c>
      <c r="C1754" s="118">
        <v>0</v>
      </c>
      <c r="D1754" s="118">
        <v>10652205.039999999</v>
      </c>
    </row>
    <row r="1755" spans="2:4">
      <c r="B1755" s="69" t="s">
        <v>1474</v>
      </c>
      <c r="C1755" s="118">
        <v>0</v>
      </c>
      <c r="D1755" s="118">
        <v>10652205.039999999</v>
      </c>
    </row>
    <row r="1756" spans="2:4">
      <c r="B1756" s="68" t="s">
        <v>806</v>
      </c>
      <c r="C1756" s="118">
        <v>3061608</v>
      </c>
      <c r="D1756" s="118">
        <v>3904338</v>
      </c>
    </row>
    <row r="1757" spans="2:4">
      <c r="B1757" s="69" t="s">
        <v>1322</v>
      </c>
      <c r="C1757" s="118">
        <v>3061608</v>
      </c>
      <c r="D1757" s="118">
        <v>3904338</v>
      </c>
    </row>
    <row r="1758" spans="2:4">
      <c r="B1758" s="68" t="s">
        <v>807</v>
      </c>
      <c r="C1758" s="118">
        <v>100000000</v>
      </c>
      <c r="D1758" s="118">
        <v>99595475.689999998</v>
      </c>
    </row>
    <row r="1759" spans="2:4">
      <c r="B1759" s="69" t="s">
        <v>1323</v>
      </c>
      <c r="C1759" s="118">
        <v>100000000</v>
      </c>
      <c r="D1759" s="118">
        <v>99595475.689999998</v>
      </c>
    </row>
    <row r="1760" spans="2:4">
      <c r="B1760" s="68" t="s">
        <v>808</v>
      </c>
      <c r="C1760" s="118">
        <v>505213464</v>
      </c>
      <c r="D1760" s="118">
        <v>0</v>
      </c>
    </row>
    <row r="1761" spans="2:4">
      <c r="B1761" s="69" t="s">
        <v>1324</v>
      </c>
      <c r="C1761" s="118">
        <v>505213464</v>
      </c>
      <c r="D1761" s="118">
        <v>0</v>
      </c>
    </row>
    <row r="1762" spans="2:4">
      <c r="B1762" s="68" t="s">
        <v>1475</v>
      </c>
      <c r="C1762" s="118">
        <v>0</v>
      </c>
      <c r="D1762" s="118">
        <v>164791528.03</v>
      </c>
    </row>
    <row r="1763" spans="2:4">
      <c r="B1763" s="69" t="s">
        <v>1476</v>
      </c>
      <c r="C1763" s="118">
        <v>0</v>
      </c>
      <c r="D1763" s="118">
        <v>164791528.03</v>
      </c>
    </row>
    <row r="1764" spans="2:4">
      <c r="B1764" s="68" t="s">
        <v>809</v>
      </c>
      <c r="C1764" s="118">
        <v>310000000</v>
      </c>
      <c r="D1764" s="118">
        <v>173848305.69999999</v>
      </c>
    </row>
    <row r="1765" spans="2:4">
      <c r="B1765" s="69" t="s">
        <v>1325</v>
      </c>
      <c r="C1765" s="118">
        <v>310000000</v>
      </c>
      <c r="D1765" s="118">
        <v>173848305.69999999</v>
      </c>
    </row>
    <row r="1766" spans="2:4">
      <c r="B1766" s="68" t="s">
        <v>1367</v>
      </c>
      <c r="C1766" s="118">
        <v>0</v>
      </c>
      <c r="D1766" s="118">
        <v>10847150.43</v>
      </c>
    </row>
    <row r="1767" spans="2:4">
      <c r="B1767" s="69" t="s">
        <v>1368</v>
      </c>
      <c r="C1767" s="118">
        <v>0</v>
      </c>
      <c r="D1767" s="118">
        <v>10847150.43</v>
      </c>
    </row>
    <row r="1768" spans="2:4">
      <c r="B1768" s="67" t="s">
        <v>305</v>
      </c>
      <c r="C1768" s="119">
        <v>1212640000</v>
      </c>
      <c r="D1768" s="119">
        <v>368600118.39999998</v>
      </c>
    </row>
    <row r="1769" spans="2:4">
      <c r="B1769" s="68" t="s">
        <v>1471</v>
      </c>
      <c r="C1769" s="118">
        <v>0</v>
      </c>
      <c r="D1769" s="118">
        <v>0</v>
      </c>
    </row>
    <row r="1770" spans="2:4">
      <c r="B1770" s="69" t="s">
        <v>1472</v>
      </c>
      <c r="C1770" s="118">
        <v>0</v>
      </c>
      <c r="D1770" s="118">
        <v>0</v>
      </c>
    </row>
    <row r="1771" spans="2:4">
      <c r="B1771" s="68" t="s">
        <v>810</v>
      </c>
      <c r="C1771" s="118">
        <v>1212640000</v>
      </c>
      <c r="D1771" s="118">
        <v>368600118.39999998</v>
      </c>
    </row>
    <row r="1772" spans="2:4">
      <c r="B1772" s="69" t="s">
        <v>1326</v>
      </c>
      <c r="C1772" s="118">
        <v>1212640000</v>
      </c>
      <c r="D1772" s="118">
        <v>368600118.39999998</v>
      </c>
    </row>
    <row r="1773" spans="2:4">
      <c r="B1773" s="68" t="s">
        <v>1574</v>
      </c>
      <c r="C1773" s="118">
        <v>0</v>
      </c>
      <c r="D1773" s="118">
        <v>0</v>
      </c>
    </row>
    <row r="1774" spans="2:4">
      <c r="B1774" s="69" t="s">
        <v>1575</v>
      </c>
      <c r="C1774" s="118">
        <v>0</v>
      </c>
      <c r="D1774" s="118">
        <v>0</v>
      </c>
    </row>
    <row r="1775" spans="2:4">
      <c r="B1775" s="67" t="s">
        <v>290</v>
      </c>
      <c r="C1775" s="119">
        <v>2135293594</v>
      </c>
      <c r="D1775" s="119">
        <v>0</v>
      </c>
    </row>
    <row r="1776" spans="2:4">
      <c r="B1776" s="68" t="s">
        <v>288</v>
      </c>
      <c r="C1776" s="118">
        <v>734633212</v>
      </c>
      <c r="D1776" s="118">
        <v>0</v>
      </c>
    </row>
    <row r="1777" spans="2:4">
      <c r="B1777" s="69" t="s">
        <v>1315</v>
      </c>
      <c r="C1777" s="118">
        <v>191842760</v>
      </c>
      <c r="D1777" s="118">
        <v>0</v>
      </c>
    </row>
    <row r="1778" spans="2:4">
      <c r="B1778" s="69" t="s">
        <v>1327</v>
      </c>
      <c r="C1778" s="118">
        <v>11390001</v>
      </c>
      <c r="D1778" s="118">
        <v>0</v>
      </c>
    </row>
    <row r="1779" spans="2:4">
      <c r="B1779" s="69" t="s">
        <v>1328</v>
      </c>
      <c r="C1779" s="118">
        <v>341700000</v>
      </c>
      <c r="D1779" s="118">
        <v>0</v>
      </c>
    </row>
    <row r="1780" spans="2:4">
      <c r="B1780" s="69" t="s">
        <v>1329</v>
      </c>
      <c r="C1780" s="118">
        <v>189700451</v>
      </c>
      <c r="D1780" s="118">
        <v>0</v>
      </c>
    </row>
    <row r="1781" spans="2:4">
      <c r="B1781" s="68" t="s">
        <v>811</v>
      </c>
      <c r="C1781" s="118">
        <v>494239584</v>
      </c>
      <c r="D1781" s="118">
        <v>0</v>
      </c>
    </row>
    <row r="1782" spans="2:4">
      <c r="B1782" s="69" t="s">
        <v>1330</v>
      </c>
      <c r="C1782" s="118">
        <v>494239584</v>
      </c>
      <c r="D1782" s="118">
        <v>0</v>
      </c>
    </row>
    <row r="1783" spans="2:4">
      <c r="B1783" s="68" t="s">
        <v>812</v>
      </c>
      <c r="C1783" s="118">
        <v>284750000</v>
      </c>
      <c r="D1783" s="118">
        <v>0</v>
      </c>
    </row>
    <row r="1784" spans="2:4">
      <c r="B1784" s="69" t="s">
        <v>1331</v>
      </c>
      <c r="C1784" s="118">
        <v>284750000</v>
      </c>
      <c r="D1784" s="118">
        <v>0</v>
      </c>
    </row>
    <row r="1785" spans="2:4">
      <c r="B1785" s="68" t="s">
        <v>805</v>
      </c>
      <c r="C1785" s="118">
        <v>599024937</v>
      </c>
      <c r="D1785" s="118">
        <v>0</v>
      </c>
    </row>
    <row r="1786" spans="2:4">
      <c r="B1786" s="69" t="s">
        <v>1321</v>
      </c>
      <c r="C1786" s="118">
        <v>599024937</v>
      </c>
      <c r="D1786" s="118">
        <v>0</v>
      </c>
    </row>
    <row r="1787" spans="2:4">
      <c r="B1787" s="68" t="s">
        <v>813</v>
      </c>
      <c r="C1787" s="118">
        <v>22645861</v>
      </c>
      <c r="D1787" s="118">
        <v>0</v>
      </c>
    </row>
    <row r="1788" spans="2:4">
      <c r="B1788" s="69" t="s">
        <v>1321</v>
      </c>
      <c r="C1788" s="118">
        <v>22645861</v>
      </c>
      <c r="D1788" s="118">
        <v>0</v>
      </c>
    </row>
    <row r="1789" spans="2:4">
      <c r="B1789" s="67" t="s">
        <v>291</v>
      </c>
      <c r="C1789" s="119">
        <v>338968005</v>
      </c>
      <c r="D1789" s="119">
        <v>11783084.470000001</v>
      </c>
    </row>
    <row r="1790" spans="2:4">
      <c r="B1790" s="68" t="s">
        <v>288</v>
      </c>
      <c r="C1790" s="118">
        <v>246986005</v>
      </c>
      <c r="D1790" s="118">
        <v>11783084.470000001</v>
      </c>
    </row>
    <row r="1791" spans="2:4">
      <c r="B1791" s="69" t="s">
        <v>1343</v>
      </c>
      <c r="C1791" s="118">
        <v>0</v>
      </c>
      <c r="D1791" s="118">
        <v>11783084.470000001</v>
      </c>
    </row>
    <row r="1792" spans="2:4">
      <c r="B1792" s="69" t="s">
        <v>1313</v>
      </c>
      <c r="C1792" s="118">
        <v>149416094</v>
      </c>
      <c r="D1792" s="118">
        <v>0</v>
      </c>
    </row>
    <row r="1793" spans="2:4">
      <c r="B1793" s="69" t="s">
        <v>1315</v>
      </c>
      <c r="C1793" s="118">
        <v>3700450</v>
      </c>
      <c r="D1793" s="118">
        <v>0</v>
      </c>
    </row>
    <row r="1794" spans="2:4">
      <c r="B1794" s="69" t="s">
        <v>1332</v>
      </c>
      <c r="C1794" s="118">
        <v>11376400</v>
      </c>
      <c r="D1794" s="118">
        <v>0</v>
      </c>
    </row>
    <row r="1795" spans="2:4">
      <c r="B1795" s="69" t="s">
        <v>1333</v>
      </c>
      <c r="C1795" s="118">
        <v>2666438</v>
      </c>
      <c r="D1795" s="118">
        <v>0</v>
      </c>
    </row>
    <row r="1796" spans="2:4">
      <c r="B1796" s="69" t="s">
        <v>1334</v>
      </c>
      <c r="C1796" s="118">
        <v>13325441</v>
      </c>
      <c r="D1796" s="118">
        <v>0</v>
      </c>
    </row>
    <row r="1797" spans="2:4">
      <c r="B1797" s="69" t="s">
        <v>1335</v>
      </c>
      <c r="C1797" s="118">
        <v>14115025</v>
      </c>
      <c r="D1797" s="118">
        <v>0</v>
      </c>
    </row>
    <row r="1798" spans="2:4">
      <c r="B1798" s="69" t="s">
        <v>1336</v>
      </c>
      <c r="C1798" s="118">
        <v>3366195</v>
      </c>
      <c r="D1798" s="118">
        <v>0</v>
      </c>
    </row>
    <row r="1799" spans="2:4">
      <c r="B1799" s="69" t="s">
        <v>1337</v>
      </c>
      <c r="C1799" s="118">
        <v>11900180</v>
      </c>
      <c r="D1799" s="118">
        <v>0</v>
      </c>
    </row>
    <row r="1800" spans="2:4">
      <c r="B1800" s="69" t="s">
        <v>1316</v>
      </c>
      <c r="C1800" s="118">
        <v>4325363</v>
      </c>
      <c r="D1800" s="118">
        <v>0</v>
      </c>
    </row>
    <row r="1801" spans="2:4">
      <c r="B1801" s="69" t="s">
        <v>1338</v>
      </c>
      <c r="C1801" s="118">
        <v>32794419</v>
      </c>
      <c r="D1801" s="118">
        <v>0</v>
      </c>
    </row>
    <row r="1802" spans="2:4">
      <c r="B1802" s="68" t="s">
        <v>814</v>
      </c>
      <c r="C1802" s="118">
        <v>91982000</v>
      </c>
      <c r="D1802" s="118">
        <v>0</v>
      </c>
    </row>
    <row r="1803" spans="2:4">
      <c r="B1803" s="69" t="s">
        <v>1339</v>
      </c>
      <c r="C1803" s="118">
        <v>91982000</v>
      </c>
      <c r="D1803" s="118">
        <v>0</v>
      </c>
    </row>
    <row r="1804" spans="2:4">
      <c r="B1804" s="133" t="s">
        <v>1340</v>
      </c>
      <c r="C1804" s="134">
        <v>155685242330</v>
      </c>
      <c r="D1804" s="134">
        <v>44658842337.910004</v>
      </c>
    </row>
    <row r="1805" spans="2:4">
      <c r="B1805" s="70" t="s">
        <v>285</v>
      </c>
      <c r="C1805" s="121">
        <v>155685242330</v>
      </c>
      <c r="D1805" s="121">
        <v>44658842337.910004</v>
      </c>
    </row>
    <row r="1806" spans="2:4">
      <c r="B1806" s="65" t="s">
        <v>303</v>
      </c>
      <c r="C1806" s="118">
        <v>155685242330</v>
      </c>
      <c r="D1806" s="118">
        <v>44658842337.910004</v>
      </c>
    </row>
    <row r="1807" spans="2:4">
      <c r="B1807" s="67" t="s">
        <v>287</v>
      </c>
      <c r="C1807" s="119">
        <v>18742026236</v>
      </c>
      <c r="D1807" s="119">
        <v>5224020761.3400002</v>
      </c>
    </row>
    <row r="1808" spans="2:4">
      <c r="B1808" s="68" t="s">
        <v>288</v>
      </c>
      <c r="C1808" s="118">
        <v>18742026236</v>
      </c>
      <c r="D1808" s="118">
        <v>5224020761.3400002</v>
      </c>
    </row>
    <row r="1809" spans="2:4">
      <c r="B1809" s="67" t="s">
        <v>289</v>
      </c>
      <c r="C1809" s="119">
        <v>500000000</v>
      </c>
      <c r="D1809" s="119">
        <v>0</v>
      </c>
    </row>
    <row r="1810" spans="2:4">
      <c r="B1810" s="68" t="s">
        <v>288</v>
      </c>
      <c r="C1810" s="118">
        <v>500000000</v>
      </c>
      <c r="D1810" s="118">
        <v>0</v>
      </c>
    </row>
    <row r="1811" spans="2:4">
      <c r="B1811" s="67" t="s">
        <v>305</v>
      </c>
      <c r="C1811" s="119">
        <v>15492228311</v>
      </c>
      <c r="D1811" s="119">
        <v>0</v>
      </c>
    </row>
    <row r="1812" spans="2:4">
      <c r="B1812" s="68" t="s">
        <v>288</v>
      </c>
      <c r="C1812" s="118">
        <v>15492228311</v>
      </c>
      <c r="D1812" s="118">
        <v>0</v>
      </c>
    </row>
    <row r="1813" spans="2:4">
      <c r="B1813" s="67" t="s">
        <v>290</v>
      </c>
      <c r="C1813" s="119">
        <v>120950987783</v>
      </c>
      <c r="D1813" s="119">
        <v>39434821576.570007</v>
      </c>
    </row>
    <row r="1814" spans="2:4">
      <c r="B1814" s="68" t="s">
        <v>288</v>
      </c>
      <c r="C1814" s="118">
        <v>120950987783</v>
      </c>
      <c r="D1814" s="118">
        <v>39434821576.570007</v>
      </c>
    </row>
    <row r="1815" spans="2:4">
      <c r="B1815" s="67" t="s">
        <v>1576</v>
      </c>
      <c r="C1815" s="119">
        <v>0</v>
      </c>
      <c r="D1815" s="119">
        <v>0</v>
      </c>
    </row>
    <row r="1816" spans="2:4">
      <c r="B1816" s="68" t="s">
        <v>288</v>
      </c>
      <c r="C1816" s="118">
        <v>0</v>
      </c>
      <c r="D1816" s="118">
        <v>0</v>
      </c>
    </row>
    <row r="1817" spans="2:4">
      <c r="B1817" s="35" t="s">
        <v>815</v>
      </c>
      <c r="C1817" s="135">
        <v>1403263338155</v>
      </c>
      <c r="D1817" s="135">
        <v>407153875560.61096</v>
      </c>
    </row>
    <row r="1818" spans="2:4">
      <c r="B1818" s="123" t="s">
        <v>27</v>
      </c>
      <c r="C1818" s="122"/>
      <c r="D1818" s="122"/>
    </row>
    <row r="1819" spans="2:4">
      <c r="B1819" s="148" t="s">
        <v>1580</v>
      </c>
      <c r="C1819" s="148"/>
      <c r="D1819" s="148"/>
    </row>
    <row r="1820" spans="2:4">
      <c r="B1820" s="148" t="s">
        <v>28</v>
      </c>
      <c r="C1820" s="148"/>
      <c r="D1820" s="148"/>
    </row>
    <row r="1821" spans="2:4">
      <c r="B1821" s="139" t="s">
        <v>29</v>
      </c>
      <c r="C1821" s="139"/>
      <c r="D1821" s="139"/>
    </row>
  </sheetData>
  <mergeCells count="12">
    <mergeCell ref="B1820:D1820"/>
    <mergeCell ref="B1821:D1821"/>
    <mergeCell ref="B1819:D1819"/>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I15" sqref="I15"/>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40" t="s">
        <v>0</v>
      </c>
      <c r="B1" s="140"/>
      <c r="C1" s="140"/>
      <c r="D1" s="140"/>
      <c r="E1" s="140"/>
      <c r="F1" s="3"/>
    </row>
    <row r="2" spans="1:8" ht="21" customHeight="1">
      <c r="A2" s="141" t="s">
        <v>1</v>
      </c>
      <c r="B2" s="141"/>
      <c r="C2" s="141"/>
      <c r="D2" s="141"/>
      <c r="E2" s="141"/>
      <c r="F2" s="2"/>
      <c r="H2" s="12">
        <v>0</v>
      </c>
    </row>
    <row r="3" spans="1:8" ht="15" customHeight="1">
      <c r="A3" s="149" t="s">
        <v>2</v>
      </c>
      <c r="B3" s="149"/>
      <c r="C3" s="149"/>
      <c r="D3" s="149"/>
      <c r="E3" s="149"/>
      <c r="F3" s="1"/>
    </row>
    <row r="5" spans="1:8" ht="18.75" customHeight="1">
      <c r="A5" s="151" t="s">
        <v>816</v>
      </c>
      <c r="B5" s="151"/>
      <c r="C5" s="151"/>
      <c r="D5" s="151"/>
      <c r="E5" s="151"/>
      <c r="F5" s="4"/>
    </row>
    <row r="6" spans="1:8" ht="18">
      <c r="A6" s="144" t="s">
        <v>1582</v>
      </c>
      <c r="B6" s="144"/>
      <c r="C6" s="144"/>
      <c r="D6" s="144"/>
      <c r="E6" s="144"/>
      <c r="F6" s="5"/>
    </row>
    <row r="7" spans="1:8" ht="15.6">
      <c r="A7" s="153" t="s">
        <v>5</v>
      </c>
      <c r="B7" s="153"/>
      <c r="C7" s="153"/>
      <c r="D7" s="153"/>
      <c r="E7" s="153"/>
      <c r="F7" s="6"/>
    </row>
    <row r="10" spans="1:8" ht="15" customHeight="1">
      <c r="B10" s="152" t="s">
        <v>6</v>
      </c>
      <c r="C10" s="54" t="s">
        <v>7</v>
      </c>
      <c r="D10" s="154" t="s">
        <v>8</v>
      </c>
    </row>
    <row r="11" spans="1:8" ht="14.4" customHeight="1">
      <c r="B11" s="152"/>
      <c r="C11" s="60" t="s">
        <v>9</v>
      </c>
      <c r="D11" s="154"/>
    </row>
    <row r="12" spans="1:8" ht="14.4" customHeight="1">
      <c r="B12" s="23" t="s">
        <v>15</v>
      </c>
      <c r="C12" s="20">
        <v>45219.838792000002</v>
      </c>
      <c r="D12" s="29">
        <f>D14</f>
        <v>14330.24116711</v>
      </c>
      <c r="E12" s="48"/>
    </row>
    <row r="13" spans="1:8" s="7" customFormat="1" ht="14.4" customHeight="1">
      <c r="B13" s="114" t="s">
        <v>817</v>
      </c>
      <c r="C13" s="115">
        <v>44379.838792000002</v>
      </c>
      <c r="D13" s="116">
        <f>D14</f>
        <v>14330.24116711</v>
      </c>
      <c r="E13" s="48"/>
      <c r="F13"/>
    </row>
    <row r="14" spans="1:8" s="7" customFormat="1">
      <c r="B14" s="24" t="s">
        <v>818</v>
      </c>
      <c r="C14" s="38">
        <v>44379.838792000002</v>
      </c>
      <c r="D14" s="38">
        <f>D15+D21+D29</f>
        <v>14330.24116711</v>
      </c>
      <c r="E14" s="48"/>
      <c r="F14"/>
    </row>
    <row r="15" spans="1:8" s="7" customFormat="1">
      <c r="B15" s="125" t="s">
        <v>819</v>
      </c>
      <c r="C15" s="28">
        <v>1457.0259960000001</v>
      </c>
      <c r="D15" s="28">
        <f>SUM(D16:D20)</f>
        <v>452.900284</v>
      </c>
      <c r="E15" s="48"/>
      <c r="F15"/>
    </row>
    <row r="16" spans="1:8" s="7" customFormat="1">
      <c r="B16" s="66" t="s">
        <v>820</v>
      </c>
      <c r="C16" s="30">
        <v>399.99599999999998</v>
      </c>
      <c r="D16" s="30">
        <v>132.62559999999999</v>
      </c>
      <c r="E16" s="48"/>
      <c r="F16"/>
    </row>
    <row r="17" spans="2:9" s="7" customFormat="1">
      <c r="B17" s="66" t="s">
        <v>821</v>
      </c>
      <c r="C17" s="30">
        <v>683.82999600000005</v>
      </c>
      <c r="D17" s="30">
        <v>179.85156000000001</v>
      </c>
      <c r="E17" s="48"/>
      <c r="F17"/>
    </row>
    <row r="18" spans="2:9" s="7" customFormat="1">
      <c r="B18" s="66" t="s">
        <v>822</v>
      </c>
      <c r="C18" s="30">
        <v>153.78</v>
      </c>
      <c r="D18" s="30">
        <v>42.676000000000002</v>
      </c>
      <c r="E18" s="48"/>
      <c r="F18"/>
    </row>
    <row r="19" spans="2:9" s="7" customFormat="1">
      <c r="B19" s="66" t="s">
        <v>823</v>
      </c>
      <c r="C19" s="30">
        <v>172.62</v>
      </c>
      <c r="D19" s="30">
        <v>83.332499999999996</v>
      </c>
      <c r="E19" s="48"/>
      <c r="F19"/>
    </row>
    <row r="20" spans="2:9" s="7" customFormat="1">
      <c r="B20" s="66" t="s">
        <v>824</v>
      </c>
      <c r="C20" s="30">
        <v>46.8</v>
      </c>
      <c r="D20" s="30">
        <v>14.414624</v>
      </c>
      <c r="E20" s="48"/>
      <c r="F20"/>
    </row>
    <row r="21" spans="2:9" s="7" customFormat="1">
      <c r="B21" s="125" t="s">
        <v>825</v>
      </c>
      <c r="C21" s="28">
        <v>42922.812795999998</v>
      </c>
      <c r="D21" s="28">
        <f>SUM(D22:D26)</f>
        <v>13877.340883110001</v>
      </c>
      <c r="E21" s="48"/>
      <c r="F21"/>
      <c r="I21" s="55"/>
    </row>
    <row r="22" spans="2:9" s="7" customFormat="1">
      <c r="B22" s="66" t="s">
        <v>826</v>
      </c>
      <c r="C22" s="30">
        <v>30690</v>
      </c>
      <c r="D22" s="30">
        <v>10157.338299999999</v>
      </c>
      <c r="E22" s="48"/>
      <c r="F22"/>
    </row>
    <row r="23" spans="2:9" s="7" customFormat="1">
      <c r="B23" s="66" t="s">
        <v>827</v>
      </c>
      <c r="C23" s="30">
        <v>84</v>
      </c>
      <c r="D23" s="30">
        <v>26.34545</v>
      </c>
      <c r="E23" s="48"/>
      <c r="F23"/>
    </row>
    <row r="24" spans="2:9" s="7" customFormat="1">
      <c r="B24" s="66" t="s">
        <v>1341</v>
      </c>
      <c r="C24" s="156">
        <v>0</v>
      </c>
      <c r="D24" s="30">
        <v>11.67</v>
      </c>
      <c r="E24" s="48"/>
      <c r="F24"/>
    </row>
    <row r="25" spans="2:9" s="7" customFormat="1">
      <c r="B25" s="66" t="s">
        <v>828</v>
      </c>
      <c r="C25" s="30">
        <v>7613.0186400000002</v>
      </c>
      <c r="D25" s="110">
        <v>2437.6070599999998</v>
      </c>
      <c r="E25" s="48"/>
      <c r="F25"/>
    </row>
    <row r="26" spans="2:9" s="7" customFormat="1">
      <c r="B26" s="66" t="s">
        <v>829</v>
      </c>
      <c r="C26" s="30">
        <v>4535.7941559999999</v>
      </c>
      <c r="D26" s="110">
        <v>1244.3800731100002</v>
      </c>
      <c r="E26" s="48"/>
      <c r="F26"/>
    </row>
    <row r="27" spans="2:9" s="7" customFormat="1">
      <c r="B27" s="114" t="s">
        <v>58</v>
      </c>
      <c r="C27" s="115">
        <v>840</v>
      </c>
      <c r="D27" s="116">
        <v>0</v>
      </c>
      <c r="E27" s="48"/>
      <c r="F27"/>
    </row>
    <row r="28" spans="2:9" s="7" customFormat="1">
      <c r="B28" s="24" t="s">
        <v>831</v>
      </c>
      <c r="C28" s="38">
        <v>840</v>
      </c>
      <c r="D28" s="38">
        <v>0</v>
      </c>
      <c r="E28" s="48"/>
      <c r="F28"/>
    </row>
    <row r="29" spans="2:9" s="7" customFormat="1">
      <c r="B29" s="125" t="s">
        <v>832</v>
      </c>
      <c r="C29" s="28">
        <v>840</v>
      </c>
      <c r="D29" s="28">
        <f>SUM(D30:D31)</f>
        <v>0</v>
      </c>
      <c r="E29" s="48"/>
      <c r="F29"/>
    </row>
    <row r="30" spans="2:9" s="7" customFormat="1">
      <c r="B30" s="66" t="s">
        <v>833</v>
      </c>
      <c r="C30" s="30">
        <v>155.37245100000001</v>
      </c>
      <c r="D30" s="38">
        <v>0</v>
      </c>
      <c r="E30" s="48"/>
      <c r="F30"/>
    </row>
    <row r="31" spans="2:9" s="7" customFormat="1">
      <c r="B31" s="66" t="s">
        <v>834</v>
      </c>
      <c r="C31" s="30">
        <v>684.62754900000004</v>
      </c>
      <c r="D31" s="38">
        <v>0</v>
      </c>
      <c r="E31" s="48"/>
      <c r="F31"/>
    </row>
    <row r="32" spans="2:9">
      <c r="B32" s="35" t="s">
        <v>46</v>
      </c>
      <c r="C32" s="31">
        <v>45219.838792000002</v>
      </c>
      <c r="D32" s="120">
        <f>D13+D27</f>
        <v>14330.24116711</v>
      </c>
      <c r="E32" s="48"/>
    </row>
    <row r="33" spans="2:6">
      <c r="B33" s="15" t="s">
        <v>27</v>
      </c>
      <c r="C33" s="16"/>
      <c r="D33" s="16"/>
      <c r="F33" s="11"/>
    </row>
    <row r="34" spans="2:6" ht="31.2" customHeight="1">
      <c r="B34" s="148" t="s">
        <v>1580</v>
      </c>
      <c r="C34" s="148"/>
      <c r="D34" s="148"/>
      <c r="E34" s="8"/>
    </row>
    <row r="35" spans="2:6" ht="17.25" customHeight="1">
      <c r="B35" s="50" t="s">
        <v>830</v>
      </c>
      <c r="C35" s="50"/>
      <c r="D35" s="50"/>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A55AE-1EEE-4127-96CA-A4E910397C27}">
  <dimension ref="A1:F51"/>
  <sheetViews>
    <sheetView showGridLines="0" zoomScale="70" zoomScaleNormal="70" workbookViewId="0">
      <selection activeCell="B30" sqref="B30"/>
    </sheetView>
  </sheetViews>
  <sheetFormatPr baseColWidth="10" defaultColWidth="11.44140625" defaultRowHeight="14.4"/>
  <cols>
    <col min="1" max="1" width="81.88671875" bestFit="1" customWidth="1"/>
    <col min="2" max="2" width="30.21875" bestFit="1" customWidth="1"/>
    <col min="3" max="4" width="36.77734375" bestFit="1" customWidth="1"/>
    <col min="5" max="5" width="22.5546875" customWidth="1"/>
    <col min="6" max="6" width="14.88671875" bestFit="1" customWidth="1"/>
    <col min="9" max="9" width="30.44140625" customWidth="1"/>
  </cols>
  <sheetData>
    <row r="1" spans="1:6" ht="28.5" customHeight="1">
      <c r="A1" s="140" t="s">
        <v>0</v>
      </c>
      <c r="B1" s="140"/>
      <c r="C1" s="140"/>
      <c r="D1" s="140"/>
      <c r="E1" s="140"/>
      <c r="F1" s="140"/>
    </row>
    <row r="2" spans="1:6" ht="21" customHeight="1">
      <c r="A2" s="141" t="s">
        <v>1</v>
      </c>
      <c r="B2" s="141"/>
      <c r="C2" s="141"/>
      <c r="D2" s="141"/>
      <c r="E2" s="141"/>
      <c r="F2" s="141"/>
    </row>
    <row r="3" spans="1:6" ht="15" customHeight="1">
      <c r="A3" s="149" t="s">
        <v>2</v>
      </c>
      <c r="B3" s="149"/>
      <c r="C3" s="149"/>
      <c r="D3" s="149"/>
      <c r="E3" s="149"/>
      <c r="F3" s="149"/>
    </row>
    <row r="5" spans="1:6" ht="18.75" customHeight="1">
      <c r="A5" s="151" t="s">
        <v>30</v>
      </c>
      <c r="B5" s="151"/>
      <c r="C5" s="151"/>
      <c r="D5" s="151"/>
      <c r="E5" s="151"/>
      <c r="F5" s="151"/>
    </row>
    <row r="6" spans="1:6" ht="18">
      <c r="A6" s="151" t="s">
        <v>1477</v>
      </c>
      <c r="B6" s="151"/>
      <c r="C6" s="151"/>
      <c r="D6" s="151"/>
      <c r="E6" s="151"/>
      <c r="F6" s="151"/>
    </row>
    <row r="7" spans="1:6" ht="18.75" customHeight="1">
      <c r="A7" s="155" t="s">
        <v>1583</v>
      </c>
      <c r="B7" s="155"/>
      <c r="C7" s="155"/>
      <c r="D7" s="155"/>
      <c r="E7" s="155"/>
      <c r="F7" s="155"/>
    </row>
    <row r="8" spans="1:6" ht="18.75" customHeight="1">
      <c r="A8" s="155" t="s">
        <v>1584</v>
      </c>
      <c r="B8" s="155"/>
      <c r="C8" s="155"/>
      <c r="D8" s="155"/>
      <c r="E8" s="155"/>
      <c r="F8" s="155"/>
    </row>
    <row r="9" spans="1:6" ht="15.6">
      <c r="A9" s="153" t="s">
        <v>1478</v>
      </c>
      <c r="B9" s="153"/>
      <c r="C9" s="153"/>
      <c r="D9" s="153"/>
      <c r="E9" s="153"/>
      <c r="F9" s="153"/>
    </row>
    <row r="12" spans="1:6">
      <c r="D12" s="12"/>
    </row>
    <row r="15" spans="1:6">
      <c r="A15" s="138" t="s">
        <v>1479</v>
      </c>
      <c r="B15" t="s">
        <v>1480</v>
      </c>
      <c r="C15" t="s">
        <v>1481</v>
      </c>
    </row>
    <row r="16" spans="1:6">
      <c r="A16" s="130" t="s">
        <v>1482</v>
      </c>
      <c r="B16" s="51">
        <v>1403263338155</v>
      </c>
      <c r="C16" s="51">
        <v>407153875560.60999</v>
      </c>
    </row>
    <row r="17" spans="1:6">
      <c r="A17" s="131" t="s">
        <v>15</v>
      </c>
      <c r="B17" s="51">
        <v>1247578095825</v>
      </c>
      <c r="C17" s="51">
        <v>362495033222.70001</v>
      </c>
    </row>
    <row r="18" spans="1:6">
      <c r="A18" s="65" t="s">
        <v>16</v>
      </c>
      <c r="B18" s="51">
        <v>1092429071323</v>
      </c>
      <c r="C18" s="51">
        <v>326923916110.26007</v>
      </c>
      <c r="E18" s="51"/>
      <c r="F18" s="52"/>
    </row>
    <row r="19" spans="1:6">
      <c r="A19" s="132" t="s">
        <v>32</v>
      </c>
      <c r="B19" s="51">
        <v>444373269772</v>
      </c>
      <c r="C19" s="51">
        <v>114774924449.59006</v>
      </c>
      <c r="E19" s="51"/>
    </row>
    <row r="20" spans="1:6">
      <c r="A20" s="132" t="s">
        <v>33</v>
      </c>
      <c r="B20" s="51">
        <v>66472191181</v>
      </c>
      <c r="C20" s="51">
        <v>19422282015.970001</v>
      </c>
      <c r="E20" s="51"/>
    </row>
    <row r="21" spans="1:6">
      <c r="A21" s="132" t="s">
        <v>17</v>
      </c>
      <c r="B21" s="51">
        <v>225621046933</v>
      </c>
      <c r="C21" s="51">
        <v>64146276023.879997</v>
      </c>
      <c r="E21" s="51"/>
    </row>
    <row r="22" spans="1:6">
      <c r="A22" s="132" t="s">
        <v>34</v>
      </c>
      <c r="B22" s="51">
        <v>20010100000</v>
      </c>
      <c r="C22" s="51">
        <v>4901735387.1599989</v>
      </c>
      <c r="E22" s="51"/>
    </row>
    <row r="23" spans="1:6">
      <c r="A23" s="132" t="s">
        <v>35</v>
      </c>
      <c r="B23" s="51">
        <v>334972253013</v>
      </c>
      <c r="C23" s="51">
        <v>123007613756.22</v>
      </c>
      <c r="E23" s="51"/>
    </row>
    <row r="24" spans="1:6">
      <c r="A24" s="132" t="s">
        <v>36</v>
      </c>
      <c r="B24" s="51">
        <v>980210424</v>
      </c>
      <c r="C24" s="51">
        <v>671084477.44000006</v>
      </c>
      <c r="E24" s="51"/>
    </row>
    <row r="25" spans="1:6">
      <c r="A25" s="65" t="s">
        <v>18</v>
      </c>
      <c r="B25" s="51">
        <v>155149024502</v>
      </c>
      <c r="C25" s="51">
        <v>35571117112.439987</v>
      </c>
      <c r="E25" s="51"/>
    </row>
    <row r="26" spans="1:6">
      <c r="A26" s="132" t="s">
        <v>37</v>
      </c>
      <c r="B26" s="51">
        <v>37994371816</v>
      </c>
      <c r="C26" s="51">
        <v>9847755487.5999889</v>
      </c>
      <c r="E26" s="51"/>
      <c r="F26" s="12"/>
    </row>
    <row r="27" spans="1:6">
      <c r="A27" s="132" t="s">
        <v>38</v>
      </c>
      <c r="B27" s="51">
        <v>55667598377</v>
      </c>
      <c r="C27" s="51">
        <v>9510676936.8999996</v>
      </c>
      <c r="E27" s="51"/>
    </row>
    <row r="28" spans="1:6">
      <c r="A28" s="132" t="s">
        <v>39</v>
      </c>
      <c r="B28" s="51">
        <v>9767900</v>
      </c>
      <c r="C28" s="51">
        <v>3322821.35</v>
      </c>
      <c r="E28" s="51"/>
    </row>
    <row r="29" spans="1:6">
      <c r="A29" s="132" t="s">
        <v>40</v>
      </c>
      <c r="B29" s="51">
        <v>3463665953</v>
      </c>
      <c r="C29" s="51">
        <v>1375056173.6700001</v>
      </c>
      <c r="E29" s="51"/>
    </row>
    <row r="30" spans="1:6">
      <c r="A30" s="132" t="s">
        <v>41</v>
      </c>
      <c r="B30" s="51">
        <v>56567336181</v>
      </c>
      <c r="C30" s="51">
        <v>14834305692.920002</v>
      </c>
      <c r="E30" s="51"/>
    </row>
    <row r="31" spans="1:6">
      <c r="A31" s="132" t="s">
        <v>42</v>
      </c>
      <c r="B31" s="51">
        <v>1446284275</v>
      </c>
      <c r="C31" s="51">
        <v>0</v>
      </c>
      <c r="E31" s="51"/>
    </row>
    <row r="32" spans="1:6">
      <c r="A32" s="131" t="s">
        <v>1483</v>
      </c>
      <c r="B32" s="51">
        <v>155685242330</v>
      </c>
      <c r="C32" s="51">
        <v>44658842337.909988</v>
      </c>
      <c r="E32" s="51"/>
    </row>
    <row r="33" spans="1:6">
      <c r="A33" s="65" t="s">
        <v>26</v>
      </c>
      <c r="B33" s="51">
        <v>155685242330</v>
      </c>
      <c r="C33" s="51">
        <v>44658842337.909988</v>
      </c>
      <c r="E33" s="51"/>
    </row>
    <row r="34" spans="1:6">
      <c r="A34" s="132" t="s">
        <v>44</v>
      </c>
      <c r="B34" s="51">
        <v>7242026236</v>
      </c>
      <c r="C34" s="51">
        <v>2000000000</v>
      </c>
      <c r="E34" s="51"/>
    </row>
    <row r="35" spans="1:6">
      <c r="A35" s="132" t="s">
        <v>45</v>
      </c>
      <c r="B35" s="51">
        <v>148443216094</v>
      </c>
      <c r="C35" s="51">
        <v>42658842337.909988</v>
      </c>
      <c r="E35" s="51"/>
      <c r="F35" s="52"/>
    </row>
    <row r="36" spans="1:6">
      <c r="A36" s="132" t="s">
        <v>1484</v>
      </c>
      <c r="B36" s="51">
        <v>0</v>
      </c>
      <c r="C36" s="51">
        <v>0</v>
      </c>
      <c r="E36" s="51"/>
    </row>
    <row r="37" spans="1:6">
      <c r="A37" s="132" t="s">
        <v>1577</v>
      </c>
      <c r="B37" s="51">
        <v>0</v>
      </c>
      <c r="C37" s="51">
        <v>0</v>
      </c>
      <c r="E37" s="51"/>
      <c r="F37" s="12"/>
    </row>
    <row r="38" spans="1:6">
      <c r="A38" s="130" t="s">
        <v>815</v>
      </c>
      <c r="B38" s="51">
        <v>1403263338155</v>
      </c>
      <c r="C38" s="51">
        <v>407153875560.60999</v>
      </c>
      <c r="E38" s="51"/>
    </row>
    <row r="39" spans="1:6">
      <c r="E39" s="51"/>
    </row>
    <row r="40" spans="1:6">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07D9959-D1BF-40C3-BDA3-91A731D1E89A}"/>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2023-04-25T17:55:09Z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