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Noviembre/"/>
    </mc:Choice>
  </mc:AlternateContent>
  <xr:revisionPtr revIDLastSave="191" documentId="8_{944F9884-ABD7-4CA2-AF42-67DC90475D19}" xr6:coauthVersionLast="47" xr6:coauthVersionMax="47" xr10:uidLastSave="{6C9EBD00-6C19-4D41-8F6D-6846B4F7E74A}"/>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74" r:id="rId9"/>
  </sheets>
  <externalReferences>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Mes'!$C$30:$F$34</definedName>
    <definedName name="_xlnm._FilterDatabase" localSheetId="5" hidden="1">'Proyectos de inversión'!$B$11:$E$1764</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103"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6" i="4" l="1"/>
  <c r="E56" i="4"/>
  <c r="C56" i="4"/>
  <c r="E23" i="71" l="1"/>
  <c r="E22" i="71"/>
  <c r="D49" i="27"/>
  <c r="D40" i="27"/>
  <c r="E26" i="71" l="1"/>
  <c r="C55" i="4"/>
  <c r="D57" i="27"/>
  <c r="E57" i="27"/>
  <c r="E12" i="71" l="1"/>
  <c r="E17" i="71"/>
  <c r="E25" i="71" l="1"/>
  <c r="E24" i="71"/>
  <c r="F26" i="71"/>
  <c r="D26" i="71"/>
  <c r="F23" i="71"/>
  <c r="D23" i="71"/>
  <c r="F22" i="71"/>
  <c r="D22" i="71"/>
  <c r="F17" i="71"/>
  <c r="D17" i="71"/>
  <c r="F12" i="71"/>
  <c r="D12" i="71"/>
  <c r="D25" i="71" s="1"/>
  <c r="F25" i="71" l="1"/>
  <c r="D24" i="71"/>
  <c r="F24" i="71"/>
  <c r="D60" i="29" l="1"/>
  <c r="E60" i="29"/>
  <c r="C60" i="29"/>
  <c r="E49" i="27" l="1"/>
  <c r="D29" i="3"/>
  <c r="D28" i="3" s="1"/>
  <c r="D83" i="27"/>
  <c r="D81" i="27"/>
  <c r="D79" i="27"/>
  <c r="D77" i="27"/>
  <c r="D72" i="27"/>
  <c r="D67" i="27"/>
  <c r="D30" i="27"/>
  <c r="D20" i="27"/>
  <c r="D14" i="27"/>
  <c r="D101" i="29"/>
  <c r="D82" i="29"/>
  <c r="D89" i="29"/>
  <c r="D116" i="29"/>
  <c r="D115" i="29" s="1"/>
  <c r="D114" i="29" s="1"/>
  <c r="E116" i="29"/>
  <c r="E115" i="29" s="1"/>
  <c r="E114" i="29" s="1"/>
  <c r="D112" i="29"/>
  <c r="D111" i="29" s="1"/>
  <c r="D77" i="29"/>
  <c r="D73" i="29"/>
  <c r="D68" i="29"/>
  <c r="D65" i="29"/>
  <c r="D58" i="29"/>
  <c r="D56" i="29"/>
  <c r="D50" i="29"/>
  <c r="D47" i="29"/>
  <c r="D44" i="29"/>
  <c r="D42" i="29"/>
  <c r="D39" i="29"/>
  <c r="D36" i="29"/>
  <c r="D28" i="29"/>
  <c r="D24" i="29"/>
  <c r="D21" i="29"/>
  <c r="D15" i="29"/>
  <c r="D58" i="4"/>
  <c r="D55" i="4" s="1"/>
  <c r="D53" i="4"/>
  <c r="D51" i="4"/>
  <c r="D49" i="4"/>
  <c r="D47" i="4"/>
  <c r="D45" i="4"/>
  <c r="D43" i="4"/>
  <c r="D17" i="4"/>
  <c r="D14" i="4"/>
  <c r="C29" i="3"/>
  <c r="D21" i="3"/>
  <c r="D14" i="3"/>
  <c r="E56" i="29"/>
  <c r="D64" i="29" l="1"/>
  <c r="D76" i="27"/>
  <c r="D13" i="27"/>
  <c r="D72" i="29"/>
  <c r="D35" i="29"/>
  <c r="D14" i="29"/>
  <c r="D13" i="4"/>
  <c r="D63" i="4" s="1"/>
  <c r="D13" i="3"/>
  <c r="D34" i="3" s="1"/>
  <c r="D85" i="27" l="1"/>
  <c r="D13" i="29"/>
  <c r="D118" i="29" s="1"/>
  <c r="E89" i="29" l="1"/>
  <c r="E67" i="27" l="1"/>
  <c r="E14" i="27"/>
  <c r="E40" i="27" l="1"/>
  <c r="E51" i="4" l="1"/>
  <c r="E47" i="29"/>
  <c r="C47" i="29"/>
  <c r="E44" i="29"/>
  <c r="E42" i="29"/>
  <c r="E39" i="29"/>
  <c r="E36" i="29"/>
  <c r="E58" i="29"/>
  <c r="E20" i="27"/>
  <c r="E29" i="3"/>
  <c r="E83" i="27"/>
  <c r="E81" i="27"/>
  <c r="C83" i="27"/>
  <c r="C81" i="27"/>
  <c r="E112" i="29" l="1"/>
  <c r="E14" i="3"/>
  <c r="E21" i="3"/>
  <c r="E58" i="4"/>
  <c r="E55" i="4" s="1"/>
  <c r="C58" i="4"/>
  <c r="E45" i="4" l="1"/>
  <c r="E68" i="29"/>
  <c r="E73" i="29"/>
  <c r="E77" i="29"/>
  <c r="C82" i="29"/>
  <c r="E82" i="29"/>
  <c r="E101" i="29"/>
  <c r="C40" i="27"/>
  <c r="C44" i="29"/>
  <c r="C53" i="4"/>
  <c r="C51" i="4"/>
  <c r="C49" i="4"/>
  <c r="C47" i="4"/>
  <c r="C45" i="4"/>
  <c r="C43" i="4"/>
  <c r="C17" i="4"/>
  <c r="C14" i="4"/>
  <c r="E77" i="27"/>
  <c r="E72" i="27"/>
  <c r="C14" i="3"/>
  <c r="E21" i="29"/>
  <c r="E15" i="29"/>
  <c r="C15" i="29"/>
  <c r="E17" i="4"/>
  <c r="E72" i="29" l="1"/>
  <c r="E65" i="29"/>
  <c r="E64" i="29" s="1"/>
  <c r="E50" i="29" l="1"/>
  <c r="E28" i="29"/>
  <c r="E24" i="29"/>
  <c r="C21" i="29"/>
  <c r="E111" i="29"/>
  <c r="E35" i="29" l="1"/>
  <c r="E14" i="29"/>
  <c r="E13" i="3" l="1"/>
  <c r="E43" i="4" l="1"/>
  <c r="E47" i="4"/>
  <c r="E79" i="27" l="1"/>
  <c r="E76" i="27" s="1"/>
  <c r="E30" i="27" l="1"/>
  <c r="E53" i="4"/>
  <c r="E49" i="4"/>
  <c r="C79" i="27" l="1"/>
  <c r="C116" i="29" l="1"/>
  <c r="C115" i="29" s="1"/>
  <c r="C114" i="29" s="1"/>
  <c r="C112" i="29" l="1"/>
  <c r="C111" i="29" s="1"/>
  <c r="C42" i="29"/>
  <c r="C56" i="29"/>
  <c r="C58" i="29"/>
  <c r="C68" i="29" l="1"/>
  <c r="C24" i="29"/>
  <c r="C28" i="29"/>
  <c r="C50" i="29"/>
  <c r="C36" i="29"/>
  <c r="C101" i="29"/>
  <c r="C65" i="29"/>
  <c r="C77" i="29"/>
  <c r="C73" i="29"/>
  <c r="C39" i="29"/>
  <c r="C89" i="29"/>
  <c r="C64" i="29" l="1"/>
  <c r="C35" i="29"/>
  <c r="C14" i="29"/>
  <c r="C72" i="29"/>
  <c r="E13" i="29"/>
  <c r="E118" i="29" s="1"/>
  <c r="C13" i="29" l="1"/>
  <c r="C77" i="27"/>
  <c r="C76" i="27" s="1"/>
  <c r="C49" i="27" l="1"/>
  <c r="C14" i="27"/>
  <c r="C67" i="27"/>
  <c r="C30" i="27"/>
  <c r="C72" i="27"/>
  <c r="C57" i="27"/>
  <c r="C20" i="27"/>
  <c r="E14" i="4" l="1"/>
  <c r="E13" i="4" l="1"/>
  <c r="E63" i="4" s="1"/>
  <c r="C28" i="3"/>
  <c r="E28" i="3"/>
  <c r="E34" i="3" s="1"/>
  <c r="C21" i="3"/>
  <c r="E13" i="27"/>
  <c r="E85" i="27" s="1"/>
  <c r="C13" i="3" l="1"/>
  <c r="C34" i="3" s="1"/>
  <c r="C13" i="4"/>
  <c r="C63" i="4" s="1"/>
  <c r="C13" i="27"/>
  <c r="C85" i="27" s="1"/>
  <c r="C118"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<sst xmlns="http://schemas.openxmlformats.org/spreadsheetml/2006/main" count="1487" uniqueCount="1083">
  <si>
    <t>MINISTERIO DE HACIENDA</t>
  </si>
  <si>
    <t>DIRECCIÓN GENERAL DE PRESUPUESTO</t>
  </si>
  <si>
    <t>DIRECCIÓN DE ESTUDIOS ECONÓMICOS Y SEGUIMIENTO FINANCIERO</t>
  </si>
  <si>
    <t>En Millones RD$</t>
  </si>
  <si>
    <t>Indicadores</t>
  </si>
  <si>
    <t xml:space="preserve">Pres. Inicial      </t>
  </si>
  <si>
    <t>Devengado</t>
  </si>
  <si>
    <t>Ley No. 345-21</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</si>
  <si>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</si>
  <si>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</si>
  <si>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</si>
  <si>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</si>
  <si>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</si>
  <si>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</si>
  <si>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</si>
  <si>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</si>
  <si>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</si>
  <si>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</si>
  <si>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</si>
  <si>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</si>
  <si>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</si>
  <si>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</si>
  <si>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</si>
  <si>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</si>
  <si>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</si>
  <si>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</si>
  <si>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</si>
  <si>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</si>
  <si>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</si>
  <si>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</si>
  <si>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</si>
  <si>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</si>
  <si>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</si>
  <si>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</si>
  <si>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</si>
  <si>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</si>
  <si>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</si>
  <si>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</si>
  <si>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</si>
  <si>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</si>
  <si>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</si>
  <si>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</si>
  <si>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</si>
  <si>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</si>
  <si>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</si>
  <si>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</si>
  <si>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</si>
  <si>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</si>
  <si>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</si>
  <si>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</si>
  <si>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</si>
  <si>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</si>
  <si>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</si>
  <si>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</si>
  <si>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</si>
  <si>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</si>
  <si>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</si>
  <si>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</si>
  <si>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</si>
  <si>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</si>
  <si>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</si>
  <si>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</si>
  <si>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</si>
  <si>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</si>
  <si>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</si>
  <si>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</si>
  <si>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</si>
  <si>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</si>
  <si>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</si>
  <si>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</si>
  <si>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</si>
  <si>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</si>
  <si>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</si>
  <si>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</si>
  <si>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</si>
  <si>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</si>
  <si>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</si>
  <si>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</si>
  <si>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</si>
  <si>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</si>
  <si>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</si>
  <si>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</si>
  <si>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</si>
  <si>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</si>
  <si>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</si>
  <si>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</si>
  <si>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</si>
  <si>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</si>
  <si>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</si>
  <si>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</si>
  <si>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</si>
  <si>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</si>
  <si>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</si>
  <si>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</si>
  <si>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</si>
  <si>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</si>
  <si>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</si>
  <si>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</si>
  <si>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</si>
  <si>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</si>
  <si>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</si>
  <si>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</si>
  <si>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</si>
  <si>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</si>
  <si>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</si>
  <si>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</si>
  <si>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</si>
  <si>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</si>
  <si>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</si>
  <si>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</si>
  <si>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</si>
  <si>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</si>
  <si>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</si>
  <si>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</si>
  <si>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</si>
  <si>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</si>
  <si>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</si>
  <si>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</si>
  <si>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</si>
  <si>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</si>
  <si>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</si>
  <si>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</si>
  <si>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</si>
  <si>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</si>
  <si>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</si>
  <si>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</si>
  <si>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</si>
  <si>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</si>
  <si>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</si>
  <si>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</si>
  <si>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</si>
  <si>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</si>
  <si>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</si>
  <si>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</si>
  <si>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</si>
  <si>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</si>
  <si>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</si>
  <si>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</si>
  <si>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</si>
  <si>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</si>
  <si>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</si>
  <si>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</si>
  <si>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</si>
  <si>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</si>
  <si>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</si>
  <si>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</si>
  <si>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</si>
  <si>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</si>
  <si>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</si>
  <si>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</si>
  <si>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</si>
  <si>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</si>
  <si>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</si>
  <si>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</si>
  <si>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</si>
  <si>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</si>
  <si>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</si>
  <si>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</si>
  <si>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</si>
  <si>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</si>
  <si>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</si>
  <si>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</si>
  <si>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</si>
  <si>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</si>
  <si>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</si>
  <si>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</si>
  <si>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</si>
  <si>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</si>
  <si>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</si>
  <si>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</si>
  <si>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</si>
  <si>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</si>
  <si>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</si>
  <si>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</si>
  <si>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</si>
  <si>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</si>
  <si>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</si>
  <si>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</si>
  <si>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</si>
  <si>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</si>
  <si>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</si>
  <si>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</si>
  <si>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</si>
  <si>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</si>
  <si>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</si>
  <si>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</si>
  <si>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</si>
  <si>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</si>
  <si>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</si>
  <si>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</si>
  <si>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</si>
  <si>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</si>
  <si>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</si>
  <si>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</si>
  <si>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</si>
  <si>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</si>
  <si>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</si>
  <si>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</si>
  <si>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</si>
  <si>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</si>
  <si>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</si>
  <si>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</si>
  <si>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</si>
  <si>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</si>
  <si>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</si>
  <si>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</si>
  <si>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</si>
  <si>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</si>
  <si>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</si>
  <si>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</si>
  <si>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</si>
  <si>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</si>
  <si>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</si>
  <si>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</si>
  <si>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</si>
  <si>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</si>
  <si>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</si>
  <si>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</si>
  <si>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</si>
  <si>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</si>
  <si>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</si>
  <si>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</si>
  <si>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</si>
  <si>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</si>
  <si>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</si>
  <si>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</si>
  <si>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</si>
  <si>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</si>
  <si>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</si>
  <si>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</si>
  <si>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</si>
  <si>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</si>
  <si>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</si>
  <si>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</si>
  <si>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</si>
  <si>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</si>
  <si>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</si>
  <si>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</si>
  <si>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</si>
  <si>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</si>
  <si>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</si>
  <si>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</si>
  <si>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</si>
  <si>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</si>
  <si>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</si>
  <si>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</si>
  <si>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</si>
  <si>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</si>
  <si>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</si>
  <si>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</si>
  <si>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</si>
  <si>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</si>
  <si>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</si>
  <si>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</si>
  <si>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</si>
  <si>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</si>
  <si>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</si>
  <si>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</si>
  <si>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</si>
  <si>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</si>
  <si>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</si>
  <si>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</si>
  <si>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</si>
  <si>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</si>
  <si>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</si>
  <si>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</si>
  <si>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</si>
  <si>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</si>
  <si>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</si>
  <si>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</si>
  <si>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</si>
  <si>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</si>
  <si>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</si>
  <si>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</si>
  <si>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</si>
  <si>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</si>
  <si>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</si>
  <si>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</si>
  <si>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</si>
  <si>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</si>
  <si>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</si>
  <si>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</si>
  <si>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</si>
  <si>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</si>
  <si>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</si>
  <si>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</si>
  <si>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</si>
  <si>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</si>
  <si>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</si>
  <si>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</si>
  <si>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</si>
  <si>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</si>
  <si>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</si>
  <si>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</si>
  <si>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</si>
  <si>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</si>
  <si>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</si>
  <si>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</si>
  <si>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</si>
  <si>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</si>
  <si>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</si>
  <si>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</si>
  <si>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</si>
  <si>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</si>
  <si>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</si>
  <si>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</si>
  <si>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</si>
  <si>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</si>
  <si>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</si>
  <si>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</si>
  <si>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</si>
  <si>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</si>
  <si>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</si>
  <si>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</si>
  <si>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</si>
  <si>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</si>
  <si>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</si>
  <si>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</si>
  <si>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</si>
  <si>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</si>
  <si>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</si>
  <si>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</si>
  <si>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</si>
  <si>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</si>
  <si>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</si>
  <si>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</si>
  <si>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</si>
  <si>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</si>
  <si>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</si>
  <si>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</si>
  <si>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</si>
  <si>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</si>
  <si>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</si>
  <si>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</si>
  <si>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</si>
  <si>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</si>
  <si>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</si>
  <si>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</si>
  <si>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</si>
  <si>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</si>
  <si>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</si>
  <si>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</si>
  <si>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</si>
  <si>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</si>
  <si>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</si>
  <si>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</si>
  <si>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</si>
  <si>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</si>
  <si>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</si>
  <si>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</si>
  <si>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</si>
  <si>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</si>
  <si>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</si>
  <si>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</si>
  <si>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</si>
  <si>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</si>
  <si>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</si>
  <si>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</si>
  <si>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</si>
  <si>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</si>
  <si>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</si>
  <si>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</si>
  <si>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</si>
  <si>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</si>
  <si>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</si>
  <si>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</si>
  <si>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</si>
  <si>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</si>
  <si>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</si>
  <si>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</si>
  <si>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</si>
  <si>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</si>
  <si>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</si>
  <si>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</si>
  <si>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</si>
  <si>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</si>
  <si>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</si>
  <si>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</si>
  <si>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</si>
  <si>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</si>
  <si>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</si>
  <si>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</si>
  <si>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</si>
  <si>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</si>
  <si>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</si>
  <si>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</si>
  <si>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</si>
  <si>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</si>
  <si>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</si>
  <si>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</si>
  <si>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</si>
  <si>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</si>
  <si>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</si>
  <si>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</si>
  <si>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</si>
  <si>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</si>
  <si>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</si>
  <si>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</si>
  <si>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</si>
  <si>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</si>
  <si>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</si>
  <si>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</si>
  <si>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</si>
  <si>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</si>
  <si>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</si>
  <si>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</si>
  <si>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</si>
  <si>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</si>
  <si>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</si>
  <si>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</si>
  <si>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</si>
  <si>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</si>
  <si>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</si>
  <si>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</si>
  <si>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</si>
  <si>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</si>
  <si>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</si>
  <si>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</si>
  <si>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</si>
  <si>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</si>
  <si>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</si>
  <si>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</si>
  <si>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</si>
  <si>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</si>
  <si>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</si>
  <si>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</si>
  <si>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</si>
  <si>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</si>
  <si>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</si>
  <si>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</si>
  <si>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</si>
  <si>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</si>
  <si>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</si>
  <si>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</si>
  <si>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</si>
  <si>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</si>
  <si>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</si>
  <si>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</si>
  <si>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</si>
  <si>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</si>
  <si>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</si>
  <si>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</si>
  <si>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</si>
  <si>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</si>
  <si>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</si>
  <si>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</si>
  <si>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</si>
  <si>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</si>
  <si>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</si>
  <si>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</si>
  <si>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</si>
  <si>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</si>
  <si>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</si>
  <si>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</si>
  <si>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</si>
  <si>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</si>
  <si>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</si>
  <si>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</si>
  <si>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</si>
  <si>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</si>
  <si>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</si>
  <si>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</si>
  <si>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</si>
  <si>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</si>
  <si>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</si>
  <si>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</si>
  <si>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</si>
  <si>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</si>
  <si>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</si>
  <si>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</si>
  <si>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</si>
  <si>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</si>
  <si>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</si>
  <si>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</si>
  <si>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</si>
  <si>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</si>
  <si>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</si>
  <si>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</si>
  <si>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</si>
  <si>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</si>
  <si>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</si>
  <si>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</si>
  <si>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</si>
  <si>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</si>
  <si>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</si>
  <si>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</si>
  <si>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</si>
  <si>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</si>
  <si>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</si>
  <si>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</si>
  <si>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</si>
  <si>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</si>
  <si>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</si>
  <si>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</si>
  <si>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</si>
  <si>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</si>
  <si>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</si>
  <si>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</si>
  <si>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</si>
  <si>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</si>
  <si>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</si>
  <si>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</si>
  <si>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</si>
  <si>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</si>
  <si>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</si>
  <si>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</si>
  <si>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</si>
  <si>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</si>
  <si>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</si>
  <si>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</si>
  <si>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</si>
  <si>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</si>
  <si>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</si>
  <si>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</si>
  <si>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</si>
  <si>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</si>
  <si>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</si>
  <si>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</si>
  <si>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</si>
  <si>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</si>
  <si>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</si>
  <si>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</si>
  <si>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</si>
  <si>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</si>
  <si>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</si>
  <si>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</si>
  <si>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</si>
  <si>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</si>
  <si>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</si>
  <si>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</si>
  <si>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</si>
  <si>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</si>
  <si>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</si>
  <si>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</si>
  <si>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</si>
  <si>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</si>
  <si>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</si>
  <si>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</si>
  <si>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</si>
  <si>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</si>
  <si>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</si>
  <si>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</si>
  <si>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</si>
  <si>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</si>
  <si>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</si>
  <si>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</si>
  <si>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</si>
  <si>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</si>
  <si>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</si>
  <si>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</si>
  <si>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</si>
  <si>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</si>
  <si>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</si>
  <si>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</si>
  <si>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</si>
  <si>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</si>
  <si>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</si>
  <si>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</si>
  <si>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</si>
  <si>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</si>
  <si>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</si>
  <si>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</si>
  <si>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</si>
  <si>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</si>
  <si>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</si>
  <si>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</si>
  <si>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</si>
  <si>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</si>
  <si>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</si>
  <si>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</si>
  <si>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</si>
  <si>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</si>
  <si>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</si>
  <si>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</si>
  <si>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</si>
  <si>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</si>
  <si>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</si>
  <si>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</si>
  <si>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</si>
  <si>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</si>
  <si>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</si>
  <si>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</si>
  <si>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</si>
  <si>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</si>
  <si>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</si>
  <si>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</si>
  <si>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</si>
  <si>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</si>
  <si>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</si>
  <si>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</si>
  <si>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</si>
  <si>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</si>
  <si>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</si>
  <si>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</si>
  <si>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</si>
  <si>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</si>
  <si>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</si>
  <si>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</si>
  <si>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</si>
  <si>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</si>
  <si>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</si>
  <si>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</si>
  <si>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</si>
  <si>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</si>
  <si>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</si>
  <si>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</si>
  <si>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</si>
  <si>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</si>
  <si>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</si>
  <si>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</si>
  <si>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</si>
  <si>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</si>
  <si>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</si>
  <si>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</si>
  <si>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</si>
  <si>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</si>
  <si>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</si>
  <si>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</si>
  <si>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</si>
  <si>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</si>
  <si>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</si>
  <si>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</si>
  <si>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</si>
  <si>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</si>
  <si>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</si>
  <si>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</si>
  <si>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</si>
  <si>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</si>
  <si>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</si>
  <si>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</si>
  <si>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</si>
  <si>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</si>
  <si>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</si>
  <si>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</si>
  <si>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</si>
  <si>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</si>
  <si>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</si>
  <si>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</si>
  <si>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</si>
  <si>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</si>
  <si>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</si>
  <si>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</si>
  <si>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</si>
  <si>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</si>
  <si>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</si>
  <si>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</si>
  <si>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</si>
  <si>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</si>
  <si>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</si>
  <si>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</si>
  <si>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</si>
  <si>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</si>
  <si>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</si>
  <si>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</si>
  <si>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</si>
  <si>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</si>
  <si>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</si>
  <si>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</si>
  <si>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</si>
  <si>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</si>
  <si>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</si>
  <si>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</si>
  <si>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</si>
  <si>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</si>
  <si>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</si>
  <si>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</si>
  <si>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</si>
  <si>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</si>
  <si>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</si>
  <si>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</si>
  <si>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</si>
  <si>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</si>
  <si>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</si>
  <si>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</si>
  <si>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</si>
  <si>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</si>
  <si>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</si>
  <si>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</si>
  <si>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</si>
  <si>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</si>
  <si>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</si>
  <si>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</si>
  <si>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</si>
  <si>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</si>
  <si>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</si>
  <si>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</si>
  <si>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</si>
  <si>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</si>
  <si>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</si>
  <si>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</si>
  <si>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</si>
  <si>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</si>
  <si>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</si>
  <si>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</si>
  <si>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</si>
  <si>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</si>
  <si>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</si>
  <si>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</si>
  <si>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</si>
  <si>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</si>
  <si>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</si>
  <si>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</si>
  <si>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</si>
  <si>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</si>
  <si>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</si>
  <si>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</si>
  <si>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</si>
  <si>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</si>
  <si>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</si>
  <si>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</si>
  <si>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</si>
  <si>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</si>
  <si>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</si>
  <si>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</si>
  <si>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</si>
  <si>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</si>
  <si>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</si>
  <si>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</si>
  <si>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</si>
  <si>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</si>
  <si>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</si>
  <si>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</si>
  <si>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</si>
  <si>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</si>
  <si>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</si>
  <si>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</si>
  <si>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</si>
  <si>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</si>
  <si>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</si>
  <si>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</si>
  <si>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</si>
  <si>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</si>
  <si>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</si>
  <si>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</si>
  <si>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</si>
  <si>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</si>
  <si>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</si>
  <si>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</si>
  <si>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</si>
  <si>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</si>
  <si>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</si>
  <si>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</si>
  <si>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</si>
  <si>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</si>
  <si>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</si>
  <si>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</si>
  <si>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</si>
  <si>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</si>
  <si>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</si>
  <si>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</si>
  <si>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</si>
  <si>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</si>
  <si>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</si>
  <si>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</si>
  <si>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</si>
  <si>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</si>
  <si>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</si>
  <si>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</si>
  <si>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</si>
  <si>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</si>
  <si>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</si>
  <si>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</si>
  <si>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</si>
  <si>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</si>
  <si>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</si>
  <si>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</si>
  <si>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</si>
  <si>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</si>
  <si>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</si>
  <si>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</si>
  <si>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</si>
  <si>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</si>
  <si>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</si>
  <si>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</si>
  <si>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</si>
  <si>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</si>
  <si>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</si>
  <si>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</si>
  <si>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</si>
  <si>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</si>
  <si>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</si>
  <si>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</si>
  <si>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</si>
  <si>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</si>
  <si>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</si>
  <si>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</si>
  <si>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</si>
  <si>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</si>
  <si>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</si>
  <si>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</si>
  <si>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</si>
  <si>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</si>
  <si>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</si>
  <si>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</si>
  <si>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</si>
  <si>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</si>
  <si>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</si>
  <si>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</si>
  <si>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</si>
  <si>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</si>
  <si>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</si>
  <si>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</si>
  <si>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</si>
  <si>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</si>
  <si>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</si>
  <si>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</si>
  <si>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</si>
  <si>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</si>
  <si>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</si>
  <si>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</si>
  <si>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</si>
  <si>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</si>
  <si>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</si>
  <si>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</si>
  <si>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</si>
  <si>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</si>
  <si>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</si>
  <si>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</si>
  <si>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</si>
  <si>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</si>
  <si>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</si>
  <si>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</si>
  <si>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</si>
  <si>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</si>
  <si>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</si>
  <si>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</si>
  <si>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</si>
  <si>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</si>
  <si>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</si>
  <si>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</si>
  <si>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</si>
  <si>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</si>
  <si>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</si>
  <si>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</si>
  <si>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</si>
  <si>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</si>
  <si>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</si>
  <si>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</si>
  <si>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</si>
  <si>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</si>
  <si>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</si>
  <si>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</si>
  <si>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</si>
  <si>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</si>
  <si>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</si>
  <si>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</si>
  <si>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</si>
  <si>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</si>
  <si>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</si>
  <si>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</si>
  <si>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</si>
  <si>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</si>
  <si>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</si>
  <si>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</si>
  <si>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</si>
  <si>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</si>
  <si>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</si>
  <si>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</si>
  <si>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</si>
  <si>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</si>
  <si>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</si>
  <si>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</si>
  <si>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</si>
  <si>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</si>
  <si>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</si>
  <si>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</si>
  <si>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</si>
  <si>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</si>
  <si>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</si>
  <si>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</si>
  <si>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</si>
  <si>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</si>
  <si>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</si>
  <si>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</si>
  <si>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</si>
  <si>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</si>
  <si>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</si>
  <si>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</si>
  <si>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</si>
  <si>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</si>
  <si>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</si>
  <si>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</si>
  <si>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</si>
  <si>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</si>
  <si>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</si>
  <si>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</si>
  <si>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</si>
  <si>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</si>
  <si>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</si>
  <si>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</si>
  <si>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</si>
  <si>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</si>
  <si>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</si>
  <si>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</si>
  <si>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</si>
  <si>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</si>
  <si>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</si>
  <si>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</si>
  <si>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</si>
  <si>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</si>
  <si>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</si>
  <si>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</si>
  <si>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</si>
  <si>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</si>
  <si>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</si>
  <si>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</si>
  <si>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</si>
  <si>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</si>
  <si>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</si>
  <si>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</si>
  <si>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</si>
  <si>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</si>
  <si>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</si>
  <si>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</si>
  <si>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</si>
  <si>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</si>
  <si>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</si>
  <si>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</si>
  <si>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</si>
  <si>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</si>
  <si>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</si>
  <si>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</si>
  <si>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</si>
  <si>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</si>
  <si>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</si>
  <si>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</si>
  <si>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</si>
  <si>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</si>
  <si>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</si>
  <si>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</si>
  <si>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</si>
  <si>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</si>
  <si>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</si>
  <si>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</si>
  <si>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</si>
  <si>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</si>
  <si>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</si>
  <si>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</si>
  <si>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</si>
  <si>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</si>
  <si>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</si>
  <si>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</si>
  <si>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</si>
  <si>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</si>
  <si>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</si>
  <si>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</si>
  <si>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</si>
  <si>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</si>
  <si>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</si>
  <si>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</si>
  <si>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</si>
  <si>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</si>
  <si>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</si>
  <si>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</si>
  <si>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</si>
  <si>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</si>
  <si>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</si>
  <si>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</si>
  <si>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</si>
  <si>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</si>
  <si>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</si>
  <si>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</si>
  <si>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</si>
  <si>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</si>
  <si>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</si>
  <si>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</si>
  <si>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</si>
  <si>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</si>
  <si>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</si>
  <si>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</si>
  <si>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</si>
  <si>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</si>
  <si>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</si>
  <si>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</si>
  <si>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</si>
  <si>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</si>
  <si>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</si>
  <si>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</si>
  <si>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</si>
  <si>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</si>
  <si>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</si>
  <si>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</si>
  <si>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</si>
  <si>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</si>
  <si>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</si>
  <si>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</si>
  <si>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</si>
  <si>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</si>
  <si>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</si>
  <si>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</si>
  <si>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</si>
  <si>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</si>
  <si>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</si>
  <si>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</si>
  <si>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</si>
  <si>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</si>
  <si>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</si>
  <si>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</si>
  <si>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</si>
  <si>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</si>
  <si>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</si>
  <si>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</si>
  <si>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</si>
  <si>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</si>
  <si>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</si>
  <si>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</si>
  <si>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</si>
  <si>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</si>
  <si>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</si>
  <si>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</si>
  <si>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</si>
  <si>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</si>
  <si>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</si>
  <si>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</si>
  <si>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</si>
  <si>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</si>
  <si>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</si>
  <si>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</si>
  <si>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</si>
  <si>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</si>
  <si>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</si>
  <si>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</si>
  <si>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</si>
  <si>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</si>
  <si>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</si>
  <si>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</si>
  <si>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</si>
  <si>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</si>
  <si>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</si>
  <si>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</si>
  <si>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</si>
  <si>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</si>
  <si>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</si>
  <si>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Es inversión pública</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</si>
  <si>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</si>
  <si>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</si>
  <si>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</si>
  <si>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 xml:space="preserve">Presupuesto </t>
  </si>
  <si>
    <t>2.5.5 - TRANSFERENCIAS DE CAPITAL A INSTITUCIONES PÚBLICAS FINANCIERAS</t>
  </si>
  <si>
    <t>Presupuesto vigente</t>
  </si>
  <si>
    <t>2.7.3 - CONSTRUCCIONES EN BIENES CONCESIONADOS</t>
  </si>
  <si>
    <t>2.9.01 - Comercio de distribución almacenamiento y depósito</t>
  </si>
  <si>
    <t>4.3.04 - Servicios de radio, televisión y servicios editoriales</t>
  </si>
  <si>
    <t>88 - AMPLIACIÓN DEL CENTRO SECUNDARIO PEKÍN ADENTRO (SEGUNDA ETAPA), MUNICIPIO SANTIAGO DE LOS CABALLEROS.</t>
  </si>
  <si>
    <t>Suma de PRESUPUESTO INICIAL</t>
  </si>
  <si>
    <t>Suma de PRESUPUESTO VIGENTE</t>
  </si>
  <si>
    <t>**El presupuesto vigente corresponde al presupuesto aprobado por la Ley No. 351-22, que modifica la Ley 345-21 de Presupuesto General del Estado 2022, e incluye las modificaciones permitidas conforme a lo dispuesto en el Art. 48 de la Ley Orgánica de Presupuesto para el Sector Público No. 423-06 y los recursos a devengar por calamidades públicas.</t>
  </si>
  <si>
    <t>Cuenta de Ahorro, Inversión y Financiamiento</t>
  </si>
  <si>
    <t>Gobierno Central</t>
  </si>
  <si>
    <t>1 - INGRESOS</t>
  </si>
  <si>
    <t>1.1 - Ingresos corrientes</t>
  </si>
  <si>
    <t>1.1.6.5 - Donaciones Corrientes</t>
  </si>
  <si>
    <t>1.2 - Ingresos de capital</t>
  </si>
  <si>
    <t>1.2.4.4 - Donaciones  de Capital</t>
  </si>
  <si>
    <t>RESULTADOS</t>
  </si>
  <si>
    <t>Resultado de la cuenta corriente (1.1-2.1)</t>
  </si>
  <si>
    <t>Resultado de la cuenta de capital (1.2-2.2)</t>
  </si>
  <si>
    <t>Resultado primario (1- (2 - 2.1.4))</t>
  </si>
  <si>
    <t>Resultado financiero (1- 2)</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</si>
  <si>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</si>
  <si>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</si>
  <si>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</si>
  <si>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</si>
  <si>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vigente</t>
  </si>
  <si>
    <t>2.5.6 - TRANSFERENCIAS DE CAPITAL AL SECTOR EXTERNO</t>
  </si>
  <si>
    <t>26 - CONSTRUCCIÓN POLIDEPORTIVO SAVICA, MUNICIPIO HIGÜEY, PROVINCIA LA ALTAGRACIA.</t>
  </si>
  <si>
    <t>31 - CONSTRUCCIÓN CENTRO COMUNAL BARRIO NUEVO, MUNICIPIO YAGUATE, PROVINCIA SAN CRISTOBAL</t>
  </si>
  <si>
    <t>27 - CONSTRUCCIÓN CENTRO COMUNAL BARRIO PUERTO RICO, MUNICIPIO SAN CRISTÓBAL, PROVINCIA SAN CRISTOBAL</t>
  </si>
  <si>
    <t>29 - CONSTRUCCIÓN CENTRO COMUNAL SECTOR V CENTENARIO, MUNICIPIO VILLA ALTAGRACIA, PROVINCIA SAN CRISTOBAL</t>
  </si>
  <si>
    <t>28 - CONSTRUCCIÓN CENTRO COMUNAL CRUCE 6 DE NOVIEMBRE - CARRETERA CAMBITA, MUNICIPIO SAN CRISTOBAL, PROVINCIA SAN CRISTOBAL</t>
  </si>
  <si>
    <t>34 - CONSTRUCCIÓN CENTRO COMUNAL BARRIO DUARTE, MUNICIPIO VILLA  ALTAGRACIA, PROVINCIA SAN CRISTOBAL</t>
  </si>
  <si>
    <t>32 - CONSTRUCCIÓN CENTRO COMUNAL SECTOR KILOMETRO 59, MUNICIPIO VILLA ALTAGRACIA, PROVINCIA SAN CRISTOBAL</t>
  </si>
  <si>
    <t>33 - CONSTRUCCIÓN CENTRO COMUNAL SECTOR PAJARITO, MUNICIPIO YAGUATE, PROVINCIA SAN CRISTOBAL</t>
  </si>
  <si>
    <t>30 - CONSTRUCCIÓN CENTRO COMUNAL SECTOR NAJAYO ARRIBA, MUNICIPIO SAN CRISTOBAL, PROVINCIA SAN CRISTOBAL</t>
  </si>
  <si>
    <t>Ejecución 1ro de enero - 18 de noviembre de 2022*</t>
  </si>
  <si>
    <t>Ejecución 1ro de enero - 18 de noviembre de 2022 *</t>
  </si>
  <si>
    <t>Ejecución 1ro de enero - 18 de noviembre 2022*</t>
  </si>
  <si>
    <t xml:space="preserve">      Ejecución 1ro de enero - 18 de noviembre 2022 (fecha de imputación)</t>
  </si>
  <si>
    <t>* Fecha de imputación al 18 de noviembre y  fecha de registro al 21 de noviembre de 2022. La fecha de imputación representa los gastos o ingresos en el momento de su ejecución, mientras que la fecha de registro representa el momento de su registro en el sistema, en la medida que se van regularizando los pagos.</t>
  </si>
  <si>
    <t>* Fecha de imputación al 18 de noviembre y  fecha de registro al 21 de noviembre de 2022. La fecha de imputación al 18 de noviembrerepresenta los gastos o ingresos en el momento de su ejecución, mientras que la fecha de registro representa el momento de su registro en el sistema, en la medida que se van regularizando los pagos.</t>
  </si>
  <si>
    <t>* Fecha de imputación al 18 de noviembre y fecha de registro al 21 de noviembre de 2022. La fecha de imputación al 18 de noviembrerepresenta los gastos o ingresos en el momento de su ejecución, mientras que la fecha de registro representa el momento de su registro en el sistema, en la medida que se van regularizando los pagos.</t>
  </si>
  <si>
    <t>Ejecución 1ro de enero - 21 de noviembre 2022 (fecha de registro)</t>
  </si>
  <si>
    <t>4 -FINANCIAMIENTO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</si>
</sst>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_(* #,##0.000000_);_(* \(#,##0.000000\);_(* &quot;-&quot;??_);_(@_)"/>
    <numFmt numFmtId="179" formatCode="_(* #,##0.0_);_(* \(#,##0.0\);_(* &quot;-&quot;?_);_(@_)"/>
    <numFmt numFmtId="180" formatCode="_(* #,##0.00000000_);_(* \(#,##0.00000000\);_(* &quot;-&quot;??_);_(@_)"/>
    <numFmt numFmtId="181" formatCode="#,##0.0_);\(#,##0.0\)"/>
    <numFmt numFmtId="182" formatCode="0.0%"/>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rgb="FFFFFFFF"/>
      <name val="Calibri"/>
      <family val="2"/>
      <scheme val="minor"/>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91">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39">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78" fontId="0" fillId="0" borderId="0" xfId="1" applyNumberFormat="1" applyFont="1"/>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79"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7" fontId="54" fillId="3" borderId="0" xfId="1" applyNumberFormat="1" applyFont="1" applyFill="1" applyBorder="1" applyAlignment="1">
      <alignment vertical="center" wrapText="1"/>
    </xf>
    <xf numFmtId="166" fontId="0" fillId="2" borderId="0" xfId="1" applyNumberFormat="1" applyFont="1" applyFill="1" applyAlignment="1"/>
    <xf numFmtId="180" fontId="0" fillId="0" borderId="0" xfId="1" applyNumberFormat="1" applyFont="1"/>
    <xf numFmtId="0" fontId="55"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5" fillId="4" borderId="0" xfId="0" applyFont="1" applyFill="1" applyAlignment="1">
      <alignment horizontal="left" vertical="center" indent="1"/>
    </xf>
    <xf numFmtId="0" fontId="55" fillId="5" borderId="0" xfId="0" applyFont="1" applyFill="1" applyAlignment="1">
      <alignment horizontal="left" vertical="center" indent="1"/>
    </xf>
    <xf numFmtId="166" fontId="55" fillId="5" borderId="0" xfId="1" applyNumberFormat="1" applyFont="1" applyFill="1" applyBorder="1" applyAlignment="1">
      <alignment horizontal="right" vertical="center" wrapText="1"/>
    </xf>
    <xf numFmtId="166" fontId="55" fillId="4" borderId="0" xfId="1" applyNumberFormat="1" applyFont="1" applyFill="1" applyBorder="1" applyAlignment="1">
      <alignment horizontal="right" vertical="center"/>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6"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81" fontId="11" fillId="0" borderId="0" xfId="7" applyNumberFormat="1"/>
    <xf numFmtId="43" fontId="0" fillId="0" borderId="0" xfId="0" applyNumberFormat="1"/>
    <xf numFmtId="166" fontId="11" fillId="0" borderId="0" xfId="8" applyNumberFormat="1" applyFont="1"/>
    <xf numFmtId="182" fontId="0" fillId="0" borderId="0" xfId="788" applyNumberFormat="1" applyFont="1"/>
    <xf numFmtId="0" fontId="57" fillId="3" borderId="0" xfId="0" applyFont="1" applyFill="1" applyAlignment="1">
      <alignment wrapText="1"/>
    </xf>
    <xf numFmtId="167" fontId="57" fillId="3" borderId="0" xfId="0" applyNumberFormat="1" applyFont="1" applyFill="1" applyAlignment="1">
      <alignment horizontal="center" wrapText="1"/>
    </xf>
    <xf numFmtId="0" fontId="58" fillId="0" borderId="0" xfId="0" applyFont="1" applyAlignment="1">
      <alignment horizontal="left"/>
    </xf>
    <xf numFmtId="166" fontId="5" fillId="0" borderId="0" xfId="1" applyNumberFormat="1" applyFont="1" applyAlignment="1"/>
    <xf numFmtId="167" fontId="57" fillId="3" borderId="0" xfId="0" applyNumberFormat="1" applyFont="1" applyFill="1" applyAlignment="1">
      <alignment wrapText="1"/>
    </xf>
    <xf numFmtId="166" fontId="57" fillId="3" borderId="0" xfId="0" applyNumberFormat="1" applyFont="1" applyFill="1" applyAlignment="1">
      <alignment horizontal="right" wrapText="1"/>
    </xf>
    <xf numFmtId="0" fontId="57" fillId="2" borderId="0" xfId="0" applyFont="1" applyFill="1" applyAlignment="1">
      <alignment wrapText="1"/>
    </xf>
    <xf numFmtId="167" fontId="57"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6" fontId="55" fillId="0" borderId="0" xfId="0" applyNumberFormat="1" applyFo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cellXfs>
  <cellStyles count="79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5</xdr:col>
      <xdr:colOff>704850</xdr:colOff>
      <xdr:row>1</xdr:row>
      <xdr:rowOff>132715</xdr:rowOff>
    </xdr:from>
    <xdr:to>
      <xdr:col>6</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171449</xdr:colOff>
      <xdr:row>2</xdr:row>
      <xdr:rowOff>171451</xdr:rowOff>
    </xdr:from>
    <xdr:to>
      <xdr:col>5</xdr:col>
      <xdr:colOff>539925</xdr:colOff>
      <xdr:row>6</xdr:row>
      <xdr:rowOff>184299</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362949" y="800101"/>
          <a:ext cx="1759126" cy="870098"/>
        </a:xfrm>
        <a:prstGeom prst="rect">
          <a:avLst/>
        </a:prstGeom>
      </xdr:spPr>
    </xdr:pic>
    <xdr:clientData/>
  </xdr:twoCellAnchor>
  <xdr:twoCellAnchor editAs="oneCell">
    <xdr:from>
      <xdr:col>0</xdr:col>
      <xdr:colOff>1466850</xdr:colOff>
      <xdr:row>4</xdr:row>
      <xdr:rowOff>19051</xdr:rowOff>
    </xdr:from>
    <xdr:to>
      <xdr:col>1</xdr:col>
      <xdr:colOff>1276350</xdr:colOff>
      <xdr:row>7</xdr:row>
      <xdr:rowOff>84521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466850" y="102870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1076325</xdr:colOff>
      <xdr:row>3</xdr:row>
      <xdr:rowOff>47626</xdr:rowOff>
    </xdr:from>
    <xdr:to>
      <xdr:col>5</xdr:col>
      <xdr:colOff>310920</xdr:colOff>
      <xdr:row>6</xdr:row>
      <xdr:rowOff>177165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566911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4</xdr:col>
      <xdr:colOff>0</xdr:colOff>
      <xdr:row>1</xdr:row>
      <xdr:rowOff>161926</xdr:rowOff>
    </xdr:from>
    <xdr:to>
      <xdr:col>5</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133350</xdr:colOff>
      <xdr:row>3</xdr:row>
      <xdr:rowOff>104776</xdr:rowOff>
    </xdr:from>
    <xdr:to>
      <xdr:col>3</xdr:col>
      <xdr:colOff>495705</xdr:colOff>
      <xdr:row>7</xdr:row>
      <xdr:rowOff>38100</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6400800" y="923926"/>
          <a:ext cx="1572030" cy="800099"/>
        </a:xfrm>
        <a:prstGeom prst="rect">
          <a:avLst/>
        </a:prstGeom>
      </xdr:spPr>
    </xdr:pic>
    <xdr:clientData/>
  </xdr:twoCellAnchor>
  <xdr:twoCellAnchor editAs="oneCell">
    <xdr:from>
      <xdr:col>0</xdr:col>
      <xdr:colOff>388526</xdr:colOff>
      <xdr:row>3</xdr:row>
      <xdr:rowOff>28575</xdr:rowOff>
    </xdr:from>
    <xdr:to>
      <xdr:col>1</xdr:col>
      <xdr:colOff>1016049</xdr:colOff>
      <xdr:row>6</xdr:row>
      <xdr:rowOff>95250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388526" y="847725"/>
          <a:ext cx="1665748"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4</xdr:col>
      <xdr:colOff>291870</xdr:colOff>
      <xdr:row>6</xdr:row>
      <xdr:rowOff>83820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A93B5C50-7BFB-4995-9188-4769170DBEAD}"/>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F254699A-AB1F-417B-B28F-8F5138D6AD17}"/>
            </a:ext>
          </a:extLst>
        </xdr:cNvPr>
        <xdr:cNvPicPr>
          <a:picLocks noChangeAspect="1"/>
        </xdr:cNvPicPr>
      </xdr:nvPicPr>
      <xdr:blipFill>
        <a:blip xmlns:r="http://schemas.openxmlformats.org/officeDocument/2006/relationships" r:embed="rId2"/>
        <a:stretch>
          <a:fillRect/>
        </a:stretch>
      </xdr:blipFill>
      <xdr:spPr>
        <a:xfrm>
          <a:off x="120861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E2801940-907E-43AF-98E4-D176FF39B742}"/>
            </a:ext>
          </a:extLst>
        </xdr:cNvPr>
        <xdr:cNvPicPr>
          <a:picLocks noChangeAspect="1"/>
        </xdr:cNvPicPr>
      </xdr:nvPicPr>
      <xdr:blipFill>
        <a:blip xmlns:r="http://schemas.openxmlformats.org/officeDocument/2006/relationships" r:embed="rId3"/>
        <a:stretch>
          <a:fillRect/>
        </a:stretch>
      </xdr:blipFill>
      <xdr:spPr>
        <a:xfrm>
          <a:off x="577412" y="37359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87.477499305554" createdVersion="8" refreshedVersion="8" minRefreshableVersion="3" recordCount="5405" xr:uid="{A3998EA9-642C-4FCA-90FA-007DBC0501F9}">
  <cacheSource type="worksheet">
    <worksheetSource ref="A2:T5407"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019"/>
    </cacheField>
    <cacheField name="PROVINCIA" numFmtId="0">
      <sharedItems/>
    </cacheField>
    <cacheField name="PRESUPUESTO INICIAL" numFmtId="0">
      <sharedItems containsSemiMixedTypes="0" containsString="0" containsNumber="1" containsInteger="1" minValue="0" maxValue="74971466373"/>
    </cacheField>
    <cacheField name="PRESUPUESTO VIGENTE" numFmtId="0">
      <sharedItems containsSemiMixedTypes="0" containsString="0" containsNumber="1" minValue="-4.4703483581542969E-8" maxValue="72511956322.850006"/>
    </cacheField>
    <cacheField name="PRESUPUESTO DEVENGADO" numFmtId="0">
      <sharedItems containsSemiMixedTypes="0" containsString="0" containsNumber="1" minValue="0" maxValue="66294149208.91001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05">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1166092264"/>
    <n v="1057283892.45"/>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114450000"/>
    <n v="103516204.75999999"/>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9160000"/>
    <n v="27111333.330000002"/>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358484609"/>
    <n v="328727428.7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41310000"/>
    <n v="37809898"/>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48583333.340000011"/>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33551000"/>
    <n v="31134253.519999996"/>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6816700"/>
    <n v="6443163.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45700000"/>
    <n v="42490405.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79100000"/>
    <n v="72724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9600000"/>
    <n v="37012474"/>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31735000"/>
    <n v="27993741.420000002"/>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46000000"/>
    <n v="40167518.009999998"/>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10500000"/>
    <n v="10491163.310000001"/>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6500000"/>
    <n v="5074406.67"/>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673336"/>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4350000"/>
    <n v="3533016"/>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44667750"/>
    <n v="40325763.830000006"/>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12000000"/>
    <n v="10500062.65"/>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8700000"/>
    <n v="7478336"/>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3550000"/>
    <n v="3167508"/>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614098316"/>
    <n v="1489965122.5700002"/>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459405693"/>
    <n v="418715635.24999994"/>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75541666.63"/>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88508000"/>
    <n v="172798999.99999997"/>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514640433"/>
    <n v="471753730.67999983"/>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64299908"/>
    <n v="59578487.039999969"/>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119758203"/>
    <n v="109778352.7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94000000"/>
    <n v="177833333.25999999"/>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9512000"/>
    <n v="8719333.3699999992"/>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2259195"/>
    <n v="11279262.119999999"/>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44752000"/>
    <n v="225665523.83999994"/>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46400000"/>
    <n v="42711904.739999972"/>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665934361"/>
    <n v="603161390.8499999"/>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62980000"/>
    <n v="57709047.600000001"/>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761000"/>
    <n v="20578535.850000001"/>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8000000"/>
    <n v="7035714.2599999998"/>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830000"/>
    <n v="1689404.68"/>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119334000"/>
    <n v="108428785.37000003"/>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8200000"/>
    <n v="16623809.58"/>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5450000"/>
    <n v="4995833.3699999992"/>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10100000"/>
    <n v="9734523.8999999966"/>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5442836527.6400003"/>
    <n v="4187111986.7000008"/>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46014322"/>
    <n v="34595643.849999994"/>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881295004.28999996"/>
    <n v="485376671.93000007"/>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7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6394169.93"/>
    <n v="13856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682414907.42999995"/>
    <n v="577638190.2200011"/>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6230331"/>
    <n v="4917819.709999999"/>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219626323.90000001"/>
    <n v="173457887.91000009"/>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550000"/>
    <n v="396649.61000000004"/>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3480125200.52"/>
    <n v="2670152287.5300007"/>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50000000"/>
    <n v="0"/>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284850522"/>
    <n v="219620129.97999999"/>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4000000"/>
    <n v="1854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79569765"/>
    <n v="146997472.5"/>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267440403.35999998"/>
    <n v="135753890.68000007"/>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11144000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99659753.639999986"/>
    <n v="70504663.539999977"/>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148192170.58999997"/>
    <n v="64601024.109999999"/>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1210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734823963.03999996"/>
    <n v="495504029.94000006"/>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448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64788653"/>
    <n v="11243390.449999997"/>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190968683.04000002"/>
    <n v="119148040.75"/>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71957668.129999995"/>
    <n v="57920114.209999993"/>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260882006.36000001"/>
    <n v="62182063.219999999"/>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31398348.799999997"/>
    <n v="9160482.6199999992"/>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90680092.039999992"/>
    <n v="88603187.920000002"/>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8246971.239999998"/>
    <n v="23574480.449999996"/>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168481759.63999999"/>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273554483.74000001"/>
    <n v="211473700.10000008"/>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9803880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146344002.2099995"/>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510554428.08999991"/>
    <n v="239536317.5"/>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28312364.220000003"/>
    <n v="15068590.079999998"/>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29724696"/>
    <n v="24055223.82"/>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626685769.57000005"/>
    <n v="488200358.15999997"/>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370003538.49000001"/>
    <n v="336866583.11000007"/>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104027559.94"/>
    <n v="73426878.76000005"/>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81195868"/>
    <n v="171472688.60999995"/>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34011028"/>
    <n v="13217154.039999999"/>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353099.56999999995"/>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17700000"/>
    <n v="9524697.4900000002"/>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2886637"/>
    <n v="839128.74"/>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6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260146141"/>
    <n v="124266786.16"/>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300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56808881"/>
    <n v="45715580.240000017"/>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6283136"/>
    <n v="5556696.9000000004"/>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79863684"/>
    <n v="27128743.830000006"/>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68373826"/>
    <n v="46076708.559999995"/>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98912317"/>
    <n v="23013074.260000002"/>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58941571"/>
    <n v="36245955.259999998"/>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21497000"/>
    <n v="14935133.229999999"/>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19550000"/>
    <n v="14050036.16"/>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7600000"/>
    <n v="28497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18611913"/>
    <n v="10380366.24"/>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3630963.9299999997"/>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660000"/>
    <n v="92855"/>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11033000"/>
    <n v="507485.81"/>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6800000"/>
    <n v="705665.46000000008"/>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69409100"/>
    <n v="22645195.830000002"/>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195410291"/>
    <n v="27254731.599999998"/>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50925592"/>
    <n v="1897868.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7770950"/>
    <n v="1940324.3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5774200"/>
    <n v="1751724.2899999998"/>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600000"/>
    <n v="1941549.6"/>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310995247.00000006"/>
    <n v="255665759.99000007"/>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68254133"/>
    <n v="57753436.229999989"/>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1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60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42905843"/>
    <n v="37921782.650000021"/>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7183211"/>
    <n v="13269577.840000002"/>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7932484"/>
    <n v="4702130.7299999986"/>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1632808"/>
    <n v="1173198"/>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853055"/>
    <n v="152015.82999999999"/>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37159889"/>
    <n v="4582649.99"/>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823500"/>
    <n v="2127265.4299999997"/>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1933145"/>
    <n v="833520.94000000006"/>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41900493"/>
    <n v="10779506.780000001"/>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8112650"/>
    <n v="4503041.8"/>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2902923"/>
    <n v="729590.35000000009"/>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152681"/>
    <n v="342346.67000000004"/>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181000"/>
    <n v="58395.740000000005"/>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13301000"/>
    <n v="9432588.6700000018"/>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6340632"/>
    <n v="4373388.28"/>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1694032"/>
    <n v="923455.3600000001"/>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569173"/>
    <n v="117874.95000000001"/>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63857873.100000001"/>
    <n v="53366302.200000003"/>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526333.33"/>
    <n v="43310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8577772.9799999986"/>
    <n v="7808649.230000002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806000"/>
    <n v="3562245.8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78400"/>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878130.00000000012"/>
    <n v="816884.3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371990"/>
    <n v="37087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6094929.76"/>
    <n v="14831178.94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4518295.43"/>
    <n v="4132337.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835362.02999999991"/>
    <n v="433263.35"/>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948133.899999999"/>
    <n v="20259533.3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2404251.09"/>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3358569.0299999993"/>
    <n v="2701742.159999999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118819.68"/>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1066.19"/>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1806.58"/>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2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5062.3999999999996"/>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3289140"/>
    <n v="292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969016.31999999995"/>
    <n v="840351.2"/>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847.33"/>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97449.59999999998"/>
    <n v="189890.0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3529.65"/>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2780405"/>
    <n v="188652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316816"/>
    <n v="285782.31000000006"/>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6517176.49"/>
    <n v="10992450.510000002"/>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1954787.5"/>
    <n v="1112080.01"/>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606853.0099999998"/>
    <n v="1461234.7199999993"/>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1185200"/>
    <n v="887252.87999999989"/>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20986054"/>
    <n v="13753789.149999999"/>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1404000"/>
    <n v="53260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1021901"/>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6741000"/>
    <n v="5295049.1099999994"/>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820000"/>
    <n v="1131483.03"/>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27289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78988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1288200"/>
    <n v="954821.65"/>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392003"/>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353076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2300000"/>
    <n v="145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70690"/>
    <n v="121763.07"/>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848000"/>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2282"/>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25651548.699999999"/>
    <n v="21445607.96000000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9131237.8699999992"/>
    <n v="7638101.390000001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8068683.9700000007"/>
    <n v="6487718.5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15728638.49"/>
    <n v="12483807.62999999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8393410.1899999995"/>
    <n v="6825868.100000001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9109729.0199999996"/>
    <n v="5238858.33000000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24324808.380000003"/>
    <n v="19455142.209999997"/>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3924553462.5800009"/>
    <n v="3158173000.869997"/>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6582185.9299999997"/>
    <n v="5355249.53"/>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12996000"/>
    <n v="2424066.6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2085413.79"/>
    <n v="238151.16999999995"/>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0 - INDEPENDENCIA"/>
    <n v="0"/>
    <n v="661602.15"/>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1 - LA ALTAGRACIA"/>
    <n v="0"/>
    <n v="620847.46"/>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1180126.22"/>
    <n v="103568.20000000001"/>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2 - SAN JUAN"/>
    <n v="0"/>
    <n v="671387.59"/>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27 - VALVERDE"/>
    <n v="0"/>
    <n v="504894.52"/>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32 - SANTO DOMINGO"/>
    <n v="0"/>
    <n v="1857411.76"/>
    <n v="0"/>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540243490.10000014"/>
    <n v="323283034.12000024"/>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3300000"/>
    <n v="0"/>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300000"/>
    <n v="17708.8"/>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3309693.94"/>
    <n v="3276801.8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265457"/>
    <n v="1134653.859999999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1113440.6299999999"/>
    <n v="990118.6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2048802.81"/>
    <n v="1908267.730000000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1166848"/>
    <n v="1042055.0400000003"/>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1694584.6"/>
    <n v="800767.85000000021"/>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3332736"/>
    <n v="2969502.270000000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508283626.41999996"/>
    <n v="439797019.70000046"/>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330122142.23000002"/>
    <n v="294269891.27999955"/>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58801986.399999999"/>
    <n v="20979089.75"/>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00000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114298606.03999999"/>
    <n v="68456302.089999989"/>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30000000"/>
    <n v="18133669.579999998"/>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1601200"/>
    <n v="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13256452.199999999"/>
    <n v="6260507.2000000002"/>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265727595.91"/>
    <n v="144271457.22000003"/>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36585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265085.61"/>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25000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389476"/>
    <n v="297392.74"/>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87427893.070000008"/>
    <n v="70415665.789999947"/>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167212552"/>
    <n v="54500467.640000015"/>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100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384795083.0800001"/>
    <n v="304440336.02000016"/>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14260000"/>
    <n v="7650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1132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71546217.640000001"/>
    <n v="38152746.180000007"/>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27972000"/>
    <n v="27673691.21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9324000"/>
    <n v="79758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9324000"/>
    <n v="288473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4545440"/>
    <n v="10537910.37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9324000"/>
    <n v="2442628.799999999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9976680"/>
    <n v="6618560.000000000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4767197289.8000002"/>
    <n v="2033336221.6799998"/>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47989670.07000017"/>
    <n v="20311389.870000001"/>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974624876"/>
    <n v="33931289.399999999"/>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58433999.790000014"/>
    <n v="16579986.440000001"/>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7000000"/>
    <n v="451645"/>
  </r>
  <r>
    <s v="2022"/>
    <x v="0"/>
    <x v="0"/>
    <x v="0"/>
    <x v="0"/>
    <s v="2 - Poder Ejecutivo"/>
    <s v="0201 - PRESIDENCIA DE LA REPÚBLICA"/>
    <s v="4 - SERVICIOS SOCIALES"/>
    <s v="4.5 - Protección social"/>
    <s v="4.5.10 - Asistencia social"/>
    <s v="2.3 - MATERIALES Y SUMINISTROS"/>
    <s v="2.3.2 - TEXTILES Y VESTUARIOS"/>
    <s v="N"/>
    <s v="00 - N/A"/>
    <s v="50 - CRÉDITO INTERNO"/>
    <s v="(en blanco)"/>
    <s v="99 - MULTIPROVINCIAL"/>
    <n v="0"/>
    <n v="4270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1973614.06"/>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26208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151200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2696400"/>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8660308.0599999987"/>
    <n v="3653466.81"/>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82070050.080000013"/>
    <n v="20558631.370000005"/>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10134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108825367"/>
    <n v="20296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801108"/>
    <n v="113644.5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801108"/>
    <n v="30994.5"/>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801108"/>
    <n v="266526.8499999999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801108"/>
    <n v="156644.5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801108"/>
    <n v="12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801108"/>
    <n v="376231.0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66759"/>
    <n v="41759"/>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250210304.84999999"/>
    <n v="151794944.30000004"/>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28160000"/>
    <n v="3549262.0100000002"/>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402000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288817925.03999996"/>
    <n v="122090681.92999999"/>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12366398"/>
    <n v="41882719.270000003"/>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26974219.189999998"/>
    <n v="13469880.640000001"/>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2181602"/>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89352204.150000006"/>
    <n v="56723482.779999994"/>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23000000"/>
    <n v="1909021.7"/>
  </r>
  <r>
    <s v="2022"/>
    <x v="0"/>
    <x v="0"/>
    <x v="0"/>
    <x v="0"/>
    <s v="2 - Poder Ejecutivo"/>
    <s v="0201 - PRESIDENCIA DE LA REPÚBLICA"/>
    <s v="4 - SERVICIOS SOCIALES"/>
    <s v="4.5 - Protección social"/>
    <s v="4.5.10 - Asistencia social"/>
    <s v="2.3 - MATERIALES Y SUMINISTROS"/>
    <s v="2.3.5 - CUERO, CAUCHO Y PLÁSTICO"/>
    <s v="N"/>
    <s v="00 - N/A"/>
    <s v="50 - CRÉDITO INTERNO"/>
    <s v="(en blanco)"/>
    <s v="99 - MULTIPROVINCIAL"/>
    <n v="0"/>
    <n v="23300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848042999"/>
    <n v="526592213.02999985"/>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61072376"/>
    <n v="56943183.659999996"/>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68046296"/>
    <n v="147163306.15999997"/>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44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1693800"/>
    <n v="15194.34"/>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113054935"/>
    <n v="73117206.009999946"/>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6200000"/>
    <n v="3139309.0100000016"/>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47834922"/>
    <n v="40970568.28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37500000"/>
    <n v="1065765.72"/>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5946438"/>
    <n v="3776454.82"/>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8003419"/>
    <n v="14470422.04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4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27052268"/>
    <n v="10501512.93"/>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20346902"/>
    <n v="4512570.0399999991"/>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45464478"/>
    <n v="35609357.75000000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1969234"/>
    <n v="7234439.8899999987"/>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19614571"/>
    <n v="4927006.71"/>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67889701.529999971"/>
    <n v="52228083.970000006"/>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19538594"/>
    <n v="9779676.030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68284613.569999993"/>
    <n v="11078502.690000001"/>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17403144"/>
    <n v="4275164.5100000007"/>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20844621"/>
    <n v="4327256.7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4694858"/>
    <n v="742549"/>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2500000"/>
    <n v="7561808.2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8600000"/>
    <n v="10620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5000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8611732"/>
    <n v="598115.22"/>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30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58574703"/>
    <n v="1299648.399999999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50000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94576998"/>
    <n v="31406046.249999989"/>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78324973"/>
    <n v="5196004.3499999996"/>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7769922"/>
    <n v="2573297.4500000007"/>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21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17704080"/>
    <n v="1853677.16"/>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28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10284268"/>
    <n v="162318169.63999999"/>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67.240000002"/>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3286401133.52"/>
    <n v="11384364440.620003"/>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14463480"/>
    <n v="115786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614946541"/>
    <n v="517989041.98000002"/>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6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23930953.969999999"/>
    <n v="20019902.269999996"/>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n v="6844201.9499999993"/>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800095402.0799999"/>
    <n v="1557089417.1400006"/>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7655005"/>
    <n v="765500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1200000"/>
    <n v="120000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308230566.94"/>
    <n v="261156369.21999997"/>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16841141.629999995"/>
    <n v="7690929.4499999993"/>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42239098"/>
    <n v="32675666.25"/>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571690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770031.69"/>
    <n v="584981.24"/>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101596158"/>
    <n v="24800151.460000001"/>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4384127"/>
    <n v="323709.83"/>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558493929.29999995"/>
    <n v="524149303.12"/>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31971383"/>
    <n v="4635846.2600000016"/>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18835877.149999999"/>
    <n v="295927.75"/>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75737409.050000012"/>
    <n v="23318396.539999999"/>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6745386.84"/>
    <n v="6834750.6300000008"/>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
    <n v="1800000.0000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1512000"/>
    <n v="1512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2916000"/>
    <n v="29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n v="360000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3296000"/>
    <n v="329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7528000"/>
    <n v="7527999.9999999991"/>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199963108.89999998"/>
    <n v="90004651.059999973"/>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1500400"/>
    <n v="8200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558144"/>
    <n v="55814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2895397"/>
    <n v="1087237"/>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3720964"/>
    <n v="3180227.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3310000"/>
    <n v="1373607.2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2511648"/>
    <n v="25116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3100803"/>
    <n v="3100803"/>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9119235"/>
    <n v="20422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15003488"/>
    <n v="505895.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243886363.11000001"/>
    <n v="89339528.190000013"/>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444213.1"/>
    <n v="208780"/>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10027413.5"/>
    <n v="4232454.5"/>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20 - FONDOS CON DESTINO ESPECÍFICO"/>
    <s v="(en blanco)"/>
    <s v="99 - MULTIPROVINCIAL"/>
    <n v="0"/>
    <n v="5186.1000000000004"/>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9716780"/>
    <n v="971678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90000"/>
    <n v="9000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1262119827.1300001"/>
    <n v="1057913143.6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4551142"/>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355884772.75000006"/>
    <n v="142777447.16"/>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856057"/>
    <n v="855669.9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48674750.480000004"/>
    <n v="16253999.690000001"/>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2000000"/>
    <n v="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54722138.299999997"/>
    <n v="36200106.530000001"/>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20 - FONDOS CON DESTINO ESPECÍFICO"/>
    <s v="(en blanco)"/>
    <s v="99 - MULTIPROVINCIAL"/>
    <n v="0"/>
    <n v="101150"/>
    <n v="0"/>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86266385.90000004"/>
    <n v="144477881.58000004"/>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372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24803801"/>
    <n v="22001559.440000005"/>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7781642"/>
    <n v="6140372.8299999963"/>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354943"/>
    <n v="200701.38"/>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5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21741"/>
    <n v="8823.0499999999993"/>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576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295202.96"/>
    <n v="1011199.3899999999"/>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1871291.29"/>
    <n v="954396.2799999998"/>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669918.51"/>
    <n v="330703.46000000008"/>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25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24946244"/>
    <n v="19529223.540000007"/>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3245667.8"/>
    <n v="2647141.37"/>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85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1405383"/>
    <n v="878674.45"/>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22103894"/>
    <n v="16100359.700000001"/>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5254623.49"/>
    <n v="2836335.1600000006"/>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524501.27"/>
    <n v="229970.03000000003"/>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2159713.6799999997"/>
    <n v="1594964.2900000003"/>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357077633.31"/>
    <n v="290211980.90999997"/>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654114303.38"/>
    <n v="521944170.99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61527090.039999999"/>
    <n v="36964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205316524.98000002"/>
    <n v="147334001.42000002"/>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50000"/>
    <n v="14304"/>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48874658.969999999"/>
    <n v="41081202.320000008"/>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85970689.570000008"/>
    <n v="66186542.339999996"/>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4356477"/>
    <n v="3788751.4799999995"/>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91347180"/>
    <n v="66991416.350000031"/>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2775537"/>
    <n v="1854939.4400000004"/>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4619226.1700000018"/>
    <n v="2335916.9"/>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2600164.5799999982"/>
    <n v="103936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5295000"/>
    <n v="341414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18500"/>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3000000"/>
    <n v="1163482.3999999999"/>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9535959"/>
    <n v="6850794.209999999"/>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54519488.890000008"/>
    <n v="8547219.9200000018"/>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3371713"/>
    <n v="3099789.7800000003"/>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25463105"/>
    <n v="19555783.000000004"/>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3739818.64"/>
    <n v="929635.91"/>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67136101.50999999"/>
    <n v="19833891.090000004"/>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10511850.959999999"/>
    <n v="9678021.9000000004"/>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65178624.659999996"/>
    <n v="32648660.07"/>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3463153.42"/>
    <n v="3149106.7800000007"/>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3340000"/>
    <n v="954487.34"/>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721559.3"/>
    <n v="393038.20999999996"/>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10502485.529999999"/>
    <n v="4843707.01"/>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749313.22"/>
    <n v="648096"/>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8675366.060000002"/>
    <n v="17399072.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533206.13"/>
    <n v="11454.6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346970"/>
    <n v="253479.1200000000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2222818.86"/>
    <n v="854220.24"/>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3150459.3800000027"/>
    <n v="870204.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112954547.3"/>
    <n v="58709971.5"/>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0087010.119999999"/>
    <n v="1365190.21"/>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141624161.09999999"/>
    <n v="11939840.500000002"/>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925378.10000000009"/>
    <n v="875872.24000000011"/>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9563714.879999999"/>
    <n v="4794348.07"/>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7495171"/>
    <n v="2660.9"/>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7813445.1099999994"/>
    <n v="1806481.72"/>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777916979"/>
    <n v="646984563.24999976"/>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54905950"/>
    <n v="47604462.790000007"/>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7770454.699999999"/>
    <n v="23085917.909999996"/>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3025089.3"/>
    <n v="1791546.7999999998"/>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5650000"/>
    <n v="488881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4843184"/>
    <n v="12128229.819999998"/>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18445500"/>
    <n v="7497107.0200000014"/>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2661930.7400000002"/>
    <n v="1917141.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9425900.080000002"/>
    <n v="14545733.319999998"/>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29009471.5"/>
    <n v="18983624.649999999"/>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204718.74000000022"/>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115770450"/>
    <n v="103231437.23"/>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58008849.059999995"/>
    <n v="41508029.86999999"/>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1438193.75"/>
    <n v="1257456.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12553663.100000001"/>
    <n v="12338144.83"/>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493871562.51999992"/>
    <n v="411661542.05000007"/>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726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42988560.82"/>
    <n v="38870572.859999999"/>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433000"/>
    <n v="1133292.5200000003"/>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566400"/>
    <n v="4720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4901811.289999999"/>
    <n v="10892153.84"/>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880616.8"/>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5515509.689999999"/>
    <n v="13467588.589999998"/>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43910858"/>
    <n v="32682979.449999999"/>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31067227.289999999"/>
    <n v="23380977.440000001"/>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2122881.38"/>
    <n v="939235.67"/>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217654.3"/>
    <n v="679177.3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4916856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2393687"/>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794575.5900000008"/>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108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120000"/>
    <n v="1362919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846231.55"/>
    <n v="513199.1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5819816"/>
    <n v="126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5009522"/>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6054216.939999999"/>
    <n v="12215930.240000002"/>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5991907.5999999996"/>
    <n v="2506202.66"/>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2219948.75"/>
    <n v="2095096.4800000002"/>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13524983"/>
    <n v="9594382.2199999988"/>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2929802.09"/>
    <n v="2098714.04"/>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1561417"/>
    <n v="737461.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85836"/>
    <n v="149522.28999999998"/>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58306232.759999998"/>
    <n v="44338622.109999985"/>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3991021.41"/>
    <n v="12498493.260000002"/>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2282000.0399999996"/>
    <n v="1937094.7300000004"/>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2515425"/>
    <n v="1997277.9200000002"/>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122100"/>
    <n v="112100"/>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1400000"/>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83479.23"/>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723322"/>
    <n v="190316.91999999998"/>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3269000"/>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656254.69999999995"/>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324065.72"/>
    <n v="1195273.2"/>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202189.99999999988"/>
    <n v="102188"/>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32208070"/>
    <n v="22115590.0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8698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10744896"/>
    <n v="9457250.8100000005"/>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2297403.7599999998"/>
    <n v="1931926.44"/>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1490675.7800000012"/>
    <n v="832106.24000000011"/>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09999999986"/>
    <n v="40312.609999999993"/>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4046144173.3499999"/>
    <n v="2556813018.23"/>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7528069256.34"/>
    <n v="15428123919.249994"/>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963397352"/>
    <n v="574810960"/>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90798441"/>
    <n v="73993818.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739749738"/>
    <n v="658368041.95999992"/>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40637121"/>
    <n v="3569484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244252746"/>
    <n v="181406294.11000001"/>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1051517871.6799999"/>
    <n v="966578883.5399996"/>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5799386"/>
    <n v="23712472.729999997"/>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78945547"/>
    <n v="155622491.33999997"/>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430702168.17000002"/>
    <n v="354650194.83999974"/>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11186113"/>
    <n v="11053920.580000002"/>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7113887.79"/>
    <n v="2247698.2599999998"/>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6190177"/>
    <n v="38122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47745740"/>
    <n v="38476716.670000002"/>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172571781"/>
    <n v="136538616.80000001"/>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4976723"/>
    <n v="246785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3225500"/>
    <n v="1917081"/>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1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1264408"/>
    <n v="948299.9400000000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49194033.25"/>
    <n v="27981679.429999974"/>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6860496"/>
    <n v="498219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8054262.8799999999"/>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25116585.90000004"/>
    <n v="320804494.28999996"/>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6850892"/>
    <n v="1652429.76"/>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664000"/>
    <n v="4720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133462818.48000002"/>
    <n v="76982836.839999989"/>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3617673.279999999"/>
    <n v="1460730.2600000002"/>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32801776.689999998"/>
    <n v="13926790.210000001"/>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225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10521886.279999999"/>
    <n v="6830396.4299999997"/>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32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214954044"/>
    <n v="187000577"/>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923090342.68999994"/>
    <n v="776473525.29999995"/>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83000000"/>
    <n v="723270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416629870.96000004"/>
    <n v="153637165.85999995"/>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28512979.390000001"/>
    <n v="16488818.5"/>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21869056.389999997"/>
    <n v="16834124.469999999"/>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6762954"/>
    <n v="3490179.0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72987029.530000016"/>
    <n v="54138967.579999998"/>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6705907.8399999999"/>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53224154"/>
    <n v="46392332.179999992"/>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963499804.74999988"/>
    <n v="815945607.02999926"/>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38848787.210000001"/>
    <n v="23456993.739999998"/>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461762119.0200001"/>
    <n v="147119066.32000008"/>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115860800.28"/>
    <n v="20005175.739999998"/>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54805423.299999997"/>
    <n v="37885978.240000002"/>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6000000"/>
    <n v="2370851.56"/>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44990433.189999998"/>
    <n v="26877606.899999999"/>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15000000"/>
    <n v="3983709.57"/>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9124333"/>
    <n v="24289704.219999991"/>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20616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333909"/>
    <n v="305275.77000000008"/>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93957"/>
    <n v="77526.539999999994"/>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1100377"/>
    <n v="979505.14999999991"/>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185000.4"/>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9"/>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596400"/>
    <n v="14599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50000"/>
    <n v="4543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399993.2"/>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100734"/>
    <n v="10018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235882"/>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45097.060000000056"/>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438000"/>
    <n v="22270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869031"/>
    <n v="171999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64"/>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3"/>
    <n v="3902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43346.38"/>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25378.09"/>
    <n v="25378.089999999997"/>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3"/>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3180465.75"/>
    <n v="2876999.9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00000"/>
    <n v="275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2504039.75"/>
    <n v="1910962.2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376548"/>
    <n v="230980.9000000000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1031062"/>
    <n v="994392.3800000001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170517"/>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13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5676241"/>
    <n v="13192712.340000005"/>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46195"/>
    <n v="237341.36000000004"/>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452915"/>
    <n v="352916.64"/>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1085421"/>
    <n v="7797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6149631.4699999997"/>
    <n v="5374830.849999999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309836.24"/>
    <n v="309564.5400000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1265224.68"/>
    <n v="813967"/>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89045.75"/>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917180.84"/>
    <n v="45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312233.4100000001"/>
    <n v="1202179.1599999999"/>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116985.20000000001"/>
    <n v="116985.2"/>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434467.8"/>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107815284.40000001"/>
    <n v="860000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3000000"/>
    <n v="274041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883215.6"/>
    <n v="1253332.0999999999"/>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5763885.5999999996"/>
    <n v="4866055.8100000005"/>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570000"/>
    <n v="48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983892"/>
    <n v="456672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1520275"/>
    <n v="367629"/>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2066"/>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378020.5"/>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988753"/>
    <n v="76772.960000000006"/>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9869388"/>
    <n v="879164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476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2"/>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91614.4"/>
    <n v="925086.9"/>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4866036"/>
    <n v="135198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40907.98"/>
    <n v="1884979.25"/>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1000"/>
    <n v="720925.67"/>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180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539853477.1800001"/>
    <n v="1282917999.4400003"/>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6795010"/>
    <n v="6142888.75"/>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36056954"/>
    <n v="32613336.32"/>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30246731"/>
    <n v="26173347.699999999"/>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649425"/>
    <n v="226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200000"/>
    <n v="945195.46"/>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9526245"/>
    <n v="2056271.8699999999"/>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1675639"/>
    <n v="251355.11999999997"/>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42857805"/>
    <n v="38452591.900000006"/>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3173608"/>
    <n v="2311517.4300000002"/>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90343512"/>
    <n v="70436232.98999998"/>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248894"/>
    <n v="2218958.4499999997"/>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81579491"/>
    <n v="61553671.920000002"/>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94090604"/>
    <n v="58627515.70000001"/>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9337057"/>
    <n v="7478081.3799999999"/>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2537850"/>
    <n v="1168102.2099999997"/>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4153659"/>
    <n v="11916161.599999998"/>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28268.900000000005"/>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65000"/>
    <n v="241126.91999999998"/>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134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2406657.71"/>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2045691"/>
    <n v="177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1419309"/>
    <n v="557823.31000000006"/>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3300"/>
    <n v="24354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86505908"/>
    <n v="68775853.179999962"/>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1129201"/>
    <n v="89622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50000"/>
    <n v="13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95604"/>
    <n v="389537.76"/>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744212"/>
    <n v="1599705.0099999998"/>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740000"/>
    <n v="443614.4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204731"/>
    <n v="20431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734107"/>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1707800"/>
    <n v="8660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1847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410000"/>
    <n v="31801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4524120"/>
    <n v="3293990.4000000004"/>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3583948.5"/>
    <n v="1373555.099999999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3237778"/>
    <n v="2446324.9900000002"/>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2530051.5"/>
    <n v="8843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8751259"/>
    <n v="5539721.5100000007"/>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956000"/>
    <n v="955243.33"/>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4978668"/>
    <n v="3483955.17"/>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5083500"/>
    <n v="4585048.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14158239"/>
    <n v="10432957.85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2350"/>
    <n v="491266.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2102664"/>
    <n v="1697325.2099999997"/>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108000"/>
    <n v="107620.27"/>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500000"/>
    <n v="1374857"/>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3342469"/>
    <n v="3087419.1100000003"/>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729818"/>
    <n v="601662.71"/>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469643"/>
    <n v="1326433.1400000001"/>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11707617.67"/>
    <n v="10366829.07"/>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065911"/>
    <n v="1441175.380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3623079.33"/>
    <n v="2879359.79"/>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400000"/>
    <n v="299912.86"/>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3063261"/>
    <n v="2396068.86"/>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50000"/>
    <n v="46550.13"/>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398435"/>
    <n v="236834.4"/>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370113670"/>
    <n v="313102815.77000004"/>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8018078"/>
    <n v="15328659.100000003"/>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23166856"/>
    <n v="21034218.239999995"/>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592264"/>
    <n v="1550595.7900000003"/>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260000"/>
    <n v="12452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3184748"/>
    <n v="1795096.9000000001"/>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3852861"/>
    <n v="3832113.1199999996"/>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3834885"/>
    <n v="1908934.23"/>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6815980"/>
    <n v="6088566.8300000001"/>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617119"/>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94029251"/>
    <n v="87440496.429999977"/>
  </r>
  <r>
    <s v="2022"/>
    <x v="0"/>
    <x v="0"/>
    <x v="0"/>
    <x v="0"/>
    <s v="2 - Poder Ejecutivo"/>
    <s v="0203 - MINISTERIO DE DEFENSA"/>
    <s v="4 - SERVICIOS SOCIALES"/>
    <s v="4.4 - Educación"/>
    <s v="4.4.07 - Educación vocacional"/>
    <s v="2.3 - MATERIALES Y SUMINISTROS"/>
    <s v="2.3.1 - ALIMENTOS Y PRODUCTOS AGROFORESTALES"/>
    <s v="N"/>
    <s v="00 - N/A"/>
    <s v="20 - FONDOS CON DESTINO ESPECÍFICO"/>
    <s v="(en blanco)"/>
    <s v="99 - MULTIPROVINCIAL"/>
    <n v="0"/>
    <n v="959504"/>
    <n v="0"/>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8282265"/>
    <n v="7310467.9300000006"/>
  </r>
  <r>
    <s v="2022"/>
    <x v="0"/>
    <x v="0"/>
    <x v="0"/>
    <x v="0"/>
    <s v="2 - Poder Ejecutivo"/>
    <s v="0203 - MINISTERIO DE DEFENSA"/>
    <s v="4 - SERVICIOS SOCIALES"/>
    <s v="4.4 - Educación"/>
    <s v="4.4.07 - Educación vocacional"/>
    <s v="2.3 - MATERIALES Y SUMINISTROS"/>
    <s v="2.3.2 - TEXTILES Y VESTUARIOS"/>
    <s v="N"/>
    <s v="00 - N/A"/>
    <s v="20 - FONDOS CON DESTINO ESPECÍFICO"/>
    <s v="(en blanco)"/>
    <s v="99 - MULTIPROVINCIAL"/>
    <n v="0"/>
    <n v="20660"/>
    <n v="0"/>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0848777"/>
    <n v="9587099.7699999996"/>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586452"/>
    <n v="7579590.2599999979"/>
  </r>
  <r>
    <s v="2022"/>
    <x v="0"/>
    <x v="0"/>
    <x v="0"/>
    <x v="0"/>
    <s v="2 - Poder Ejecutivo"/>
    <s v="0203 - MINISTERIO DE DEFENSA"/>
    <s v="4 - SERVICIOS SOCIALES"/>
    <s v="4.4 - Educación"/>
    <s v="4.4.07 - Educación vocacional"/>
    <s v="2.3 - MATERIALES Y SUMINISTROS"/>
    <s v="2.3.6 - PRODUCTOS DE MINERALES, METÁLICOS Y NO METÁLICOS"/>
    <s v="N"/>
    <s v="00 - N/A"/>
    <s v="20 - FONDOS CON DESTINO ESPECÍFICO"/>
    <s v="(en blanco)"/>
    <s v="99 - MULTIPROVINCIAL"/>
    <n v="0"/>
    <n v="19470"/>
    <n v="0"/>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39166368"/>
    <n v="33769032.640000001"/>
  </r>
  <r>
    <s v="2022"/>
    <x v="0"/>
    <x v="0"/>
    <x v="0"/>
    <x v="0"/>
    <s v="2 - Poder Ejecutivo"/>
    <s v="0203 - MINISTERIO DE DEFENSA"/>
    <s v="4 - SERVICIOS SOCIALES"/>
    <s v="4.4 - Educación"/>
    <s v="4.4.07 - Educación vocacional"/>
    <s v="2.3 - MATERIALES Y SUMINISTROS"/>
    <s v="2.3.7 - COMBUSTIBLES, LUBRICANTES, PRODUCTOS QUÍMICOS Y CONEXOS"/>
    <s v="N"/>
    <s v="00 - N/A"/>
    <s v="20 - FONDOS CON DESTINO ESPECÍFICO"/>
    <s v="(en blanco)"/>
    <s v="99 - MULTIPROVINCIAL"/>
    <n v="0"/>
    <n v="338019"/>
    <n v="0"/>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8913194"/>
    <n v="17627677.009999998"/>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2836736"/>
    <n v="0"/>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541281"/>
    <n v="2535958.4"/>
  </r>
  <r>
    <s v="2022"/>
    <x v="0"/>
    <x v="0"/>
    <x v="0"/>
    <x v="0"/>
    <s v="2 - Poder Ejecutivo"/>
    <s v="0203 - MINISTERIO DE DEFENSA"/>
    <s v="4 - SERVICIOS SOCIALES"/>
    <s v="4.4 - Educación"/>
    <s v="4.4.07 - Educación vocacional"/>
    <s v="2.3 - MATERIALES Y SUMINISTROS"/>
    <s v="2.3.3 - PAPEL, CARTÓN E IMPRESOS"/>
    <s v="N"/>
    <s v="00 - N/A"/>
    <s v="20 - FONDOS CON DESTINO ESPECÍFICO"/>
    <s v="(en blanco)"/>
    <s v="99 - MULTIPROVINCIAL"/>
    <n v="0"/>
    <n v="4130"/>
    <n v="0"/>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424066"/>
    <n v="4289327.93"/>
  </r>
  <r>
    <s v="2022"/>
    <x v="0"/>
    <x v="0"/>
    <x v="0"/>
    <x v="0"/>
    <s v="2 - Poder Ejecutivo"/>
    <s v="0203 - MINISTERIO DE DEFENSA"/>
    <s v="4 - SERVICIOS SOCIALES"/>
    <s v="4.4 - Educación"/>
    <s v="4.4.07 - Educación vocacional"/>
    <s v="2.3 - MATERIALES Y SUMINISTROS"/>
    <s v="2.3.5 - CUERO, CAUCHO Y PLÁSTICO"/>
    <s v="N"/>
    <s v="00 - N/A"/>
    <s v="20 - FONDOS CON DESTINO ESPECÍFICO"/>
    <s v="(en blanco)"/>
    <s v="99 - MULTIPROVINCIAL"/>
    <n v="0"/>
    <n v="6018"/>
    <n v="0"/>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36385798"/>
    <n v="30754242.199999992"/>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323936129"/>
    <n v="289585686.31000006"/>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11797231"/>
    <n v="1072773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1101983"/>
    <n v="900400.85000000009"/>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6009182"/>
    <n v="5387224.8400000008"/>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426000"/>
    <n v="1243521.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244800"/>
    <n v="1131900"/>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195000"/>
    <n v="15694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60000"/>
    <n v="327096"/>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619959"/>
    <n v="566398.91999999993"/>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1608037"/>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855859.63"/>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3036968"/>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4425696"/>
    <n v="1127221.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8227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819742"/>
    <n v="4427141.1200000001"/>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332750.6200000001"/>
    <n v="116873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1920447"/>
    <n v="1526040.9"/>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7905346.6900000004"/>
    <n v="5325969.1000000006"/>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109056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509760"/>
    <n v="4071086.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2917990.86"/>
    <n v="2019315.2400000002"/>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9263898"/>
    <n v="6778368.0000000009"/>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11222172.119999999"/>
    <n v="7826617.1399999997"/>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1342241"/>
    <n v="953485.92999999993"/>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4873314.8"/>
    <n v="3936701.6900000004"/>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1408300"/>
    <n v="580063.82000000007"/>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2664677.0499999998"/>
    <n v="1835188.9699999997"/>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625173"/>
    <n v="428122.63"/>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197096.22"/>
    <n v="181041.02999999997"/>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100099051"/>
    <n v="83267222.769999981"/>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20154000"/>
    <n v="191385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3746118"/>
    <n v="3144426.4200000004"/>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084000"/>
    <n v="1858885.26"/>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278219"/>
    <n v="0"/>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634400"/>
  </r>
  <r>
    <s v="2022"/>
    <x v="0"/>
    <x v="0"/>
    <x v="0"/>
    <x v="0"/>
    <s v="2 - Poder Ejecutivo"/>
    <s v="0203 - MINISTERIO DE DEFENSA"/>
    <s v="4 - SERVICIOS SOCIALES"/>
    <s v="4.5 - Protección social"/>
    <s v="4.5.10 - Asistencia social"/>
    <s v="2.2 - CONTRATACIÓN DE SERVICIOS"/>
    <s v="2.2.5 - ALQUILERES Y RENTAS"/>
    <s v="N"/>
    <s v="00 - N/A"/>
    <s v="10 - FONDO GENERAL"/>
    <s v="(en blanco)"/>
    <s v="99 - MULTIPROVINCIAL"/>
    <n v="0"/>
    <n v="1000000"/>
    <n v="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8508302"/>
    <n v="34463740.889999993"/>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3295445.04"/>
    <n v="1801043.68"/>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4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423854"/>
    <n v="371430.96"/>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9453127"/>
    <n v="17656158.210000001"/>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5537090.0699999994"/>
    <n v="3447335.35"/>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495353.89"/>
    <n v="2487253.0400000005"/>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442523"/>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860303731"/>
    <n v="729162853.10000002"/>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375824396"/>
    <n v="308208842.3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9135335"/>
    <n v="14438687.389999999"/>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297645698.5"/>
    <n v="188134673.00999999"/>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40538561"/>
    <n v="3838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26404286"/>
    <n v="26404285.050000001"/>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1068692"/>
    <n v="341128.97"/>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13658038"/>
    <n v="1072500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104543270"/>
    <n v="83963568.74999994"/>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52413317"/>
    <n v="46629589.649999984"/>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915706"/>
    <n v="166253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71628624"/>
    <n v="47354883.150000006"/>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33480000"/>
    <n v="30253392.559999995"/>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302000"/>
    <n v="8072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0867135.859999999"/>
    <n v="5379332.110000000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96000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6600000"/>
    <n v="4808605.040000001"/>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39293862"/>
    <n v="23642539.269999992"/>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7491079"/>
    <n v="5162708.22"/>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79573704.140000001"/>
    <n v="45773486.019999996"/>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029800"/>
    <n v="400668.9"/>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29076462"/>
    <n v="18460951.779999997"/>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9942180"/>
    <n v="3760393.23"/>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8659711"/>
    <n v="4037955.2800000003"/>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6470772"/>
    <n v="16370771.98999999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2736070"/>
    <n v="11717007.15"/>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65544279"/>
    <n v="17185250.670000002"/>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15880000"/>
    <n v="6203778.3899999997"/>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79313966"/>
    <n v="40151869.299999997"/>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2730000"/>
    <n v="89358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31122730"/>
    <n v="27217161.20000000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5894000"/>
    <n v="12270254.91"/>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28089930"/>
    <n v="17222552.5"/>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10322904"/>
    <n v="4397186.8999999994"/>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4621200"/>
    <n v="2983047.889999999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7609940"/>
    <n v="365833.95000000007"/>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5946700"/>
    <n v="309258.5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1299999"/>
    <n v="1156285.1000000001"/>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6026000"/>
    <n v="2485703.6800000006"/>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760000"/>
    <n v="531281.8600000001"/>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73145000"/>
    <n v="56493516.700000003"/>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4375000"/>
    <n v="2453356.4400000004"/>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65772002"/>
    <n v="16221540.16"/>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32318473"/>
    <n v="17469849.1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44802625"/>
    <n v="24717545.84"/>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279300000"/>
    <n v="1599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37062600"/>
    <n v="11376343.969999999"/>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4384200"/>
    <n v="1783623.7900000003"/>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2310000"/>
    <n v="959427.7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527234066"/>
    <n v="1213992262.9700003"/>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1083151120"/>
    <n v="898237466.65999997"/>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403685510"/>
    <n v="333389015.56"/>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214335599"/>
    <n v="177146496.42000026"/>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634737697"/>
    <n v="513414637.35000008"/>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1657263"/>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514767475"/>
    <n v="1255773073.4700003"/>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187356886"/>
    <n v="89703575.350000009"/>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1089448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2723335"/>
    <n v="2163330.2999999998"/>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824925070"/>
    <n v="669492157.07000005"/>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100948606"/>
    <n v="73799453.700000003"/>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16228402"/>
    <n v="12522394.68999999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198473.58000000002"/>
  </r>
  <r>
    <s v="2022"/>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540000"/>
    <n v="0"/>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13634313"/>
    <n v="10792785.649999993"/>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150400"/>
    <n v="4655626.4500000011"/>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744567"/>
    <n v="623297.39"/>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275371.58999999997"/>
    <n v="226814"/>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372264.41"/>
    <n v="1174866.120000000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1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86342"/>
    <n v="422292.49999999994"/>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6060842"/>
    <n v="3466083.9999999995"/>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1301000"/>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366000"/>
    <n v="201389.78"/>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8780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143789"/>
    <n v="27322.74"/>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8725271"/>
    <n v="7452056.0700000003"/>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599965"/>
    <n v="1550819.0399999998"/>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884000"/>
    <n v="567656.4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135143"/>
    <n v="15330.3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2284313385.9699998"/>
    <n v="1801662994.4999995"/>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946916433.38999987"/>
    <n v="700609321.26000023"/>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6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10305334.43"/>
    <n v="9494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973000"/>
    <n v="691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839481764.44000006"/>
    <n v="390239804.06999987"/>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346988671.09000003"/>
    <n v="146009714.36000001"/>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51248425"/>
    <n v="45493707.870000005"/>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7032000"/>
    <n v="541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75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750000"/>
    <n v="156463.64999999997"/>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56907230"/>
    <n v="49261561.529999994"/>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6080250"/>
    <n v="15244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313190872.8300001"/>
    <n v="263959648.15000027"/>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126095952.39000003"/>
    <n v="102132704.51999997"/>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940947.00000000012"/>
    <n v="892016.95"/>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97750.8"/>
    <n v="1060198.7"/>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98655609"/>
    <n v="82497512.889999926"/>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32189574.809999999"/>
    <n v="26938780.259999979"/>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144863767"/>
    <n v="6839822.129999999"/>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3230210.24"/>
    <n v="1587164.439999999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13000000"/>
    <n v="541895.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2645000"/>
    <n v="827646.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801052.04"/>
    <n v="198033.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9085710.9499999993"/>
    <n v="5496259.9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9328741"/>
    <n v="5961088.4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10800000"/>
    <n v="7403529.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100000"/>
    <n v="168673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9"/>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230564.6999999993"/>
    <n v="1030803.84"/>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886671"/>
    <n v="32259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3000000"/>
    <n v="113369.27"/>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1445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381118693.47000003"/>
    <n v="291990661.56000006"/>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23157838.729999997"/>
    <n v="13963479.24"/>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30200000"/>
    <n v="1438019.2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2676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26375850"/>
    <n v="43437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11382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78299307"/>
    <n v="55440698.290000029"/>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5324490.960000001"/>
    <n v="12289922.129999997"/>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3500000"/>
    <n v="1508383.32"/>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690000"/>
    <n v="3859067.63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91567842.310000002"/>
    <n v="16043470.87000000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9298371.9899999946"/>
    <n v="3280625.02"/>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6450963"/>
    <n v="3351921.0000000019"/>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1677348"/>
    <n v="307929.5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73156348.38999999"/>
    <n v="28065430.65999998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14232034.809999999"/>
    <n v="6521284.0600000005"/>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51580000"/>
    <n v="5095445.300000001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2938600"/>
    <n v="1449701.399999999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1132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293168837.41999996"/>
    <n v="12729343.78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8309714.960000001"/>
    <n v="6328260.0099999998"/>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101988696"/>
    <n v="54096209.050000004"/>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10796770.219999989"/>
    <n v="6235351.129999999"/>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2090200"/>
    <n v="793363.5"/>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4763180"/>
    <n v="552915.4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652000.69999999995"/>
    <n v="29323"/>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928235.56"/>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11133012"/>
    <n v="6101043.1100000003"/>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2724703.8"/>
    <n v="1476383.6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2558500"/>
    <n v="890292.7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1919000"/>
    <n v="1015465.9"/>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6238300"/>
    <n v="1070068.78"/>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6386844.6799999997"/>
    <n v="1251291.5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7645000"/>
    <n v="316780.8399999999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160000"/>
    <n v="22503.88"/>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8250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1779400"/>
    <n v="414325.19"/>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63705.530000000028"/>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196120"/>
    <n v="192381.2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3106737.96"/>
    <n v="1099385.470000000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857904.3400000002"/>
    <n v="243343.98999999996"/>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100000"/>
    <n v="353052.81"/>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463500"/>
    <n v="161109.49000000002"/>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67197103"/>
    <n v="47045255.06000001"/>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21406691.370000001"/>
    <n v="16692246.910000004"/>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13770000"/>
    <n v="7276185.219999999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5227200"/>
    <n v="975379.23999999987"/>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435"/>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80871660.459999993"/>
    <n v="21048260.64000000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23279915.869999997"/>
    <n v="13588978.559999997"/>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44738917"/>
    <n v="3279624.6500000008"/>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15996285"/>
    <n v="2920521.54"/>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5510181.79"/>
    <n v="2178952.9299999997"/>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1031000"/>
    <n v="18748.14000000001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70274283.569999993"/>
    <n v="49250741.56000001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6364024.0699999994"/>
    <n v="1434959.439999999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906344"/>
    <n v="2455907.0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2145142"/>
    <n v="1493029.5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30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4548541.9000000004"/>
    <n v="1785858.3699999996"/>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524924"/>
    <n v="308366.27999999997"/>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996000"/>
    <n v="567561.19000000006"/>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2983500"/>
    <n v="2049535.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6055668.7999999998"/>
    <n v="49478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5065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5214000"/>
    <n v="393578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9335679.600000001"/>
    <n v="22829512.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78000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500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13302000"/>
    <n v="10890918.559999999"/>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20900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39999999991"/>
    <n v="146886.40000000002"/>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7254500"/>
    <n v="1814575.79"/>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5960.5"/>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4677612210.6100006"/>
    <n v="3563165814.3500013"/>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553256990.29000008"/>
    <n v="473526474.92999995"/>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731092114.53999984"/>
    <n v="544671942.64000022"/>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91566051.899999991"/>
    <n v="69943698.870000049"/>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37672526.93"/>
    <n v="16835148.210000001"/>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22545062.200000003"/>
    <n v="12840413"/>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8727536.0099999998"/>
    <n v="703434.05"/>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239193956.79000002"/>
    <n v="169452447.46999997"/>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105076919.66"/>
    <n v="75440545.049999982"/>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13127076.779999999"/>
    <n v="3980224.33"/>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1023074568.78"/>
    <n v="553197725.41999984"/>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44002926.090000004"/>
    <n v="2514350.2300000004"/>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431349767.39999998"/>
    <n v="210582268.62000003"/>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31522621.489999995"/>
    <n v="13833392.300000001"/>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72359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282897.629999999"/>
    <n v="2582666.35"/>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77881594.25"/>
    <n v="36222083.630000003"/>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417481464.5"/>
    <n v="249949151.03000006"/>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109041342.42999998"/>
    <n v="95133454.37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9586467.5599999987"/>
    <n v="5036295.21"/>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69124086326.920013"/>
    <n v="58441575381.829987"/>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628777277.44000006"/>
    <n v="628777277.44000006"/>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11014474000.1"/>
    <n v="9923802826.5600052"/>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10997827.319999993"/>
    <n v="2352053.4500000002"/>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10306045"/>
    <n v="5504397.29"/>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294880"/>
    <n v="9040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233"/>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11370630"/>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98407"/>
    <n v="94068.21"/>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124000"/>
    <n v="94850.21"/>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937300"/>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2060615"/>
    <n v="22650.839999999997"/>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63309089.9400001"/>
    <n v="2047962977.9800003"/>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1170"/>
    <n v="521.54999999999995"/>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8999940014.209999"/>
    <n v="17001186953.850004"/>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170067968.88"/>
    <n v="170067968.88"/>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989613828.2799997"/>
    <n v="2894973776.6900015"/>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4.4703483581542969E-8"/>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4210436.170000017"/>
    <n v="5316.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1379842.5"/>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2425388"/>
    <n v="42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2422"/>
    <n v="95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31733397"/>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45456444.219999999"/>
    <n v="21092326.509999998"/>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17785"/>
    <n v="12977.7"/>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81200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4176"/>
    <n v="4171.72"/>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1412135"/>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7403910"/>
    <n v="61059.37000000001"/>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868128123.23"/>
    <n v="29373.29"/>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1002871923"/>
    <n v="823953540.13"/>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130894796"/>
    <n v="116524924.94000004"/>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320000"/>
    <n v="232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48831477"/>
    <n v="126218641.07999986"/>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25135000"/>
    <n v="23519743.529999997"/>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13029745"/>
    <n v="7532666.9099999992"/>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1745595"/>
    <n v="831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4799610"/>
    <n v="1232383.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48003000"/>
    <n v="34442526.629999995"/>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23802947"/>
    <n v="19259887.77"/>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48196000"/>
    <n v="27437643.859999992"/>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72514349"/>
    <n v="133786886.10000004"/>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26049999"/>
    <n v="13309540.610000001"/>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72543964"/>
    <n v="39265877.330000021"/>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8000417"/>
    <n v="4338421.5600000005"/>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150000"/>
    <n v="9178.8100000000013"/>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2563000"/>
    <n v="1804629.6699999997"/>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21023960"/>
    <n v="16821230.800000001"/>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30948844"/>
    <n v="21375776.039999995"/>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8369520"/>
    <n v="4799597.43"/>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2101000"/>
    <n v="1199961.75"/>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3351861041.6000004"/>
    <n v="2788926565.27"/>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37354713.540000007"/>
    <n v="35194711.850000001"/>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517172889.65999985"/>
    <n v="474256332.93000025"/>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18256893.73"/>
    <n v="265295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9871400.5"/>
    <n v="10835143"/>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9054099.5200000107"/>
    <n v="103313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865000"/>
    <n v="5706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119890997.19"/>
    <n v="66377001.289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3906000"/>
    <n v="263937.82"/>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902295582.41999996"/>
    <n v="403469731.32000005"/>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38205328.599999994"/>
    <n v="13573824.979999999"/>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91623596.640000001"/>
    <n v="10431678.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2824443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4675"/>
    <n v="11769"/>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96935273"/>
    <n v="16781856.619999997"/>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68522794"/>
    <n v="6529644.54"/>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458219468.75999999"/>
    <n v="359140066.9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3601621"/>
    <n v="1190131.140000000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5795679905.3399992"/>
    <n v="5026409177.1700001"/>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58169158.040000007"/>
    <n v="57569157.920000002"/>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898890317.40999997"/>
    <n v="852277292.42999995"/>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7348151"/>
    <n v="3627266.87"/>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4366855"/>
    <n v="3313460.5"/>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172956"/>
    <n v="34352.130000000005"/>
  </r>
  <r>
    <s v="2022"/>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0"/>
    <n v="4997044"/>
    <n v="0"/>
  </r>
  <r>
    <s v="2022"/>
    <x v="0"/>
    <x v="0"/>
    <x v="0"/>
    <x v="0"/>
    <s v="2 - Poder Ejecutivo"/>
    <s v="0206 - MINISTERIO DE EDUCACIÓN"/>
    <s v="4 - SERVICIOS SOCIALES"/>
    <s v="4.4 - Educación"/>
    <s v="4.4.06 - Educación técnica"/>
    <s v="2.2 - CONTRATACIÓN DE SERVICIOS"/>
    <s v="2.2.7 - SERVICIOS DE CONSERVACIÓN, REPARACIONES MENORES E INSTALACIONES TEMPORALES"/>
    <s v="N"/>
    <s v="00 - N/A"/>
    <s v="10 - FONDO GENERAL"/>
    <s v="(en blanco)"/>
    <s v="99 - MULTIPROVINCIAL"/>
    <n v="0"/>
    <n v="1100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103400000"/>
    <n v="57866893.270000003"/>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17269150.399999999"/>
    <n v="9732656.8000000007"/>
  </r>
  <r>
    <s v="2022"/>
    <x v="0"/>
    <x v="0"/>
    <x v="0"/>
    <x v="0"/>
    <s v="2 - Poder Ejecutivo"/>
    <s v="0206 - MINISTERIO DE EDUCACIÓN"/>
    <s v="4 - SERVICIOS SOCIALES"/>
    <s v="4.4 - Educación"/>
    <s v="4.4.06 - Educación técnica"/>
    <s v="2.3 - MATERIALES Y SUMINISTROS"/>
    <s v="2.3.1 - ALIMENTOS Y PRODUCTOS AGROFORESTALES"/>
    <s v="N"/>
    <s v="00 - N/A"/>
    <s v="10 - FONDO GENERAL"/>
    <s v="(en blanco)"/>
    <s v="99 - MULTIPROVINCIAL"/>
    <n v="0"/>
    <n v="30000"/>
    <n v="29113.88"/>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128001"/>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66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23985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11687324.039999999"/>
    <n v="15555.88"/>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31973306.829999998"/>
    <n v="15281.84"/>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44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84533621.37"/>
    <n v="247134267.25999999"/>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5485589.7300000004"/>
    <n v="3985589.13"/>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47887400.260000013"/>
    <n v="41731746.300000019"/>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4705990"/>
    <n v="1178235.74"/>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7007500"/>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4180800"/>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4710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102418"/>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1657197"/>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190856"/>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1257388.1299999999"/>
    <n v="466"/>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1323340"/>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5632403.6399999997"/>
    <n v="729617.91999999993"/>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4218836"/>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101149174.53"/>
    <n v="84400412.680000007"/>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504090.469999999"/>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4440784"/>
    <n v="12538780.349999998"/>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3615438.86"/>
    <n v="3570873.7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2260508"/>
    <n v="1092500.2999999998"/>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1337500"/>
    <n v="109722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64000"/>
    <n v="13601.93"/>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2037500"/>
    <n v="16475.8"/>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975000"/>
    <n v="627003.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3813754"/>
    <n v="1484974.67"/>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2568174"/>
    <n v="1482617.8900000001"/>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1052085"/>
    <n v="276440.84999999998"/>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698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60000"/>
    <n v="990.4"/>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799835"/>
    <n v="154371.07999999999"/>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6466016"/>
    <n v="3487235.39"/>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4057079"/>
    <n v="2176218.16"/>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690400"/>
    <n v="299046.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358100"/>
    <n v="120864.63999999998"/>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11892937257.800001"/>
    <n v="9986335630.4099998"/>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1503164590.3099999"/>
    <n v="1051739249.4600002"/>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63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10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669911210.8900011"/>
    <n v="1469173220.4300008"/>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598401847.0500002"/>
    <n v="1519300197.5800014"/>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650616985.3599999"/>
    <n v="132275562.89999998"/>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274660111.49000007"/>
    <n v="146616899.50999996"/>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66891516.989999995"/>
    <n v="24025064.720000003"/>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1398662553.6699998"/>
    <n v="970473032.77999985"/>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93255639.01999998"/>
    <n v="263740427.87999997"/>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104855466.7"/>
    <n v="65825650.899999999"/>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760955254.7400002"/>
    <n v="1817814118.4500015"/>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25013349727.439999"/>
    <n v="21971998356.240059"/>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102762623.86"/>
    <n v="5372957.1799999978"/>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942961569.88"/>
    <n v="363532224.1900003"/>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3679658.610000007"/>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68184144.019999996"/>
    <n v="13338949.870000003"/>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247152484.11999997"/>
    <n v="110014693.44"/>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1401771214.8999999"/>
    <n v="892523486.67000043"/>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97096195.279999971"/>
    <n v="18204832.830000002"/>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7072394.469999999"/>
    <n v="8797783.4199999999"/>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25228354.479999997"/>
    <n v="22670883.93"/>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2924793.17"/>
    <n v="2324792.86"/>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3655832.7600000002"/>
    <n v="3593223.3900000015"/>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1675059.2"/>
    <n v="222238.8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4761600"/>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310"/>
    <n v="27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2500115"/>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1.00000000093"/>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21581"/>
    <n v="19441"/>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21935"/>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399682"/>
    <n v="12762.53"/>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480045"/>
    <n v="54919.6"/>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900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212000"/>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20645335.260000005"/>
    <n v="1697428.82"/>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4408322.5"/>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10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785926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92132470.670000002"/>
    <n v="61569695.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378781133.9099999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3252501"/>
    <n v="321385.02"/>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63658559.07"/>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14208500"/>
    <n v="231162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94747.44999999"/>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247771792.67999995"/>
    <n v="181776670.16999999"/>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6349405.239999995"/>
    <n v="11422.4"/>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6895071.699999999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204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20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36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1000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75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2000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10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10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6213826681.8699989"/>
    <n v="5078627306.9599981"/>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70 - DONACION EXTERNA"/>
    <s v="(en blanco)"/>
    <s v="99 - MULTIPROVINCIAL"/>
    <n v="0"/>
    <n v="6925519.9699999997"/>
    <n v="0"/>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687250787.72000003"/>
    <n v="573615556.30999982"/>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29999997"/>
    <n v="37499418.230000004"/>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823501358.17999995"/>
    <n v="746316675.7400002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70 - DONACION EXTERNA"/>
    <s v="(en blanco)"/>
    <s v="99 - MULTIPROVINCIAL"/>
    <n v="0"/>
    <n v="176480.06999999998"/>
    <n v="0"/>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410594324.52999997"/>
    <n v="334385114.71999955"/>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70 - DONACION EXTERNA"/>
    <s v="(en blanco)"/>
    <s v="99 - MULTIPROVINCIAL"/>
    <n v="0"/>
    <n v="2735347.49"/>
    <n v="0"/>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323513949.78999996"/>
    <n v="121719312.93999998"/>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596950.5"/>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387282854"/>
    <n v="325755437.44"/>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8509578.2899999991"/>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49248626.649999999"/>
    <n v="24407724.890000001"/>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390571.12"/>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253598177.45000002"/>
    <n v="191343767.44000006"/>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n v="0"/>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70 - DONACION EXTERNA"/>
    <s v="(en blanco)"/>
    <s v="99 - MULTIPROVINCIAL"/>
    <n v="0"/>
    <n v="2760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60322033.75"/>
    <n v="43305226.609999999"/>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139142615.05000001"/>
    <n v="42010561.420000017"/>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154570.65"/>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374984845.65999991"/>
    <n v="133240419.1500000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90402015"/>
    <n v="1277940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85298544.129999995"/>
    <n v="660354.94000000006"/>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119602455.69"/>
    <n v="65180892.410000019"/>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41017157.449999988"/>
    <n v="23403205.469999995"/>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20 - FONDOS CON DESTINO ESPECÍFICO"/>
    <s v="(en blanco)"/>
    <s v="99 - MULTIPROVINCIAL"/>
    <n v="0"/>
    <n v="139712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254803.43"/>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6029"/>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41960103.969999999"/>
    <n v="14813267.289999999"/>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9091664"/>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857114.85"/>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9381274157.3000011"/>
    <n v="8119418468.840002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009072241.26"/>
    <n v="219023193.27000001"/>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432416190"/>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70 - DONACION EXTERNA"/>
    <s v="(en blanco)"/>
    <s v="99 - MULTIPROVINCIAL"/>
    <n v="0"/>
    <n v="3413063.86"/>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6706908.29"/>
    <n v="2998792.2299999995"/>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286342.95"/>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3000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609330276.44999993"/>
    <n v="263525383.61000007"/>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82619361.79999995"/>
    <n v="615910580.2599999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307491935.5"/>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847487.62"/>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2593573681.5500002"/>
    <n v="1755500823.2800019"/>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92510866.520000011"/>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160779109.73000002"/>
    <n v="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8163027.4299999997"/>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29018076.16"/>
    <n v="12733133.149999997"/>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230000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295155"/>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1950845.4"/>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75360647.530000001"/>
    <n v="20841980.410000004"/>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240000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7167347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70 - DONACION EXTERNA"/>
    <s v="(en blanco)"/>
    <s v="99 - MULTIPROVINCIAL"/>
    <n v="0"/>
    <n v="288145.48"/>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6013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98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26800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10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377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13770.0699999994"/>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10985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842906.7999999998"/>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10000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936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5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466279.93"/>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1630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82096750"/>
    <n v="66084891.309999987"/>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11324400"/>
    <n v="9986842.2799999993"/>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4"/>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11800000"/>
    <n v="3014793.46"/>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53000004"/>
    <n v="44628907.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338012"/>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9560000"/>
    <n v="8078722.790000001"/>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5712004"/>
    <n v="5440.33"/>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21995855"/>
    <n v="109846102.07999995"/>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2450000"/>
    <n v="977823.33"/>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23499960"/>
    <n v="10763868.800000001"/>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8"/>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320004"/>
    <n v="271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5300004"/>
    <n v="338618.82"/>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96000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200000"/>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70066132"/>
    <n v="58029855.960000001"/>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5100000"/>
    <n v="503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12422088"/>
    <n v="8742482.6800000016"/>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9185350"/>
    <n v="7859134.2600000007"/>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37050000"/>
    <n v="7255980.5700000003"/>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18000"/>
    <n v="1750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29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5150000"/>
    <n v="2073539.59"/>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1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1480000"/>
    <n v="5195.5200000000004"/>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108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7405000"/>
    <n v="2259176.75"/>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20010280.560000002"/>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18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1800000"/>
    <n v="21040.34"/>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75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7034729"/>
    <n v="4117846"/>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2223566"/>
    <n v="1152000.96"/>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395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30000"/>
    <n v="750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6620406"/>
    <n v="499488.25"/>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23830000"/>
    <n v="14199492.500000002"/>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0"/>
    <n v="1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1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18820664"/>
    <n v="15158072.61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746669439"/>
    <n v="611822794.1700000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173700000"/>
    <n v="158944026.19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102550212"/>
    <n v="92442675.8699999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77544271"/>
    <n v="173526365.7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4284808.439999999"/>
    <n v="11218755.09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4150200"/>
    <n v="27463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500000"/>
    <n v="231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0450000"/>
    <n v="4297678.9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4700000"/>
    <n v="14470997.13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22154040"/>
    <n v="14491359.71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9755000"/>
    <n v="5671334.050000000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8225000"/>
    <n v="17760488.64999999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4280000"/>
    <n v="2646755.2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2415000"/>
    <n v="78096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25000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484275"/>
    <n v="547657.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48132000"/>
    <n v="34168093.4899999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17134000"/>
    <n v="9123890.3300000001"/>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4367907"/>
    <n v="2088190.4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3000000"/>
    <n v="551764.37000000011"/>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673623863.76999986"/>
    <n v="548540825.84000003"/>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313900"/>
    <n v="1308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15688813.630000001"/>
    <n v="8427534.7800000012"/>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400000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4231795.999999993"/>
    <n v="533375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7500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6500000"/>
    <n v="5021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95570827.76000002"/>
    <n v="82436102.169999987"/>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018268.4700000001"/>
    <n v="196999.21999999994"/>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69999999995"/>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9040000"/>
    <n v="26340038.68999999"/>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40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26239571.579999998"/>
    <n v="2446459.29"/>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4143357"/>
    <n v="815899.32000000007"/>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3409309.0700000003"/>
    <n v="1204688.02"/>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290000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8576851"/>
    <n v="796577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4422425"/>
    <n v="4412398.5"/>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491870.93"/>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270061"/>
    <n v="155070.97999999998"/>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20331963.650000002"/>
    <n v="13774335.270000001"/>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4628372"/>
    <n v="17346"/>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10686525.219999999"/>
    <n v="10282886.319999998"/>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7853443.5"/>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2812149"/>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349454.0599999998"/>
    <n v="568259.57999999996"/>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3595837.56"/>
    <n v="1657483.72"/>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37831704"/>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6904220.3200000003"/>
    <n v="4191653.0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2435450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692569.8200000003"/>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3495600"/>
    <n v="399111.4"/>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5789307.1699999999"/>
    <n v="3903165.4299999997"/>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90000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566765.22"/>
    <n v="316089.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230939"/>
    <n v="186871.83000000002"/>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481393.81"/>
    <n v="617766.6"/>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676172.5"/>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574917.89999999991"/>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1289079.29"/>
    <n v="818620.7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901317.19"/>
    <n v="63982.67"/>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929881.280000001"/>
    <n v="43634432.15999999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561858.77"/>
    <n v="38385.2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5718381.0199999986"/>
    <n v="2005007.3699999999"/>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630352"/>
    <n v="4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2414851.790000001"/>
    <n v="8041589.4000000004"/>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100000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3199535.5"/>
    <n v="2116596.5"/>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3766077"/>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697358.90999999992"/>
    <n v="594515.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1587289.9299999997"/>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25002.009999999864"/>
    <n v="25002.010000000002"/>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3988651384"/>
    <n v="3310539494.230001"/>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24000000"/>
    <n v="9572612"/>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302980122"/>
    <n v="248847554.1500001"/>
  </r>
  <r>
    <s v="2022"/>
    <x v="0"/>
    <x v="0"/>
    <x v="0"/>
    <x v="0"/>
    <s v="2 - Poder Ejecutivo"/>
    <s v="0210 - MINISTERIO DE AGRICULTURA"/>
    <s v="2 - SERVICIOS ECONÓMICOS"/>
    <s v="2.2 - Agropecuaria, caza, pesca y silvicultura"/>
    <s v="2.2.01 - Agropecuaria"/>
    <s v="2.1 - REMUNERACIONES Y CONTRIBUCIONES"/>
    <s v="2.1.2 - SOBRESUELD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506695166"/>
    <n v="435297835.34999996"/>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94393279"/>
    <n v="244589940.06"/>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11276883"/>
    <n v="5626473.8699999992"/>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20995899.5"/>
    <n v="7937497.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8676440"/>
    <n v="27297472.220000003"/>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134252402"/>
    <n v="74537582.859999999"/>
  </r>
  <r>
    <s v="2022"/>
    <x v="0"/>
    <x v="0"/>
    <x v="0"/>
    <x v="0"/>
    <s v="2 - Poder Ejecutivo"/>
    <s v="0210 - MINISTERIO DE AGRICULTURA"/>
    <s v="2 - SERVICIOS ECONÓMICOS"/>
    <s v="2.2 - Agropecuaria, caza, pesca y silvicultura"/>
    <s v="2.2.01 - Agropecuaria"/>
    <s v="2.2 - CONTRATACIÓN DE SERVICIOS"/>
    <s v="2.2.5 - ALQUILERES Y RENTAS"/>
    <s v="N"/>
    <s v="00 - N/A"/>
    <s v="50 - CRÉDITO INTERNO"/>
    <s v="(en blanco)"/>
    <s v="99 - MULTIPROVINCIAL"/>
    <n v="0"/>
    <n v="75900000"/>
    <n v="0"/>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98284840"/>
    <n v="169449282.44999996"/>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60207567"/>
    <n v="48701808.34000001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35301598"/>
    <n v="12670931.0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40859450"/>
    <n v="27928869.710000005"/>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127142772"/>
    <n v="77740546.590000018"/>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50 - CRÉDITO INTERNO"/>
    <s v="(en blanco)"/>
    <s v="99 - MULTIPROVINCIAL"/>
    <n v="0"/>
    <n v="3669000"/>
    <n v="3551000"/>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8679584"/>
    <n v="1269765.73"/>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24793774"/>
    <n v="14927386.629999999"/>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0147126"/>
    <n v="2683983.67"/>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10851598"/>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68309851"/>
    <n v="319554670.34999996"/>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3057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30813287"/>
    <n v="14500086.960000005"/>
  </r>
  <r>
    <s v="2022"/>
    <x v="0"/>
    <x v="0"/>
    <x v="0"/>
    <x v="0"/>
    <s v="2 - Poder Ejecutivo"/>
    <s v="0210 - MINISTERIO DE AGRICULTURA"/>
    <s v="2 - SERVICIOS ECONÓMICOS"/>
    <s v="2.2 - Agropecuaria, caza, pesca y silvicultura"/>
    <s v="2.2.01 - Agropecuaria"/>
    <s v="2.3 - MATERIALES Y SUMINISTROS"/>
    <s v="2.3.9 - PRODUCTOS Y ÚTILES VARIOS"/>
    <s v="N"/>
    <s v="00 - N/A"/>
    <s v="50 - CRÉDITO INTERNO"/>
    <s v="(en blanco)"/>
    <s v="99 - MULTIPROVINCIAL"/>
    <n v="0"/>
    <n v="142485"/>
    <n v="0"/>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11613317"/>
    <n v="2508532.9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14292614"/>
    <n v="8590269.6599999983"/>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72360000"/>
    <n v="60270954.960000001"/>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3600000"/>
    <n v="2905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9866445"/>
    <n v="8915963.1199999955"/>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3415153.13"/>
    <n v="93818.76"/>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1060000"/>
    <n v="218161.67"/>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3500000"/>
    <n v="227792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63700"/>
    <n v="1176.6500000000001"/>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3855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2537500"/>
    <n v="602474.69999999995"/>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2668500"/>
    <n v="1508524.579999999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3015055"/>
    <n v="305501.67000000004"/>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047590.87"/>
    <n v="362785.8"/>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151700"/>
    <n v="83174.100000000006"/>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160000"/>
    <n v="153130.82999999999"/>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8500"/>
    <n v="5669.9"/>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161962"/>
    <n v="88772.47"/>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950573.74"/>
    <n v="929627.5"/>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294698.27"/>
    <n v="740228.63999999978"/>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188821.99"/>
    <n v="156125.8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36000"/>
    <n v="30896.01"/>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3809851120.6100001"/>
    <n v="3242828774.9300003"/>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5000000"/>
    <n v="44993870.969999991"/>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833819145"/>
    <n v="748169634.09000003"/>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500000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38000"/>
    <n v="40395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437213085"/>
    <n v="388531302.99000001"/>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50753951"/>
    <n v="40651423.540000007"/>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11144745"/>
    <n v="7843791.1899999995"/>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8060000"/>
    <n v="745793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3000000"/>
    <n v="71150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505665"/>
    <n v="27958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32821458"/>
    <n v="21763216.289999992"/>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378439"/>
    <n v="29279739.319999993"/>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16800000"/>
    <n v="96380330.980000004"/>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71046555"/>
    <n v="64953920.129999995"/>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50683213"/>
    <n v="49082119.989999995"/>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43540743"/>
    <n v="34932844.539999999"/>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7207299.990000002"/>
    <n v="15812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18149700"/>
    <n v="11511754.109999999"/>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59889728"/>
    <n v="44080635.859999992"/>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9152472"/>
    <n v="580734.77000000014"/>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45000000"/>
    <n v="0"/>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39962215"/>
    <n v="18411210.849999998"/>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26920000"/>
    <n v="16425779.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1065000"/>
    <n v="516317.4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50000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42242540"/>
    <n v="23052037.230000004"/>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73698237"/>
    <n v="29024799.460000001"/>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180000000"/>
    <n v="0"/>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996512563"/>
    <n v="857213466.25"/>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83105000"/>
    <n v="18407502.620000001"/>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140000000"/>
    <n v="0"/>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77236204"/>
    <n v="145308370.0099999"/>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181407000"/>
    <n v="29514984.440000001"/>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11500000"/>
    <n v="0"/>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17412065"/>
    <n v="3753092.5199999996"/>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9875000"/>
    <n v="2734154.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69733779"/>
    <n v="62068046.780000009"/>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29309813"/>
    <n v="11842559.92"/>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9565000"/>
    <n v="22809271.349999998"/>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5323000"/>
    <n v="2949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4300000"/>
    <n v="3417122.8500000006"/>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896000"/>
    <n v="1674552.5799999996"/>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30000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2230000"/>
    <n v="173973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250000"/>
    <n v="12000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784000"/>
    <n v="1040438.22"/>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960487"/>
    <n v="290463.90000000002"/>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6679000"/>
    <n v="4511572.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208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172000"/>
    <n v="169207.98"/>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465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3000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350000"/>
    <n v="200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390000"/>
    <n v="670819.04"/>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273500"/>
    <n v="214571.2"/>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884898883"/>
    <n v="748188090.51999986"/>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110943976"/>
    <n v="85974937.429999992"/>
  </r>
  <r>
    <s v="2022"/>
    <x v="0"/>
    <x v="0"/>
    <x v="0"/>
    <x v="0"/>
    <s v="2 - Poder Ejecutivo"/>
    <s v="0211 - MINISTERIO DE OBRAS PÚBLICAS Y COMUNICACIONES"/>
    <s v="2 - SERVICIOS ECONÓMICOS"/>
    <s v="2.6 - Transporte"/>
    <s v="2.6.03 - Transporte por ferrocarril"/>
    <s v="2.1 - REMUNERACIONES Y CONTRIBUCIONES"/>
    <s v="2.1.2 - SOBRESUELDOS"/>
    <s v="N"/>
    <s v="00 - N/A"/>
    <s v="20 - FONDOS CON DESTINO ESPECÍFICO"/>
    <s v="(en blanco)"/>
    <s v="99 - MULTIPROVINCIAL"/>
    <n v="0"/>
    <n v="55000000"/>
    <n v="54997299.549999997"/>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126583743"/>
    <n v="109975837.40000002"/>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588900000"/>
    <n v="578963728.20999992"/>
  </r>
  <r>
    <s v="2022"/>
    <x v="0"/>
    <x v="0"/>
    <x v="0"/>
    <x v="0"/>
    <s v="2 - Poder Ejecutivo"/>
    <s v="0211 - MINISTERIO DE OBRAS PÚBLICAS Y COMUNICACIONES"/>
    <s v="2 - SERVICIOS ECONÓMICOS"/>
    <s v="2.6 - Transporte"/>
    <s v="2.6.03 - Transporte por ferrocarril"/>
    <s v="2.2 - CONTRATACIÓN DE SERVICIOS"/>
    <s v="2.2.1 - SERVICIOS BÁSICOS"/>
    <s v="N"/>
    <s v="00 - N/A"/>
    <s v="20 - FONDOS CON DESTINO ESPECÍFICO"/>
    <s v="(en blanco)"/>
    <s v="99 - MULTIPROVINCIAL"/>
    <n v="0"/>
    <n v="70000000"/>
    <n v="16295610.09"/>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3000000"/>
    <n v="2709335.7600000002"/>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8500000"/>
    <n v="1414750.4300000002"/>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8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6000000"/>
    <n v="155936987.35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5000000"/>
    <n v="11377027.649999999"/>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1336751408"/>
    <n v="1018781041.89"/>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54105434"/>
    <n v="41219527.150000006"/>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141985418"/>
    <n v="102114279.94000001"/>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3900500"/>
    <n v="2458800.4"/>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3699500"/>
    <n v="1016636.9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7530000"/>
    <n v="4928521.589999998"/>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22100000"/>
    <n v="15957953.869999999"/>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60470000"/>
    <n v="23367104.169999998"/>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44900000"/>
    <n v="34341754.8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25000000"/>
    <n v="21039366.73"/>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6000000"/>
    <n v="5042151.95"/>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4000000"/>
    <n v="34726045.330000006"/>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250000000"/>
    <n v="172017295.13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861456868.38999999"/>
    <n v="714596886.94000006"/>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800000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80000000"/>
    <n v="62834177"/>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3756000"/>
    <n v="172063106.78"/>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102736000"/>
    <n v="934570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116132084"/>
    <n v="108845435.00999999"/>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69250000"/>
    <n v="133809819.75999996"/>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20 - FONDOS CON DESTINO ESPECÍFICO"/>
    <s v="(en blanco)"/>
    <s v="99 - MULTIPROVINCIAL"/>
    <n v="0"/>
    <n v="11000000"/>
    <n v="10953253.97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4170000"/>
    <n v="30268499.35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103000000"/>
    <n v="79226339.180000007"/>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93962000"/>
    <n v="173867223.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30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32000000"/>
    <n v="2244694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10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8939000"/>
    <n v="21222707.0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69752787"/>
    <n v="1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100000000"/>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102010000"/>
    <n v="84541525.9700000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21100000"/>
    <n v="19946312.460000001"/>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9085000"/>
    <n v="13496578.250000004"/>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32968943.24000001"/>
    <n v="5595890.9900000012"/>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37292031.799999997"/>
    <n v="23379482.030000001"/>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63150120"/>
    <n v="11651480.53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3000000"/>
    <n v="0"/>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70000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15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1027923.2"/>
    <n v="210688.87"/>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100000"/>
    <n v="85624"/>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125965160"/>
    <n v="102597683.51999998"/>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8539966"/>
    <n v="6928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6813870"/>
    <n v="15227231.76"/>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5885000"/>
    <n v="5166087.4800000014"/>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105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2500000"/>
    <n v="195465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20000"/>
    <n v="387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1149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80000"/>
    <n v="579769.81999999995"/>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1894000"/>
    <n v="833077.7300000001"/>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1445000"/>
    <n v="1068817.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1023000"/>
    <n v="935976"/>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435000"/>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55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1131000"/>
    <n v="318464.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6339400"/>
    <n v="4348498.620000001"/>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5008500"/>
    <n v="3550556.81"/>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965500"/>
    <n v="771051.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605600"/>
    <n v="58755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92480000"/>
    <n v="224561173.04999998"/>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40716880"/>
    <n v="34383980.499999993"/>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88309970"/>
    <n v="74157941.039999992"/>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6864975"/>
    <n v="14441620.09"/>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12122656"/>
    <n v="10970415.4"/>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3760700"/>
    <n v="3196093.8400000008"/>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700000"/>
    <n v="668570.07999999996"/>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800000"/>
    <n v="6286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110000"/>
    <n v="8704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9290036.0999999996"/>
    <n v="7984096.3999999985"/>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441600"/>
    <n v="1201960"/>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3101573"/>
    <n v="1728682.24"/>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4695240.8"/>
    <n v="2760879.31"/>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1834000"/>
    <n v="1071338.05"/>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391886.14"/>
    <n v="238556.44"/>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219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22701.64000000001"/>
    <n v="121401.64"/>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74762.3"/>
    <n v="3724074.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877630.34"/>
    <n v="1562518.57"/>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04383.47"/>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21236.11"/>
    <n v="211151.7499999999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1112122681.9000001"/>
    <n v="929131176.70000005"/>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821229994.01999998"/>
    <n v="656321135.3900001"/>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202508996.81999999"/>
    <n v="133379134.1899999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249129722.97999999"/>
    <n v="145942595.099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1001951"/>
    <n v="430596.34000000008"/>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110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35926360.57999998"/>
    <n v="111558718.25000003"/>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108259062"/>
    <n v="82478611.7199998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71933600"/>
    <n v="52323167.12999997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70867364"/>
    <n v="58803695.04000000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100200000"/>
    <n v="77727728.950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22990773"/>
    <n v="1879891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8488567.32"/>
    <n v="14322640.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2960000"/>
    <n v="1426187.4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524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17019146.439999998"/>
    <n v="5126553.329999999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304502806"/>
    <n v="214414078.45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74503932.359999999"/>
    <n v="23032940.15000000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20734000"/>
    <n v="20046794.10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25479309.57"/>
    <n v="5862103.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49150000"/>
    <n v="13564063.32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83293679.260000005"/>
    <n v="29065179.2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366031473.68000001"/>
    <n v="39474326.48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40972762"/>
    <n v="17070235.32999999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10681900"/>
    <n v="7593491.949999999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38166558.759999998"/>
    <n v="32688214.12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5765345"/>
    <n v="192067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7618344.1799999997"/>
    <n v="3166519.339999999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9050692"/>
    <n v="609904.2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35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283348.21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3601625.3000000003"/>
    <n v="1040403.4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5108000"/>
    <n v="384441.2300000000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34591540.149999999"/>
    <n v="25433391.47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25373448"/>
    <n v="6955722.410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28456453.580000002"/>
    <n v="16259736.2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22453665"/>
    <n v="4414549.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27390899.77"/>
    <n v="1812194.7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1825135"/>
    <n v="4480181.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565673.6"/>
    <n v="425399.4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4078800"/>
    <n v="992181.7300000001"/>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31391967.59"/>
    <n v="26614805.700000003"/>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200000"/>
    <n v="2149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4129109.96"/>
    <n v="3684731.0900000012"/>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529600"/>
    <n v="1396928.9400000002"/>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1000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4000"/>
    <n v="10317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396000"/>
    <n v="255145.48"/>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2425486.08"/>
    <n v="53610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196008.66999999998"/>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74062.08000000002"/>
    <n v="126396.83"/>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190945.47999999998"/>
    <n v="48205.18"/>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1020436.8700000001"/>
    <n v="728693.53999999992"/>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441617"/>
    <n v="2375148.37"/>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147720"/>
    <n v="293388.42"/>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230604.16999999998"/>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873657.50999999966"/>
    <n v="417757.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94160204"/>
    <n v="78692101.799999997"/>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34274833"/>
    <n v="30727999.60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13096200"/>
    <n v="7988893.6500000004"/>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3072349.000000002"/>
    <n v="11453648.610000003"/>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384725"/>
    <n v="201828"/>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5850000"/>
    <n v="4785214.6499999985"/>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3970955"/>
    <n v="2858444.63"/>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41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2450000"/>
    <n v="21992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3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4754300"/>
    <n v="3963496.0799999996"/>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3567500"/>
    <n v="172048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10205000"/>
    <n v="6782700.46"/>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683000"/>
    <n v="3592213.87"/>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3715000"/>
    <n v="2535472.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417000"/>
    <n v="276945.84999999998"/>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6933582.84"/>
    <n v="13004993.860000001"/>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20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4361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5425000"/>
    <n v="4984266"/>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1130465"/>
    <n v="1009730.04"/>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527384.86"/>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9000"/>
    <n v="258075.86"/>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50000"/>
    <n v="0"/>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5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2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984234120"/>
    <n v="704507646.24000001"/>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255600000"/>
    <n v="198893730.22999999"/>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138999998"/>
    <n v="115588338.73999998"/>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82009999"/>
    <n v="68572576.789999992"/>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1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136260235"/>
    <n v="92071303.869999945"/>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16000000"/>
    <n v="10991575.670000002"/>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76018102"/>
    <n v="53457681.320000023"/>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3843000"/>
    <n v="1263418.1800000002"/>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882153499"/>
    <n v="548040670.59000003"/>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0375603"/>
    <n v="51019588.770000003"/>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15050000"/>
    <n v="6625283.700000000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25000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3580000"/>
    <n v="1971598.47"/>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158501884"/>
    <n v="112263800.56000005"/>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14717496"/>
    <n v="6820726.91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6919108"/>
    <n v="21977638.329999998"/>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6743109"/>
    <n v="12266327.27"/>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19595185"/>
    <n v="7922191.5399999991"/>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11731470"/>
    <n v="3968212.25"/>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38683734"/>
    <n v="19285469.359999996"/>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31356622"/>
    <n v="6106862.910000002"/>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5766230.7300000004"/>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20800000"/>
    <n v="16241812.51"/>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7100000"/>
    <n v="2723764.38"/>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2230060"/>
    <n v="1255800.96"/>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725000"/>
    <n v="347659.10999999993"/>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6324225"/>
    <n v="1066125.7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2125000"/>
    <n v="915314.99"/>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10000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40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77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3450000"/>
    <n v="1683240.6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27545692"/>
    <n v="17199597.3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7650000"/>
    <n v="2536793.23"/>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24520294"/>
    <n v="6885160.9299999988"/>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15379360"/>
    <n v="4914611.0099999979"/>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7374980"/>
    <n v="2892834.6999999997"/>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700000"/>
    <n v="418906.88"/>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6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3225000"/>
    <n v="2594971.92"/>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664549654"/>
    <n v="3309579772.889998"/>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68456263"/>
    <n v="749122548.48000014"/>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88400000"/>
    <n v="1727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45359287"/>
    <n v="41068067.340000004"/>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538052882"/>
    <n v="483144767.80999964"/>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112259829"/>
    <n v="103527092.29999998"/>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112136980"/>
    <n v="102169981.81999999"/>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9500000"/>
    <n v="17513650.359999999"/>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97500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6210601"/>
    <n v="14859717"/>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3000000"/>
    <n v="275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7271362"/>
    <n v="15832081.86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4000000"/>
    <n v="3795547.51"/>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121000000"/>
    <n v="108639319.63999999"/>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53000000"/>
    <n v="48583329.360000007"/>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3224148"/>
    <n v="2955469"/>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50820791"/>
    <n v="46585719.030000009"/>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60000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7214965"/>
    <n v="56809735.659999996"/>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724304"/>
    <n v="3413945.3299999996"/>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982765031"/>
    <n v="763450728.9000001"/>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6000000"/>
    <n v="5447675.3200000003"/>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175866"/>
    <n v="1044842.0199999999"/>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500000"/>
    <n v="625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410746498"/>
    <n v="338482446.96000004"/>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46752342"/>
    <n v="34001694.82"/>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8864017"/>
    <n v="17292013.950000003"/>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2279707"/>
    <n v="10233088.699999999"/>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919780955"/>
    <n v="843132542.13999999"/>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102829484"/>
    <n v="94260360.25999994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7934088"/>
    <n v="7272914"/>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81608866"/>
    <n v="166474793.90999997"/>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7573813"/>
    <n v="25275989.000000007"/>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40136620"/>
    <n v="32255401.960000001"/>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5442342"/>
    <n v="4775794.2100000009"/>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892178"/>
    <n v="1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18709493"/>
    <n v="4134186.34"/>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876200"/>
    <n v="493081"/>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24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32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2594955"/>
    <n v="2128278.4"/>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14960000"/>
    <n v="1235692.5"/>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14507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2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6073680"/>
    <n v="3574311.52"/>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48371576.919999994"/>
    <n v="3005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11093545"/>
    <n v="6265539.080000001"/>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700000"/>
    <n v="1112228.1000000001"/>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22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1212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329000"/>
    <n v="166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11775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6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26079"/>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3790505"/>
    <n v="171001.68"/>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1645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267494"/>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81647969"/>
    <n v="234619733.03"/>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55798427"/>
    <n v="53672821.299999997"/>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41359627"/>
    <n v="34322087.37999998"/>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8748325"/>
    <n v="28651649.630000003"/>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5473930"/>
    <n v="3848069.42"/>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2150000"/>
    <n v="1988072.2"/>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206300"/>
    <n v="82825.600000000006"/>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28501383"/>
    <n v="24720709.160000004"/>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3300000"/>
    <n v="2196656.8499999996"/>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5251609"/>
    <n v="3432307.95"/>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15519100"/>
    <n v="12372103.940000001"/>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11037712"/>
    <n v="9073731.4300000016"/>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1261000"/>
    <n v="899514.95000000019"/>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1406294"/>
    <n v="356199.79000000004"/>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1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172614"/>
    <n v="88255.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6986000"/>
    <n v="5436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7860000"/>
    <n v="5876194.0499999989"/>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1912000"/>
    <n v="1447420.74"/>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475000"/>
    <n v="33479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5263431"/>
    <n v="118723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2199144"/>
    <n v="1725842.0300000003"/>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564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651167"/>
    <n v="92806"/>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4662126"/>
    <n v="4045183.3400000003"/>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2000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4342110"/>
    <n v="831928"/>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7433816"/>
    <n v="3678696.12"/>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17800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245000"/>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383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219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4000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57752685"/>
    <n v="41151630.360000007"/>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1206808468.9000001"/>
    <n v="994166467.94000006"/>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3149100"/>
    <n v="2738403.1900000004"/>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131466392.46000001"/>
    <n v="67086654.090000004"/>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360000"/>
    <n v="7500.8"/>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6006194.7999999998"/>
    <n v="5741501.8900000006"/>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67799911.84"/>
    <n v="143728591.14999995"/>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5971000"/>
    <n v="22516305.479999989"/>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55659500"/>
    <n v="138837274.75999999"/>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496000"/>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22038731"/>
    <n v="6623152.6600000011"/>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145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12729000"/>
    <n v="614985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2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5133157.38"/>
    <n v="1036628.5800000001"/>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948400"/>
    <n v="422428.74"/>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53469615.759999998"/>
    <n v="32178605.809999995"/>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500000"/>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7284800"/>
    <n v="11619301.190000001"/>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814000"/>
    <n v="52317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119630855"/>
    <n v="44055613.900000006"/>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1999382"/>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55145658.159999996"/>
    <n v="32135805.410000004"/>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600"/>
    <n v="14014.6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63032769"/>
    <n v="19863679.859999999"/>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412000"/>
    <n v="273054.43"/>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5700001"/>
    <n v="2602265.970000000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77019.06"/>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3395580"/>
    <n v="1201060.03"/>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5754677"/>
    <n v="206180.35"/>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799000"/>
    <n v="2155715.6800000002"/>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24460582"/>
    <n v="15240985.840000005"/>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2555687.94"/>
    <n v="921952.25000000012"/>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17144481.870000001"/>
    <n v="7357267.5099999998"/>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397500"/>
    <n v="232669.44999999998"/>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5313000"/>
    <n v="2129603.5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203700"/>
    <n v="463152.45"/>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231235898.94999999"/>
    <n v="187711764.04999995"/>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28427410.440000001"/>
    <n v="24485080.539999999"/>
  </r>
  <r>
    <s v="2022"/>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25384"/>
    <n v="24764.400000000001"/>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1.7462298274040222E-1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28677977.979999997"/>
    <n v="27381017.430000015"/>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9592800"/>
    <n v="16073278.52"/>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2670749.5300000003"/>
    <n v="2270236.6"/>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5247755"/>
    <n v="1637188.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442245"/>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8876713.109999999"/>
    <n v="16310994.74"/>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3258963.9"/>
    <n v="1631220.089999999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52828726.920000002"/>
    <n v="7641223.9199999999"/>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1997640.7999999998"/>
    <n v="1188177"/>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637226.05999999994"/>
    <n v="499129.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421275"/>
    <n v="208506"/>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142442.46"/>
    <n v="35248.799999999996"/>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309523.790000001"/>
    <n v="12070571.98"/>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5293036.34"/>
    <n v="3856771.5499999993"/>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761544.57000000007"/>
    <n v="616878.14"/>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732649.85999999987"/>
    <n v="610699.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5058970"/>
    <n v="11337104.68"/>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6914000"/>
    <n v="48555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373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2412775"/>
    <n v="1723957.5000000002"/>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924161"/>
    <n v="735877.61999999988"/>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577975"/>
    <n v="15960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571588810"/>
    <n v="475640297.87999976"/>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105689791"/>
    <n v="84767000.01000000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79812201"/>
    <n v="34180574.289999999"/>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14055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282728.97"/>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77231812"/>
    <n v="65651276.88000004"/>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4706467"/>
    <n v="12751888.79000001"/>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42200200"/>
    <n v="41176691.430000015"/>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9484500"/>
    <n v="1527304.12"/>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130013.94"/>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809255"/>
    <n v="3228336.33"/>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3450000"/>
    <n v="2440373.21"/>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96857.86"/>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6843675"/>
    <n v="5747093.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972860"/>
    <n v="3381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64875"/>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4870729.92"/>
    <n v="793467.45000000007"/>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91280"/>
    <n v="82421.81"/>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1950.8"/>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64226556.340000004"/>
    <n v="16082311.279999999"/>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56303000"/>
    <n v="30899966"/>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42383188"/>
    <n v="33396674.579999991"/>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20 - FONDOS CON DESTINO ESPECÍFICO"/>
    <s v="(en blanco)"/>
    <s v="99 - MULTIPROVINCIAL"/>
    <n v="0"/>
    <n v="10500000"/>
    <n v="0"/>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7862247"/>
    <n v="3936764.94"/>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0831430"/>
    <n v="673304.97"/>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111898925"/>
    <n v="85571279.939999998"/>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164406756.07999998"/>
    <n v="15699367.1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51068418.5"/>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3835235"/>
    <n v="1754473.169999999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8874389"/>
    <n v="115280.5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3141088"/>
    <n v="2411984.3199999998"/>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4132454"/>
    <n v="93119.9"/>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25050.45"/>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401625"/>
    <n v="405800.81"/>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2267280"/>
    <n v="18064.2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41267.47"/>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1567833"/>
    <n v="595743.68000000005"/>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8157418"/>
    <n v="232979.84"/>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1013.8"/>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40424342"/>
    <n v="13374543.060000002"/>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35056272"/>
    <n v="4346729.49"/>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147949.99"/>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6582882"/>
    <n v="2541598.3300000005"/>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5427683"/>
    <n v="756660.7"/>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4831.6399999999994"/>
    <n v="0"/>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4905349"/>
    <n v="2254389.8800000004"/>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2268717"/>
    <n v="26858.27"/>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2615"/>
    <n v="0"/>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2607637"/>
    <n v="1465283.7400000002"/>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507000"/>
    <n v="22474.4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372"/>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676115465"/>
    <n v="553470686.78999972"/>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217453897"/>
    <n v="166004874.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18470051"/>
    <n v="7458871.3700000001"/>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54249618"/>
    <n v="34887260.65999999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8076462"/>
    <n v="15858698.809999999"/>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4302545"/>
    <n v="13075628.799999999"/>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187815"/>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24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767180"/>
    <n v="1581397.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82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50000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3834081"/>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1124882"/>
    <n v="13570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985552"/>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7078304"/>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697687"/>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2500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6618527"/>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45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75560"/>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344698"/>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700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300727278"/>
    <n v="249853771.6099998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68693570"/>
    <n v="58275866.659999996"/>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38321092"/>
    <n v="14735503.8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6948100"/>
    <n v="1882912.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41985917"/>
    <n v="36605457.31999997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10021026"/>
    <n v="8829428.109999999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94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10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1504000"/>
    <n v="83255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10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367500"/>
    <n v="216706.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336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1556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5618392"/>
    <n v="1319188.56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598555"/>
    <n v="2703665.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83380"/>
    <n v="2903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2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700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4018775"/>
    <n v="2232498.04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14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1050545"/>
    <n v="254412.5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482100"/>
    <n v="533330.5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1040476"/>
    <n v="608.8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883503"/>
    <n v="82303.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3057070"/>
    <n v="7242.8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579464355"/>
    <n v="468788144.19000012"/>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39484065"/>
    <n v="3280125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60857511"/>
    <n v="21398634.0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56773681"/>
    <n v="49527599.769999988"/>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5606650"/>
    <n v="4708789.9999999981"/>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2013841"/>
    <n v="1832133.5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1070952"/>
    <n v="714298.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2297500"/>
    <n v="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797025"/>
    <n v="243255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810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76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51699.97999999998"/>
    <n v="124699.9799999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1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982774.04"/>
    <n v="1824038.21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76320"/>
    <n v="381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5318885"/>
    <n v="1368744.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997766.63"/>
    <n v="188872.11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4925068"/>
    <n v="341269.6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209970"/>
    <n v="36216.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6633106"/>
    <n v="5396402.2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2212456.3199999998"/>
    <n v="800781.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293545"/>
    <n v="74999.9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2444193.4900000021"/>
    <n v="809972.41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1406254"/>
    <n v="1925.57"/>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229111.8399999999"/>
    <n v="1082082.8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1308492.06"/>
    <n v="932147.95999999985"/>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96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1119587235.27"/>
    <n v="918874179.75000012"/>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7713333"/>
    <n v="309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104629249.00000001"/>
    <n v="101686131.32000002"/>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54544406.94999999"/>
    <n v="136172379.94999951"/>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1092208"/>
    <n v="469327.31999999989"/>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53193116"/>
    <n v="37943326.31000001"/>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16073621"/>
    <n v="9439566.0000000019"/>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3545778"/>
    <n v="866884"/>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40000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2338061"/>
    <n v="4989423.7299999995"/>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605000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3320000"/>
    <n v="5782"/>
  </r>
  <r>
    <s v="2022"/>
    <x v="0"/>
    <x v="0"/>
    <x v="0"/>
    <x v="0"/>
    <s v="2 - Poder Ejecutivo"/>
    <s v="0219 - MINISTERIO DE EDUCACIÓN SUPERIOR CIENCIA Y TECNOLOGÍA"/>
    <s v="4 - SERVICIOS SOCIALES"/>
    <s v="4.4 - Educación"/>
    <s v="4.4.04 - Educación superior"/>
    <s v="2.2 - CONTRATACIÓN DE SERVICIOS"/>
    <s v="2.2.4 - TRANSPORTE Y ALMACENAJE"/>
    <s v="N"/>
    <s v="00 - N/A"/>
    <s v="20 - FONDOS CON DESTINO ESPECÍFICO"/>
    <s v="(en blanco)"/>
    <s v="99 - MULTIPROVINCIAL"/>
    <n v="0"/>
    <n v="10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219500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59053982"/>
    <n v="29947688.449999996"/>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69845.16000000015"/>
    <n v="607483.55999999994"/>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432000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31094193"/>
    <n v="28117953.899999995"/>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50000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4745723"/>
    <n v="1506388.65"/>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7012351.7599999998"/>
    <n v="4328659.6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291513880.38999999"/>
    <n v="138668649.59999996"/>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6958302.2699999996"/>
    <n v="1112044.249999999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60261491.43"/>
    <n v="16313732.5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8051840"/>
    <n v="4242165.4499999993"/>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1300000"/>
    <n v="7080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2930000"/>
    <n v="1082615.7999999998"/>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3295011"/>
    <n v="2117296.950000000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5742107"/>
    <n v="2364283.5"/>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856383.81"/>
    <n v="623127.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655475.88"/>
    <n v="484064.82"/>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1011498.72"/>
    <n v="959074.96"/>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7225775.440000001"/>
    <n v="15502656.290000001"/>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305947.42999999993"/>
    <n v="227723.42"/>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30095165.840000004"/>
    <n v="16907118.24000001"/>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0269539.1"/>
    <n v="2524887.7999999998"/>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40449395"/>
    <n v="23429584.890000001"/>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4832755.6400000006"/>
    <n v="3841820.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285610"/>
    <n v="170264.61000000002"/>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1612763.1099999999"/>
    <n v="247763.11000000004"/>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353492700.77000004"/>
    <n v="283164569.28999996"/>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8757600"/>
    <n v="6841472.7699999986"/>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40621150"/>
    <n v="40538286.18"/>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1000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49080379.230000004"/>
    <n v="43082604.04999999"/>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1222272"/>
    <n v="650571.6100000001"/>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999999"/>
    <n v="1527751"/>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21763451"/>
    <n v="20005329.890000001"/>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8225752.2000000002"/>
    <n v="5638875.850000000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1000000"/>
    <n v="948581.9"/>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1300000"/>
    <n v="9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500000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2656247.740000002"/>
    <n v="12283458.6"/>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6640717.8200000003"/>
    <n v="5957750.8999999994"/>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8160609.629999999"/>
    <n v="3339725.3399999994"/>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16579808.599999998"/>
    <n v="5250298.419999999"/>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3000000"/>
    <n v="5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1400000"/>
    <n v="649328.19999999995"/>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2700000"/>
    <n v="1716392.6"/>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87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1568500"/>
    <n v="435130.6"/>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6049000"/>
    <n v="400000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163000"/>
    <n v="8972351.7599999979"/>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25223000"/>
    <n v="3180341.07"/>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13901100"/>
    <n v="8176978.8600000003"/>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1449039.67"/>
    <n v="299602"/>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225600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205000"/>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8285000"/>
    <n v="625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7485000"/>
    <n v="58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8545000"/>
    <n v="675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8285000"/>
    <n v="608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8285000"/>
    <n v="637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1175577354.5999999"/>
    <n v="935744761.2300002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3530265.279999999"/>
    <n v="713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1690000"/>
    <n v="1116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1690000"/>
    <n v="11424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1730000"/>
    <n v="126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1690000"/>
    <n v="107187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1690000"/>
    <n v="1137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214479063"/>
    <n v="164658485.0200000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191963.1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1000000"/>
    <n v="17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1450406"/>
    <n v="926219.2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1449392"/>
    <n v="863445.5499999999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1487102"/>
    <n v="1000031.4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1450406"/>
    <n v="900665.15"/>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1450406"/>
    <n v="943253.2999999999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57613413.95999998"/>
    <n v="133123633.03999983"/>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22014"/>
    <n v="1033622.640000000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53058895"/>
    <n v="46272795.97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6492841.0899999999"/>
    <n v="3217104.3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5353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100000"/>
    <n v="320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100000"/>
    <n v="1352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00000"/>
    <n v="377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55828001"/>
    <n v="24996460.15000000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180970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7293148"/>
    <n v="1801624.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64684986.840000004"/>
    <n v="47611807.07999998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85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1274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33606.100000000006"/>
    <n v="29086.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79485.010000000009"/>
    <n v="66037.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305.06"/>
    <n v="95729.49999999998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4033.8000000000029"/>
    <n v="2679.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37898.320000000007"/>
    <n v="20842.42000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24030358.23"/>
    <n v="20960595.769999981"/>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6298588.079999998"/>
    <n v="11130674.19000000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99 - MULTIPROVINCIAL"/>
    <n v="0"/>
    <n v="3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43191534.640000001"/>
    <n v="24814670.43000001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97716431.989999995"/>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42199249.479999997"/>
    <n v="31694632.849999987"/>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6863922"/>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10661393.48"/>
    <n v="9991505.8900000025"/>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4580738"/>
    <n v="3585419.8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313227.36"/>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1152703"/>
    <n v="1009173.1199999999"/>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415000"/>
    <n v="3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31555487.220000003"/>
    <n v="25989313.55000000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20482604.169999998"/>
    <n v="14169267.15000000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4180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4612824.45"/>
    <n v="3699858.010000000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5000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2409313.5099999998"/>
    <n v="1220541.6600000001"/>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1280000"/>
    <n v="762666.66999999993"/>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330000"/>
    <n v="72722.22"/>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302959"/>
    <n v="113231.25"/>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10000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22602"/>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380308053.5"/>
    <n v="307378269.68999994"/>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6427200"/>
    <n v="83471352.749999985"/>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51303321.000000007"/>
    <n v="44279363.659999967"/>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9300000"/>
    <n v="16094217.629999999"/>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3250000"/>
    <n v="1767602"/>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435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4750000"/>
    <n v="4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18800000"/>
    <n v="2619749.21"/>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5300000"/>
    <n v="15171179.74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12209883"/>
    <n v="4559943.95"/>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67518820.5"/>
    <n v="35392016.5"/>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10171192"/>
    <n v="4954298.4899999993"/>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2500000"/>
    <n v="1206178.889999999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55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200000"/>
    <n v="0"/>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3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9500000"/>
    <n v="7884079.0000000009"/>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4750000"/>
    <n v="2948353.8000000003"/>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2150000"/>
    <n v="2006017.4800000002"/>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050000"/>
    <n v="290143.14999999997"/>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369895037.63999999"/>
    <n v="277226270.66999996"/>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59510504"/>
    <n v="54563515.840000004"/>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47943534.650000006"/>
    <n v="41613291.659999996"/>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61176942.740000002"/>
    <n v="53719712.480000041"/>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1900000"/>
    <n v="83544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87679210.969999999"/>
    <n v="17363776.93"/>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937538"/>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2850000"/>
    <n v="1060087.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62124088"/>
    <n v="18509592.990000002"/>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12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7500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13000000"/>
    <n v="8660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2296250"/>
    <n v="233469.08000000002"/>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1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3000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129278117.65000001"/>
    <n v="99424789.859999999"/>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18729038.890000001"/>
    <n v="15752844.369999999"/>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7295553.300000001"/>
    <n v="14706847.030000001"/>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11102000"/>
    <n v="9228725.9400000013"/>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880000"/>
    <n v="428408.22"/>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1297000"/>
    <n v="6748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2633517.79"/>
    <n v="1469939"/>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1300000"/>
    <n v="1064978.0899999999"/>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2544000"/>
    <n v="1131103.82"/>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12581551.5"/>
    <n v="5241171.3500000006"/>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2144000.1"/>
    <n v="1268787.6700000002"/>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380000"/>
    <n v="312560.1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70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7500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4620000"/>
    <n v="34115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3157322.77"/>
    <n v="1276182.8999999999"/>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781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330000"/>
    <n v="109489.84000000001"/>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3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648891301"/>
    <n v="535667254.60999995"/>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197594406.24000001"/>
    <n v="119662267.93000001"/>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5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83550000"/>
    <n v="76835230.580000013"/>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50275705.819999993"/>
    <n v="22424006.089999992"/>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12352824.690000001"/>
    <n v="8323163.9299999997"/>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17423676.510000002"/>
    <n v="1044768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2654000"/>
    <n v="90340.48000000001"/>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53779773.949999996"/>
    <n v="4666007.2200000007"/>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6916892.32"/>
    <n v="11498708.200000003"/>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12725948.670000002"/>
    <n v="1000981.8599999999"/>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277727093.84999996"/>
    <n v="135313410.14000002"/>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13685504"/>
    <n v="4863984.5500000007"/>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7304786.6900000013"/>
    <n v="1655368.79"/>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1707377.48"/>
    <n v="354076.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1113845.6600000001"/>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64766111.700000003"/>
    <n v="1076754.6400000004"/>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31529295.73"/>
    <n v="21214171.929999992"/>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83499012.520000011"/>
    <n v="3221858.3600000003"/>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4663686.54"/>
    <n v="904046.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596358"/>
    <n v="1809106.56"/>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12000000"/>
    <n v="7425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982150.61999999988"/>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91592219.579999983"/>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49257625"/>
    <n v="127917267.53000002"/>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17193670"/>
    <n v="16965892.459999997"/>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21172738"/>
    <n v="19005101.65000001"/>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3800000"/>
    <n v="3026162.8800000004"/>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17389932"/>
    <n v="1488117.74"/>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4615732.49"/>
    <n v="42431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128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165000"/>
    <n v="5656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1075000"/>
    <n v="788277.35000000009"/>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475000"/>
    <n v="972421.75000000023"/>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3536733.8"/>
    <n v="961401.46"/>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561004"/>
    <n v="1812603.8099999998"/>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45233178"/>
    <n v="4140932.9499999997"/>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791360"/>
    <n v="439108.03"/>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2595000"/>
    <n v="185158.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1000"/>
    <n v="98"/>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2627303.0499999998"/>
    <n v="153232.17000000001"/>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4125000"/>
    <n v="3154290.649999999"/>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6301614"/>
    <n v="1738882.16"/>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529630"/>
    <n v="517207.87000000005"/>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90000"/>
    <n v="378572.92"/>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2908521.08"/>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1253752458.1099999"/>
    <n v="965955965.97999978"/>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30226072.030000001"/>
    <n v="17525395.060000002"/>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500000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80249505.530000001"/>
    <n v="591529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110744478.29000001"/>
    <n v="110744477.42"/>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55529430.88999999"/>
    <n v="138812565.17999998"/>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51178014"/>
    <n v="34086286.79999999"/>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105672525"/>
    <n v="85701882.070000008"/>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5179400"/>
    <n v="14159371.4"/>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66999999993"/>
    <n v="499397.5"/>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10000000"/>
    <n v="681196.89"/>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6608425"/>
    <n v="342952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7000000"/>
    <n v="523290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93100637.200000003"/>
    <n v="62618069.36999999"/>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7000000"/>
    <n v="1780838.39"/>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49922670.060000002"/>
    <n v="41904437.849999987"/>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36385505.789999999"/>
    <n v="19636505.919999998"/>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47156517.25999999"/>
    <n v="32151082.359999999"/>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68052498.010000005"/>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36269946.739999987"/>
    <n v="30233629.05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50 - CRÉDITO INTERNO"/>
    <s v="(en blanco)"/>
    <s v="99 - MULTIPROVINCIAL"/>
    <n v="0"/>
    <n v="500000"/>
    <n v="0"/>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4983943.3"/>
    <n v="4013905.88"/>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105000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161754000"/>
    <n v="59398255.100000001"/>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6091405.7999999998"/>
    <n v="4980845.43"/>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2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2644539.8199999998"/>
    <n v="2391338.63"/>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991505"/>
    <n v="1.1641532182693481E-1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135024850.66999999"/>
    <n v="74983989.010000005"/>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48387924.950000003"/>
    <n v="38534723.249999993"/>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21105849.329999998"/>
    <n v="21105849.32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13534087.310000001"/>
    <n v="10436353.290000001"/>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0"/>
    <n v="6565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6000"/>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6085564.8899999997"/>
    <n v="3812407.1600000006"/>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10000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1410296"/>
    <n v="979130.66000000015"/>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975693100"/>
    <n v="4561158974.1800013"/>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766522845"/>
    <n v="703095523.98999977"/>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231504377"/>
    <n v="212211591.83999994"/>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9069072"/>
    <n v="88431957.969999999"/>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62716788"/>
    <n v="240848445.5"/>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5882506"/>
    <n v="5392297.1699999999"/>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51745000"/>
    <n v="47432916.640000015"/>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8181043"/>
    <n v="7499289.4200000009"/>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35434562"/>
    <n v="124148348.50999998"/>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628766035"/>
    <n v="568099514.83000028"/>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27051331"/>
    <n v="117041020.06"/>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411336483"/>
    <n v="377312080.54999995"/>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8231415"/>
    <n v="26106861.460000001"/>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4087989"/>
    <n v="3747323.26"/>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70300"/>
    <n v="151567.01"/>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3052383"/>
    <n v="11964684.419999998"/>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41224732"/>
    <n v="37972270.960000023"/>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6074992"/>
    <n v="33073840.440000005"/>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43699270"/>
    <n v="39767764.18"/>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9615660"/>
    <n v="8814355.0100000035"/>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3239351648"/>
    <n v="290636455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149602381"/>
    <n v="111684938"/>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23294995"/>
    <n v="15529996"/>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137872071"/>
    <n v="91914714"/>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8239543"/>
    <n v="61336238"/>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79278498"/>
    <n v="253063192.66999999"/>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27097073"/>
    <n v="18064714"/>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35379793"/>
    <n v="120674553.08"/>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3436729"/>
    <n v="2291152"/>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68900571"/>
    <n v="243184952.90999997"/>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314507211"/>
    <n v="264194035.00999999"/>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14608138"/>
    <n v="9738758"/>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59610438"/>
    <n v="39740292"/>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28490478"/>
    <n v="113957922.5"/>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1835050"/>
    <n v="1223366"/>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74122625"/>
    <n v="63456868.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120024490"/>
    <n v="98756667.920000002"/>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5944597"/>
    <n v="3963064"/>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7187201"/>
    <n v="33803910.909999996"/>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4356720"/>
    <n v="399366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5000000"/>
    <n v="454545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753039609.59000003"/>
    <n v="691304056.0799998"/>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228053014.88000003"/>
    <n v="207568266.9799999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5844888"/>
    <n v="5208023.910000001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21235880"/>
    <n v="19559843.80999999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96222107.019999996"/>
    <n v="87400346.67999994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4470082"/>
    <n v="22360069.819999993"/>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21830908.550000001"/>
    <n v="19946124.34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21678083.489999998"/>
    <n v="19734799.62999999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2449658.83"/>
    <n v="2214460.669999998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8520874.9199999999"/>
    <n v="7917190.909999997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40041756.099999994"/>
    <n v="36540301.850000009"/>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7482249.25"/>
    <n v="15857922.29000000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9551071.819999997"/>
    <n v="27270704.64000000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2782555.67"/>
    <n v="11612175.75000000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2226914.92"/>
    <n v="1948846.140000000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2303290.4699999997"/>
    <n v="2025020.260000000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640000"/>
    <n v="568949.1000000000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429104.57999999996"/>
    <n v="385369.79000000004"/>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8269000.299999997"/>
    <n v="16767216.0499999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727742.9300000006"/>
    <n v="3419148.929999999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3169544.4"/>
    <n v="2923516.010000000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728529.45"/>
    <n v="2464694.42"/>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677360705.36000001"/>
    <n v="620725669.60000026"/>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64597970.64000002"/>
    <n v="150684989.29999995"/>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7224000"/>
    <n v="6622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79948088.50999999"/>
    <n v="73237736.20000000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6486827"/>
    <n v="24195273.89999998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33416601.899999999"/>
    <n v="30419258.94000001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4022527.23"/>
    <n v="12768735.69999999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10099962"/>
    <n v="9690704.980000002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7408351.419999998"/>
    <n v="24659360.55999998"/>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101000000"/>
    <n v="92227272.69999997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20144882.75"/>
    <n v="18340423.90000001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114212944.59999999"/>
    <n v="103959878.6999999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6067666.449999999"/>
    <n v="23776060.05000001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6565792.9000000004"/>
    <n v="5968902.700000000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1215000"/>
    <n v="1104924.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510000"/>
    <n v="2285984.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33334997.100000001"/>
    <n v="30455371.380000006"/>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6396735.5299999993"/>
    <n v="5824532.099999997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6478293"/>
    <n v="6073130.200000000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270000"/>
    <n v="1158106.1000000003"/>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39380908.75999999"/>
    <n v="116897008.51999997"/>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10139666.719999999"/>
    <n v="8980036.7200000007"/>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939953.25"/>
    <n v="12639953.25"/>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7500200"/>
    <n v="14546510.270000003"/>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6834613.4700000007"/>
    <n v="6286630.5900000017"/>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5170434.0899999989"/>
    <n v="4860434.09"/>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679037.060000007"/>
    <n v="3520191.8899999997"/>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576537.24"/>
    <n v="534517.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11699858.459999999"/>
    <n v="10456500.059999999"/>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4837305.32"/>
    <n v="4037305.32"/>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1466263.1400000001"/>
    <n v="1200963.1400000001"/>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6089039.7400000002"/>
    <n v="5281657.4400000004"/>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4156812.49"/>
    <n v="3584091.49"/>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1000464.0199999996"/>
    <n v="907682.79000000027"/>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732322.72"/>
    <n v="672322.7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5135.4599999999991"/>
    <n v="5135.46"/>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65772.81"/>
    <n v="54030.18"/>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8196158.1299999999"/>
    <n v="7554485.9099999992"/>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2280883.9500000007"/>
    <n v="1727656.8399999999"/>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471859.56999999995"/>
    <n v="413859.57"/>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108591.01000000001"/>
    <n v="93591.0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461065185.32999998"/>
    <n v="420588722.34000015"/>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7907332"/>
    <n v="37907331.999999993"/>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6120000"/>
    <n v="6119999.9999999991"/>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800268.8499999996"/>
    <n v="416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85189034"/>
    <n v="74593070.53999999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
    <n v="11820000.00000000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000000"/>
    <n v="3000000.0000000005"/>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4138636.43"/>
    <n v="4138492.3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00000"/>
    <n v="90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30528030.239999998"/>
    <n v="28459283.77000000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n v="20700000.000000004"/>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n v="39289906.00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n v="20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n v="5337262.9999999991"/>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n v="7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n v="59928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3147623"/>
    <n v="22868217.89999999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
    <n v="3100000.0000000005"/>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50000"/>
    <n v="1549999.9999999998"/>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20000000"/>
    <n v="18333333.369999997"/>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6770111997.29"/>
    <n v="5697763896.6000004"/>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5284015064"/>
    <n v="12467074006.119995"/>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35829035318"/>
    <n v="29417772858.849991"/>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51638887.72999996"/>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38000000"/>
    <n v="1265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10000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24022403087"/>
    <n v="8918876030.2700005"/>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6857411820"/>
    <n v="45502727413.63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4180366203"/>
    <n v="2211098983.04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1213711151"/>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82941322"/>
    <n v="46020404327.26000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64631397411"/>
    <n v="47741916206.690002"/>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44621310"/>
    <n v="13992855.78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32600000"/>
    <n v="27024830.30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1226111151"/>
    <n v="979565062.87000012"/>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2522176952"/>
    <n v="2017199786.28"/>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26359919976.970001"/>
    <n v="19978675357.25"/>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0"/>
    <n v="2468412462.9400001"/>
    <n v="2467924632.63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14032190774.059999"/>
    <n v="14032142894.719999"/>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183332"/>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500000"/>
    <n v="458332"/>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2500000"/>
    <n v="2283327.14"/>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342466801"/>
    <n v="324702903.41000003"/>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92353996.129999995"/>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26200000"/>
    <n v="22635714.25999999"/>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242002632"/>
    <n v="219692888.89999995"/>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100963098.59"/>
    <n v="86909586.409999996"/>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440875119.34000009"/>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66800000"/>
    <n v="596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96631439.829999998"/>
    <n v="95928512.829999998"/>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0000000"/>
    <n v="10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0359950.120000001"/>
    <n v="30359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1069013518"/>
    <n v="974809332.69000041"/>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217685966"/>
    <n v="194528584.77000001"/>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13072472"/>
    <n v="13072472"/>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12000000"/>
    <n v="1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2128667"/>
    <n v="2002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22448111.670000002"/>
    <n v="22448111.670000002"/>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3235791772.3400002"/>
    <n v="3088997652.6999993"/>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7361740.4000000004"/>
    <n v="71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5105375.67"/>
    <n v="475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4804555.219999999"/>
    <n v="848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625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44000000"/>
    <n v="220333333.32000002"/>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50174200"/>
    <n v="50138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8665137"/>
    <n v="24267595.55999999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5319685"/>
    <n v="4880544.61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8468506"/>
    <n v="7766963.86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26544506"/>
    <n v="20948933.92000000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8468506"/>
    <n v="7766963.8699999992"/>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20953465"/>
    <n v="16704772.5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2499413"/>
    <n v="11882796.13000000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31621995697.699997"/>
    <n v="21654224707.879997"/>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6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469695371"/>
    <n v="12085814438.2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800126393"/>
    <n v="1595819067.300000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6431294"/>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5404000"/>
    <n v="136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900000"/>
    <n v="9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7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324039315"/>
    <n v="276560533.4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50000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3716000"/>
    <n v="13716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88525054"/>
    <n v="143019360.45999998"/>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3946667909"/>
    <n v="12157245034"/>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20000000"/>
    <n v="1000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5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344000000"/>
    <n v="305636196.29999995"/>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58718586"/>
    <n v="144640638.87"/>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200119506.94999999"/>
    <n v="189030709.8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11190743"/>
    <n v="2480557.3699999996"/>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37917748"/>
    <n v="37257936"/>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21161600"/>
    <n v="18941050.34"/>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38971696"/>
    <n v="35761370.629999995"/>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125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9207644"/>
    <n v="3507434.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252037356"/>
    <n v="127941977.09000002"/>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477911"/>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10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5984464"/>
    <n v="2106744.1100000003"/>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326269647"/>
    <n v="271711264.88"/>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12952952"/>
    <n v="10378063070.889997"/>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328308604"/>
    <n v="1217616224"/>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50758895"/>
    <n v="42949837.039999999"/>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35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37227767.68000001"/>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20000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27412777"/>
    <n v="213690453.89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3404242"/>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518695714.92000002"/>
    <n v="438983041.3499999"/>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1042034298.8800001"/>
    <n v="737768131.1400001"/>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300001"/>
    <n v="1880920704.9300001"/>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500000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753673954.6799998"/>
    <n v="1484048634.0300002"/>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80250000"/>
    <n v="1518024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6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698819430"/>
    <n v="600569713.57999992"/>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109900756"/>
    <n v="90653640"/>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900000"/>
    <n v="767351"/>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3609102517.4700003"/>
    <n v="2719074902.0599999"/>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7892520"/>
    <n v="143167432.61999997"/>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1485662431.3399999"/>
    <n v="1019546061.930000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119079295.06999999"/>
    <n v="114950076.09999999"/>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335336"/>
    <n v="335335.82"/>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6736598219"/>
    <n v="6216732721.1700039"/>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4922454959.3799992"/>
    <n v="4331394462.9800034"/>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456991162.44000006"/>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0"/>
    <n v="44674100"/>
    <n v="0"/>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20823573.449999999"/>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1133101483"/>
    <n v="865639576.29000008"/>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28350201"/>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4703336"/>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837070022"/>
    <n v="753293565.5600003"/>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2800000"/>
    <n v="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70 - DONACION EXTERNA"/>
    <s v="(en blanco)"/>
    <s v="99 - MULTIPROVINCIAL"/>
    <n v="0"/>
    <n v="4533956.88"/>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72511956322.850006"/>
    <n v="66294149208.910019"/>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43600000"/>
    <n v="37947190.899999999"/>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671606500"/>
    <n v="598626221.13000011"/>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19000000"/>
    <n v="12214120"/>
  </r>
  <r>
    <s v="2022"/>
    <x v="0"/>
    <x v="0"/>
    <x v="0"/>
    <x v="4"/>
    <s v="2 - Poder Ejecutivo"/>
    <s v="0208 - MINISTERIO DE DEPORTES Y RECREACIÓN"/>
    <s v="4 - SERVICIOS SOCIALES"/>
    <s v="4.3 - Actividades deportivas, recreativas, culturales y religiosas"/>
    <s v="4.3.04 - Servicios de radio, televisión y servicios editoriales"/>
    <s v="2.4 - TRANSFERENCIAS CORRIENTES"/>
    <s v="2.4.1 - TRANSFERENCIAS CORRIENTES AL SECTOR PRIVADO"/>
    <s v="N"/>
    <s v="00 - N/A"/>
    <s v="10 - FONDO GENERAL"/>
    <s v="(en blanco)"/>
    <s v="99 - MULTIPROVINCIAL"/>
    <n v="0"/>
    <n v="56000"/>
    <n v="5510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7563196"/>
    <n v="4096362"/>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106786841"/>
    <n v="30308581.609999999"/>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9179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199165470.12999994"/>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640526332.70000005"/>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256367511.28"/>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88673204"/>
    <n v="152947371.88999996"/>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000000000"/>
    <n v="6798490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3479794481.5499997"/>
    <n v="3000066940.4699998"/>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244201462"/>
    <n v="200161292.40999997"/>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2115687352"/>
    <n v="2004865957.7499995"/>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450000000"/>
    <n v="30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211540367.91999996"/>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40750000"/>
    <n v="2578115.06"/>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210390075"/>
    <n v="1085281758.9699998"/>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123925000"/>
    <n v="109776921.95"/>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5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8642830"/>
    <n v="654377970.00000012"/>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5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331681675"/>
    <n v="284386894.56999999"/>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20 - FONDOS CON DESTINO ESPECÍFICO"/>
    <s v="(en blanco)"/>
    <s v="99 - MULTIPROVINCIAL"/>
    <n v="0"/>
    <n v="5000000"/>
    <n v="5000000"/>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235995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494482"/>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49062499.180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00375095.03"/>
    <n v="53010355.520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45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406699476"/>
    <n v="1254741722.5599997"/>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877734606"/>
    <n v="736474600.90999997"/>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48539945"/>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32530200"/>
    <n v="11761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2500000"/>
    <n v="11552496.860000001"/>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84628000"/>
    <n v="55330417.199999996"/>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29195021"/>
    <n v="21232740.740000006"/>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27594000"/>
    <n v="14468999.92"/>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75324235"/>
    <n v="65603303.850000016"/>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30000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2329000"/>
    <n v="163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70940012"/>
    <n v="336168261"/>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114530347"/>
    <n v="84022060.170000002"/>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409808934"/>
    <n v="330485543.70000005"/>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95336868"/>
    <n v="149936799.94"/>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641832"/>
    <n v="11627579.7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95711149"/>
    <n v="253768243.25999996"/>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306951695.46000004"/>
    <n v="215425641.73999998"/>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2359728657"/>
    <n v="199405786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203669399"/>
    <n v="144786237.27000001"/>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04847353"/>
    <n v="51561328.32"/>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25000000"/>
    <n v="21221905.760000002"/>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7157747"/>
    <n v="16062618.230000004"/>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336000000"/>
    <n v="304577913.40999997"/>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102943080"/>
    <n v="91609497"/>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9637300"/>
    <n v="230434.7"/>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3114105326.1100001"/>
    <n v="2224699109.7099996"/>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47637890.560000002"/>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600000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10444966537"/>
    <n v="9405444264.0199986"/>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610727278"/>
    <n v="525908853.4799999"/>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4200000"/>
    <n v="2165381.48"/>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617200"/>
    <n v="480804"/>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35090783"/>
    <n v="194645163.55000001"/>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30039167"/>
    <n v="24052179.999999996"/>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23688438"/>
    <n v="11874133.299999999"/>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60000"/>
    <n v="88152"/>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940000"/>
    <n v="331599.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3035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25000000"/>
    <n v="17567549.190000001"/>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36928668"/>
    <n v="20936012.350000001"/>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241216756"/>
    <n v="223919786.74000001"/>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2700000"/>
    <n v="11820701.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275080000"/>
    <n v="24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64500000"/>
    <n v="51614128"/>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23123989430"/>
    <n v="2312398943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500000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28814413698.940002"/>
    <n v="28352912434.599998"/>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5031745521"/>
    <n v="43042780337.690002"/>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88623928"/>
    <n v="725748456.11000001"/>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3605000001"/>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60000000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745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7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1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8668418"/>
    <n v="26279383.199999996"/>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616669483"/>
    <n v="565280359.37999988"/>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155366663"/>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735000"/>
    <n v="665909.19999999995"/>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65000"/>
    <n v="59583.25"/>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502999"/>
    <n v="461082.28"/>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11187059.26"/>
    <n v="10183690.199999999"/>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3680100"/>
    <n v="26780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309960"/>
    <n v="4284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100000"/>
    <n v="91666.63"/>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1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140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7902.5"/>
    <n v="14436102.729999999"/>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6356272"/>
    <n v="1927942.6400000001"/>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9439200"/>
    <n v="8642952.8499999996"/>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36321541"/>
    <n v="314950215"/>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50 - CRÉDITO INTERNO"/>
    <s v="(en blanco)"/>
    <s v="99 - MULTIPROVINCIAL"/>
    <n v="0"/>
    <n v="4000000"/>
    <n v="1310599.3899999999"/>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9.9999997764825821E-3"/>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700000"/>
    <n v="0"/>
  </r>
  <r>
    <s v="2022"/>
    <x v="0"/>
    <x v="0"/>
    <x v="0"/>
    <x v="5"/>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0"/>
    <n v="1300000"/>
    <n v="130000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7802108.23999999"/>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0"/>
  </r>
  <r>
    <s v="2022"/>
    <x v="0"/>
    <x v="0"/>
    <x v="0"/>
    <x v="5"/>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541932864.0599999"/>
    <n v="2541932864.0599999"/>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2751707"/>
    <n v="1834472"/>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7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300000"/>
    <n v="275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35297283.920000002"/>
    <n v="11608975.869999999"/>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112108289.57000001"/>
    <n v="41495136.509999998"/>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109000000"/>
    <n v="0"/>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2000000"/>
    <n v="200000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24701038"/>
    <n v="6549582.71"/>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5000000"/>
    <n v="46463.199999999997"/>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28418981.600000001"/>
    <n v="1141229.6399999999"/>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1138437"/>
    <n v="6249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403059.6899999995"/>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1300000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13125965.4"/>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859578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30778547"/>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42864941"/>
    <n v="30907460.619999997"/>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6474120"/>
    <n v="310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525880"/>
    <n v="463828.74999999994"/>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270075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37395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27200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448350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56035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540000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50000.4"/>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1500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7500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10000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4866617.2"/>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91999999992549419"/>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7470748.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14992984"/>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4175833.2"/>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11827519.199999999"/>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9825433"/>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918374"/>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6948.2800000003"/>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3008911"/>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4200409.33"/>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4499999999534338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4278511"/>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379741.8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569699.7400000002"/>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140763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14878205.6"/>
    <n v="10987891.93"/>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4945875"/>
    <n v="13623923.35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427499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26668507.579999998"/>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120712551.56"/>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39999999850988388"/>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11588462"/>
    <n v="10728500.91"/>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4"/>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2.67000000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2499744"/>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8024617.599999999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2509402.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3458197"/>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2528720.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526631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9232016.40000000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0"/>
    <n v="8457618.5999999996"/>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49901"/>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12000000"/>
    <n v="10919675.41"/>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2424075.6"/>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27817513"/>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6249832.7999999998"/>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2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6000000015"/>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6000000000931322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34378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7000000"/>
    <n v="4985795.2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126186375.75"/>
    <n v="79630232.149999991"/>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7533657.789999999"/>
    <n v="11830123.680000002"/>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13604770.720000001"/>
    <n v="3988665.3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92582677.15000001"/>
    <n v="137610036.63000003"/>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1131551967.1300001"/>
    <n v="692625373.9799999"/>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1220418.210000001"/>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17800226"/>
    <n v="5596666.6699999999"/>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28533812"/>
    <n v="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480000"/>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2968072"/>
    <n v="830120.68000000017"/>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10 - FONDO GENERAL"/>
    <n v="13856"/>
    <s v="32 - SANTO DOMINGO"/>
    <n v="0"/>
    <n v="300000"/>
    <n v="0"/>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55912696"/>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10151683.01"/>
    <n v="4933355.26"/>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2000000"/>
    <n v="0"/>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355175577.67000002"/>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5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47894987.28999999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16598750"/>
    <n v="7489778.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112952"/>
    <n v="253684.9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500000"/>
    <n v="216530"/>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80000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2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12242616.84"/>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560622.56000000006"/>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13571074.67"/>
    <n v="3141644.27"/>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140000"/>
    <n v="39648"/>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16828647.07"/>
    <n v="10138275.470000001"/>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7300000"/>
    <n v="1576342.3299999998"/>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0"/>
    <n v="100000"/>
    <n v="0"/>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899617"/>
    <n v="73160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6200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5000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3163206.6"/>
    <n v="297958.68999999994"/>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1437949"/>
    <n v="0"/>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86765"/>
    <n v="45471.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5560000"/>
    <n v="344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3500000"/>
    <n v="270500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2000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100000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20302665.56"/>
    <n v="1452381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2000000"/>
    <n v="100000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4569461.25"/>
    <n v="4290684.5100000007"/>
  </r>
  <r>
    <s v="2022"/>
    <x v="0"/>
    <x v="0"/>
    <x v="1"/>
    <x v="6"/>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0"/>
    <n v="1433000"/>
    <n v="0"/>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42852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8"/>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610100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649222"/>
    <n v="211565.88999999998"/>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564480"/>
    <n v="285946.99"/>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192512"/>
    <n v="191719.71000000002"/>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0"/>
    <n v="122012"/>
    <n v="0"/>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11311"/>
    <n v="82364"/>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15000"/>
    <n v="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1767091"/>
    <n v="465836.15"/>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643434"/>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24103899.359999999"/>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1174400"/>
    <n v="1162715.0000000002"/>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56182.62"/>
    <n v="5343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500000"/>
    <n v="26832.55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016000"/>
    <n v="998582.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280400"/>
    <n v="386214"/>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296868.1799999997"/>
    <n v="259798.09"/>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4840339.8"/>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6694980.6999999993"/>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1500000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40448563.100000001"/>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450000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1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5025063.2"/>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8585491"/>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155562.2"/>
    <n v="12000.6"/>
  </r>
  <r>
    <s v="2022"/>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44000"/>
    <n v="0"/>
  </r>
  <r>
    <s v="2022"/>
    <x v="0"/>
    <x v="0"/>
    <x v="1"/>
    <x v="6"/>
    <s v="2 - Poder Ejecutivo"/>
    <s v="0206 - MINISTERIO DE EDUCACIÓN"/>
    <s v="4 - SERVICIOS SOCIALES"/>
    <s v="4.4 - Educación"/>
    <s v="4.4.05 - Educación de adultos"/>
    <s v="2.3 - MATERIALES Y SUMINISTROS"/>
    <s v="2.3.9 - PRODUCTOS Y ÚTILES VARIOS"/>
    <s v="N"/>
    <s v="00 - N/A"/>
    <s v="10 - FONDO GENERAL"/>
    <s v="(en blanco)"/>
    <s v="99 - MULTIPROVINCIAL"/>
    <n v="0"/>
    <n v="4880000"/>
    <n v="0"/>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63726497"/>
    <n v="0"/>
  </r>
  <r>
    <s v="2022"/>
    <x v="0"/>
    <x v="0"/>
    <x v="1"/>
    <x v="6"/>
    <s v="2 - Poder Ejecutivo"/>
    <s v="0206 - MINISTERIO DE EDUCACIÓN"/>
    <s v="4 - SERVICIOS SOCIALES"/>
    <s v="4.4 - Educación"/>
    <s v="4.4.06 - Educación técnica"/>
    <s v="2.3 - MATERIALES Y SUMINISTROS"/>
    <s v="2.3.9 - PRODUCTOS Y ÚTILES VARIOS"/>
    <s v="N"/>
    <s v="00 - N/A"/>
    <s v="10 - FONDO GENERAL"/>
    <s v="(en blanco)"/>
    <s v="99 - MULTIPROVINCIAL"/>
    <n v="0"/>
    <n v="45000"/>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3611417"/>
    <n v="974674.5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8650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496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0"/>
    <n v="0"/>
  </r>
  <r>
    <s v="2022"/>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60 - CREDITO EXTERNO"/>
    <s v="(en blanco)"/>
    <s v="23 - SAN PEDRO DE MACORIS"/>
    <n v="0"/>
    <n v="405105.3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60 - CREDITO EXTERNO"/>
    <s v="(en blanco)"/>
    <s v="23 - SAN PEDRO DE MACORIS"/>
    <n v="0"/>
    <n v="906438.0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572232.78"/>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60 - CREDITO EXTERNO"/>
    <s v="(en blanco)"/>
    <s v="23 - SAN PEDRO DE MACORIS"/>
    <n v="0"/>
    <n v="1704935"/>
    <n v="0"/>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1331959.4900000002"/>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23 - SAN PEDRO DE MACORIS"/>
    <n v="0"/>
    <n v="2204255"/>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355928.16"/>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0"/>
    <n v="2450000"/>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60 - CREDITO EXTERNO"/>
    <s v="(en blanco)"/>
    <s v="23 - SAN PEDRO DE MACORIS"/>
    <n v="0"/>
    <n v="308289.5"/>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60 - CREDITO EXTERNO"/>
    <s v="(en blanco)"/>
    <s v="23 - SAN PEDRO DE MACORIS"/>
    <n v="0"/>
    <n v="18321.939999999999"/>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57212.4"/>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60 - CREDITO EXTERNO"/>
    <s v="(en blanco)"/>
    <s v="23 - SAN PEDRO DE MACORIS"/>
    <n v="0"/>
    <n v="124267"/>
    <n v="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229861.85"/>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10 - FONDO GENERAL"/>
    <s v="(en blanco)"/>
    <s v="99 - MULTIPROVINCIAL"/>
    <n v="0"/>
    <n v="0"/>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23 - SAN PEDRO DE MACORIS"/>
    <n v="0"/>
    <n v="13932338.459999999"/>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363201518.25"/>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30267032.869999997"/>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60 - CREDITO EXTERNO"/>
    <s v="(en blanco)"/>
    <s v="23 - SAN PEDRO DE MACORIS"/>
    <n v="0"/>
    <n v="1503312.01"/>
    <n v="0"/>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315127"/>
    <n v="268500"/>
  </r>
  <r>
    <s v="2022"/>
    <x v="0"/>
    <x v="0"/>
    <x v="1"/>
    <x v="6"/>
    <s v="2 - Poder Ejecutivo"/>
    <s v="0207 - MINISTERIO DE SALUD PÚBLICA Y ASISTENCIA SOCIAL"/>
    <s v="4 - SERVICIOS SOCIALES"/>
    <s v="4.2 - Salud"/>
    <s v="4.2.03 - Servicios de la salud pública y prevención de la salud"/>
    <s v="2.3 - MATERIALES Y SUMINISTROS"/>
    <s v="2.3.6 - PRODUCTOS DE MINERALES, METÁLICOS Y NO METÁLICOS"/>
    <s v="S"/>
    <s v="00 - N/A"/>
    <s v="60 - CREDITO EXTERNO"/>
    <s v="(en blanco)"/>
    <s v="23 - SAN PEDRO DE MACORIS"/>
    <n v="0"/>
    <n v="28122.87"/>
    <n v="0"/>
  </r>
  <r>
    <s v="2022"/>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60 - CREDITO EXTERNO"/>
    <s v="(en blanco)"/>
    <s v="23 - SAN PEDRO DE MACORIS"/>
    <n v="0"/>
    <n v="223634.33"/>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0"/>
    <n v="1131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60 - CREDITO EXTERNO"/>
    <s v="(en blanco)"/>
    <s v="23 - SAN PEDRO DE MACORIS"/>
    <n v="0"/>
    <n v="558159.51"/>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877073"/>
    <n v="136619.47999999998"/>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60 - CREDITO EXTERNO"/>
    <s v="(en blanco)"/>
    <s v="23 - SAN PEDRO DE MACORIS"/>
    <n v="0"/>
    <n v="12226.6"/>
    <n v="0"/>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n v="70700"/>
  </r>
  <r>
    <s v="2022"/>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60 - CREDITO EXTERNO"/>
    <s v="(en blanco)"/>
    <s v="23 - SAN PEDRO DE MACORIS"/>
    <n v="0"/>
    <n v="29963.279999999999"/>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6360451.6299999999"/>
    <n v="1415142.02"/>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495600"/>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500000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50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27120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339325"/>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221500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341523.14"/>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36107"/>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258872"/>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615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00000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6040000"/>
    <n v="1622279.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210000"/>
    <n v="1265745.920000000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374831437.94"/>
    <n v="331339978.54000008"/>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2500000"/>
    <n v="13339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75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9360000"/>
    <n v="15446350"/>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16040.59999999998"/>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800000"/>
    <n v="591766.19999999995"/>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2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1934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1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65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5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116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17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12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2100000"/>
    <n v="1527746.47"/>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1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5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4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350000"/>
    <n v="227823.83000000002"/>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515039"/>
    <n v="375589.75"/>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4100000"/>
    <n v="2049999.9899999998"/>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540690"/>
    <n v="401792.33999999997"/>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950000"/>
    <n v="1326262.92"/>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692000"/>
    <n v="133753"/>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19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1000000"/>
    <n v="321102.81999999995"/>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100000"/>
    <n v="23718"/>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20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17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800574129"/>
    <n v="740988746.55000031"/>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697145162.76999998"/>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32800"/>
    <n v="14948.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9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15330116"/>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2800000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1700000"/>
    <n v="278156.69"/>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44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8870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20000000"/>
    <n v="215956133.56"/>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70000000"/>
    <n v="69880519.179999992"/>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381038388"/>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110000000"/>
    <n v="106699999.26999998"/>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50000000"/>
    <n v="49999999.870000005"/>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32422307"/>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200000000"/>
    <n v="196695564.07000002"/>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5000000"/>
    <n v="24999960.079999998"/>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5300842"/>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3000000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100000000"/>
    <n v="99999999.590000004"/>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5000000"/>
    <n v="24999972.980000004"/>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6000000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6812943"/>
    <n v="496433668.46000004"/>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75000000"/>
    <n v="174999999.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435000000"/>
    <n v="431627356.16999996"/>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287221688.92000002"/>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20000000"/>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40000000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381860937"/>
    <n v="38186093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30000000"/>
    <n v="126098763.9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50000000"/>
    <n v="49999953.18"/>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8964724"/>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31500000"/>
    <n v="315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900000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4000000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130000000"/>
    <n v="126099999.45"/>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50000000"/>
    <n v="49999999.940000005"/>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934637"/>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9750000"/>
    <n v="5975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10000000"/>
    <n v="206699999.04999995"/>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75000000"/>
    <n v="74999965.070000008"/>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36063418"/>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10 - FONDO GENERAL"/>
    <n v="13641"/>
    <s v="29 - MONTE PLATA"/>
    <n v="0"/>
    <n v="53500000"/>
    <n v="0"/>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50000000"/>
    <n v="43501462.590000004"/>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1000000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39466123"/>
    <n v="139466122.75999999"/>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1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4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100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25000000"/>
    <n v="24963403.789999999"/>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6000000"/>
    <n v="56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60000000"/>
    <n v="256699998.60999998"/>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75000000"/>
    <n v="74999994.760000005"/>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10 - FONDO GENERAL"/>
    <n v="14326"/>
    <s v="99 - MULTIPROVINCIAL"/>
    <n v="0"/>
    <n v="4258829"/>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27630305"/>
    <n v="25821508.289999999"/>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7500000"/>
    <n v="375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210000000"/>
    <n v="208903239.57999998"/>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50000000"/>
    <n v="36733583.579999998"/>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400000"/>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8750000"/>
    <n v="2875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10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7800000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8250000"/>
    <n v="10825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3381899.1399999997"/>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67690424"/>
    <n v="60131362.520000003"/>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100000000"/>
    <n v="96759911.329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5000000"/>
    <n v="249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100000000"/>
    <n v="96732249"/>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100000000"/>
    <n v="99999949.939999998"/>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50000000"/>
    <n v="49999989.780000001"/>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159233353"/>
    <n v="136829359.48000002"/>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6918454"/>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100000000"/>
    <n v="99999999.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10000000"/>
    <n v="9999962.4000000004"/>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20000000"/>
    <n v="119816239.54000001"/>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50000000"/>
    <n v="149996734.09999999"/>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4"/>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210000000"/>
    <n v="209623145.17000002"/>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50000000"/>
    <n v="49999955.789999999"/>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17391742.480000004"/>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110000000"/>
    <n v="1067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31622672"/>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20000000"/>
    <n v="119433385.95"/>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5000000"/>
    <n v="24999948.990000002"/>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92799983.520000011"/>
    <n v="92693068.650000006"/>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63362204"/>
    <n v="45192638.039999999"/>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30000000"/>
    <n v="126099999.69"/>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9"/>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30000000"/>
    <n v="126099999.78"/>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75000000"/>
    <n v="73411906.429999992"/>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1018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513050352"/>
    <n v="492791479.66000003"/>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n v="100000000"/>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75000000"/>
    <n v="64026587.030000001"/>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0"/>
    <n v="100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10000000"/>
    <n v="9999991.4100000001"/>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79998771"/>
    <n v="179998770.06"/>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143796016"/>
    <n v="143796015.03"/>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10000000"/>
    <n v="106690087.88"/>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5000000"/>
    <n v="74950417.179999992"/>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30000000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75245243"/>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110000000"/>
    <n v="106523897.2299999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21787675"/>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2438187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100000000"/>
    <n v="92493640.309999987"/>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5000000"/>
    <n v="24999990.079999998"/>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20000000"/>
    <n v="119176860.55999999"/>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50000000"/>
    <n v="49986304.409999996"/>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5000000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n v="10000000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5000000"/>
    <n v="24999999.41"/>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5000000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100000000"/>
    <n v="99999999.359999985"/>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5000000"/>
    <n v="24999984.80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50000000"/>
    <n v="349901881.9900000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10000000"/>
    <n v="11000000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50000000"/>
    <n v="149999999.54999998"/>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2789000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5000000"/>
    <n v="184937732.01999998"/>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5000000"/>
    <n v="24999994.21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75000000"/>
    <n v="174945219.8999999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500000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15000000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85901282.049999997"/>
    <n v="71901282.049999997"/>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400000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7929048"/>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103683002.28"/>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92624972"/>
    <n v="241343005.86000007"/>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3460483"/>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5630376"/>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10000000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977766"/>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50306831"/>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6605889"/>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65549408.810000002"/>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10 - FONDO GENERAL"/>
    <n v="14745"/>
    <s v="25 - SANTIAGO"/>
    <n v="0"/>
    <n v="38000000"/>
    <n v="0"/>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131180185"/>
    <n v="128783370.84"/>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10 - FONDO GENERAL"/>
    <n v="14745"/>
    <s v="25 - SANTIAGO"/>
    <n v="0"/>
    <n v="44757868"/>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2120581"/>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10 - FONDO GENERAL"/>
    <n v="14745"/>
    <s v="25 - SANTIAGO"/>
    <n v="0"/>
    <n v="20000000"/>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26972239"/>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10 - FONDO GENERAL"/>
    <n v="14745"/>
    <s v="25 - SANTIAGO"/>
    <n v="0"/>
    <n v="80000000"/>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10 - FONDO GENERAL"/>
    <n v="14745"/>
    <s v="25 - SANTIAGO"/>
    <n v="0"/>
    <n v="70000000"/>
    <n v="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10 - FONDO GENERAL"/>
    <n v="14745"/>
    <s v="25 - SANTIAGO"/>
    <n v="0"/>
    <n v="36223882"/>
    <n v="0"/>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10 - FONDO GENERAL"/>
    <n v="14745"/>
    <s v="25 - SANTIAGO"/>
    <n v="0"/>
    <n v="47471730"/>
    <n v="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10 - FONDO GENERAL"/>
    <n v="14745"/>
    <s v="25 - SANTIAGO"/>
    <n v="0"/>
    <n v="45000000"/>
    <n v="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87842817"/>
    <n v="387842816.06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10 - FONDO GENERAL"/>
    <n v="14745"/>
    <s v="25 - SANTIAGO"/>
    <n v="0"/>
    <n v="40000000"/>
    <n v="0"/>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10 - FONDO GENERAL"/>
    <n v="14745"/>
    <s v="25 - SANTIAGO"/>
    <n v="0"/>
    <n v="28546520"/>
    <n v="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4000000"/>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81253235.94"/>
    <n v="162593968.03"/>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3648241.88"/>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67874800"/>
    <n v="23657266.670000002"/>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750960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9615600"/>
    <n v="3628098.9500000007"/>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600000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25000000"/>
    <n v="11369921.1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5426128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503199982"/>
    <n v="500666663.71999997"/>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10000000"/>
    <n v="6300874.8700000001"/>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150000000"/>
    <n v="68469617.530000001"/>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5522400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359729000"/>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3012877341"/>
    <n v="2273030584.8199997"/>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0"/>
    <n v="20435535"/>
    <n v="0"/>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18340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176584409.07999998"/>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50000"/>
    <n v="17652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20681009"/>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931915466"/>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2300000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20000000"/>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2194150.6"/>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115000"/>
    <n v="39659.649999999994"/>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6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11727869.120000001"/>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72000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462211.41"/>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72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12997299.469999999"/>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25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50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65000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10000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343416.71"/>
    <n v="140425.9"/>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201643.36"/>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30000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10393791"/>
    <n v="0"/>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924858.6"/>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221700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17884710.83999991"/>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66630.78"/>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859328"/>
    <n v="90120.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450000"/>
    <n v="304113.95999999996"/>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2209111893"/>
    <n v="742019972.85999978"/>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236472491.78"/>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1000000"/>
    <n v="692084.66"/>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2250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1145100"/>
    <n v="391051.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6453501.3300000001"/>
    <n v="3292071.91"/>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521554.02"/>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127025"/>
    <n v="4626.47"/>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21190775"/>
    <n v="14171795"/>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109164024.02000001"/>
    <n v="68216726.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98821338.74000001"/>
    <n v="54675058.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63905707.36999999"/>
    <n v="36312016.2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65290256.370000012"/>
    <n v="43104926.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47618858.339999996"/>
    <n v="2872040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55215763.049999997"/>
    <n v="35528608.0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1495000"/>
    <n v="761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6411782.129999999"/>
    <n v="4984678.209999999"/>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869297"/>
    <n v="2576620.159999999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3061033.5999999996"/>
    <n v="2715916.8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3023878.92"/>
    <n v="2286315.830000001"/>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3579364.63"/>
    <n v="2789331.86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2781685.3200000003"/>
    <n v="2537265.6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625662.5799999998"/>
    <n v="1333982.98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812831.29"/>
    <n v="673469.7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812831.29"/>
    <n v="674006.86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612831.29"/>
    <n v="478583.4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812831.31000000017"/>
    <n v="673006.8200000000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812831.29"/>
    <n v="675006.87"/>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400000"/>
    <n v="154133.01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200000"/>
    <n v="77066.510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200000"/>
    <n v="134178.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200000"/>
    <n v="77066.53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200000"/>
    <n v="141612.54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400000"/>
    <n v="238226.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5024091.880000003"/>
    <n v="118133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7696802.4399999995"/>
    <n v="58811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7401831.4400000004"/>
    <n v="54966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7424462.4399999995"/>
    <n v="5989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7572260.4399999995"/>
    <n v="6132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8517060.4399999995"/>
    <n v="63468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2599264.04"/>
    <n v="2110776.7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1276261.29"/>
    <n v="1055388.38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1318261.29"/>
    <n v="1069104.0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1267407.78"/>
    <n v="1069104.01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1226261.26"/>
    <n v="1055388.38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1316407.78"/>
    <n v="1069103.4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1750000.0000000002"/>
    <n v="540156.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1125000"/>
    <n v="606238.86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1125000"/>
    <n v="253402.2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875000"/>
    <n v="510889.3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875000"/>
    <n v="326478.55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875000"/>
    <n v="262889.81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25425891.630000003"/>
    <n v="9229819.24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10492227.33"/>
    <n v="4196137.83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11822365.530000001"/>
    <n v="5526282.7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3702635.82"/>
    <n v="7411690.110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8889365.5600000024"/>
    <n v="2843283.4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11139365.530000001"/>
    <n v="4843275.30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242857"/>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335073"/>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121429"/>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4300000"/>
    <n v="4190664.979999999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2700000"/>
    <n v="2291878.93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900000"/>
    <n v="2845332.499999999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877518.71"/>
    <n v="1845332.48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900000"/>
    <n v="2845332.4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900000"/>
    <n v="2845332.4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137230.32"/>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320000.28000000014"/>
    <n v="285647.1600000000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59999.14000000001"/>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60000"/>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477500.2799999998"/>
    <n v="142823.5799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60000.33999999985"/>
    <n v="142823.5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538000.14"/>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80360637.599999994"/>
    <n v="75557063.18000000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40891319.299999997"/>
    <n v="38489532.08000000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40891319.309999995"/>
    <n v="38489532.09000000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41097318.340000004"/>
    <n v="38889530.12000000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9199094.060000002"/>
    <n v="37911531.05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40671318.310000002"/>
    <n v="38519531.08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1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3685852.6999999993"/>
    <n v="1980073.640000000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2232926.35"/>
    <n v="1402861.7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2682926.35"/>
    <n v="1716812.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2517926.35"/>
    <n v="1666429.95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1782926.3499999996"/>
    <n v="803908.4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3083360.61"/>
    <n v="2328425.93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350214"/>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102875"/>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191803.78"/>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175107"/>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0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18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3160000"/>
    <n v="1206918.2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95000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80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9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99525"/>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33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33283703.050000001"/>
    <n v="20247961.76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152435899.28"/>
    <n v="47430331.710000001"/>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36563025.850000001"/>
    <n v="17986724.739999998"/>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760197"/>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334669499.95"/>
    <n v="157270567.1500000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0016500"/>
    <n v="55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32988141.02"/>
    <n v="23589620.02000001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160418247.30000001"/>
    <n v="132699884.61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24660741"/>
    <n v="16906061.269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676169760.94000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209265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111032391.77"/>
    <n v="53582183.30999999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14603207.34"/>
    <n v="4196316.309999999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685175"/>
    <n v="706924.730000000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79735903.86999999"/>
    <n v="19353665.989999998"/>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7280000"/>
    <n v="1130260.2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4728387"/>
    <n v="3289939.55"/>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66350000"/>
    <n v="43046121.51999999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273154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1729116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468400"/>
    <n v="243163.56000000003"/>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203217479.81000003"/>
    <n v="62271461.130000018"/>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5301434"/>
    <n v="2105568.63"/>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13134147"/>
    <n v="4309103.9399999995"/>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27261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9750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1435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9822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246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448983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160749989"/>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5700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43843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8402189"/>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0"/>
    <n v="708295.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522447"/>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40500000"/>
    <n v="9649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5800000"/>
    <n v="1875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5511600"/>
    <n v="1473690.3500000003"/>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7900000"/>
    <n v="3932625.11"/>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5000000"/>
    <n v="1519820.75"/>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4000000"/>
    <n v="137137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22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59100000"/>
    <n v="33698565.100000001"/>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9000000"/>
    <n v="4015333.91"/>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26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15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5000000"/>
    <n v="200700.6"/>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49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2595640"/>
    <n v="152759.73000000004"/>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63743994.019999996"/>
    <n v="35752349.080000006"/>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7003938.9800000004"/>
    <n v="5179730.7"/>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84942942.680000007"/>
    <n v="68501398.390000001"/>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97778147.53999999"/>
    <n v="139646955.26000005"/>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7724128.52"/>
    <n v="25504981.729999997"/>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24838797.550000001"/>
    <n v="20205875.139999997"/>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20154142.98"/>
    <n v="20102350.469999999"/>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54272500"/>
    <n v="4341800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5"/>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69146"/>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305715.8"/>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7353616.4199999999"/>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51267"/>
    <n v="51267"/>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49110"/>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271067.09000000003"/>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361129"/>
    <n v="1361127.0899999999"/>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955851.41000000015"/>
    <n v="156795.41"/>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18158460"/>
    <n v="0"/>
  </r>
  <r>
    <s v="2022"/>
    <x v="0"/>
    <x v="0"/>
    <x v="1"/>
    <x v="6"/>
    <s v="2 - Poder Ejecutivo"/>
    <s v="0223 - MINISTERIO DE LA VIVIENDA, HABITAT Y EDIFICACIONES (MIVHED)"/>
    <s v="4 - SERVICIOS SOCIALES"/>
    <s v="4.5 - Protección social"/>
    <s v="4.5.07 - Vivienda social"/>
    <s v="2.7 - OBRAS"/>
    <s v="2.7.2 - INFRAESTRUCTURA"/>
    <s v="N"/>
    <s v="00 - N/A"/>
    <s v="50 - CRÉDITO INTERNO"/>
    <s v="(en blanco)"/>
    <s v="99 - MULTIPROVINCIAL"/>
    <n v="0"/>
    <n v="1300000000"/>
    <n v="0"/>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5203392.53"/>
    <n v="4734144.6999999993"/>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749141.3"/>
    <n v="1657320.46"/>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5250000"/>
    <n v="1369333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20000"/>
    <n v="119334"/>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800000"/>
    <n v="10798334"/>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75000"/>
    <n v="1655002"/>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6500000"/>
    <n v="98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5110157"/>
    <n v="13850977.2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5000"/>
    <n v="22916.630000000005"/>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73791666.740000024"/>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4180000"/>
    <n v="3803095.2100000009"/>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916666.62999999989"/>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6150000"/>
    <n v="56375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5000000"/>
    <n v="1375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91666666.62999999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202829730.33999997"/>
    <n v="83749764.829999924"/>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906196.539999999"/>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6379780"/>
    <n v="5652458.9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586817236.09000003"/>
    <n v="398472290.890000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83564870.559999987"/>
    <n v="34231203.060000002"/>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3957912.93"/>
    <n v="1586977.8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9800101.5500000007"/>
    <n v="119889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81431245.04999998"/>
    <n v="110215983.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1000000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33511536.82"/>
    <n v="19310888.190000001"/>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679110937.73000026"/>
    <n v="205680587.76999998"/>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97301285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4475000"/>
    <n v="2305087.75"/>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5042825"/>
    <n v="15706246.6"/>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38605781"/>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2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5779463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37699740"/>
    <n v="5044497.6399999997"/>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228469334"/>
    <n v="93632292.889999986"/>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64471570"/>
    <n v="8782373.3399999999"/>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83015936.5"/>
    <n v="23642840.590000004"/>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319635655"/>
    <n v="199350467.9999999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78753"/>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09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9500000"/>
    <n v="2583438.9000000004"/>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64253477"/>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92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2623000"/>
    <n v="5202539.9400000004"/>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43667110.399999999"/>
    <n v="989243.24"/>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110000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10345712"/>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102474613.99999991"/>
    <n v="41667665.399999999"/>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81257981.75"/>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377239"/>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60939508"/>
    <n v="28806030.929999996"/>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2834765.96"/>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7507393.8100000005"/>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8357571.1999999993"/>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66574767"/>
    <n v="43253646.909999989"/>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46311074.430000007"/>
    <n v="22671686.399999999"/>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5518143.5099999998"/>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10701614"/>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300440"/>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26185100"/>
    <n v="11412518.379999997"/>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600000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687000"/>
    <n v="2498147.1800000002"/>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84690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153200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4602000"/>
    <n v="3263287.2800000003"/>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7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5721817.7199999997"/>
    <n v="2495549.87"/>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73310266.6300001"/>
    <n v="1950198092.1100001"/>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239409733.37"/>
    <n v="180883905.10000002"/>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35500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395156"/>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2.5999999999767169"/>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143800000"/>
    <n v="28363107.280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n v="579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96500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55682093.679999992"/>
    <n v="7793370.449999998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66506667.379999995"/>
    <n v="426350.4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4000000059604644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6250000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53133182.939999998"/>
    <n v="463274.06"/>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37613167.049999997"/>
    <n v="330156.59999999998"/>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54687328.739999995"/>
    <n v="38996554.480000004"/>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55797791.81"/>
    <n v="17647425.16"/>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6848.36"/>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8328"/>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16000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4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301.20000000001"/>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7955954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500000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791958.8"/>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186603.6"/>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455519"/>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18152053.800000001"/>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3768737.4"/>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60000000009313226"/>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86825117"/>
    <n v="80051102.680000007"/>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31122866.400000002"/>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5099999998"/>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5289796"/>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87903.46"/>
    <n v="57307.99"/>
  </r>
  <r>
    <s v="2022"/>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0"/>
    <n v="2130267.4"/>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6103025"/>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288668.7999999999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1743141.41"/>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51088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46342.15"/>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931.06"/>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308833.59999999998"/>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308834"/>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211353.2"/>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3331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3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8942391.9700000007"/>
    <n v="4228919.6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2266016.7999999998"/>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785983.1999999993"/>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2597926"/>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14999999990686774"/>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4861279"/>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504972.44"/>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20000000"/>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400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32455361"/>
    <n v="5736469.3399999999"/>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26800000"/>
    <n v="1498542.9100000001"/>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1241197"/>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19583009"/>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1471735.190000001"/>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7439377.4400000004"/>
    <n v="6162627.150000000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257534114.9399998"/>
    <n v="497696389.31000012"/>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10700000"/>
    <n v="287660.40000000002"/>
  </r>
  <r>
    <s v="2022"/>
    <x v="0"/>
    <x v="0"/>
    <x v="1"/>
    <x v="7"/>
    <s v="2 - Poder Ejecutivo"/>
    <s v="0201 - PRESIDENCIA DE LA REPÚBLICA"/>
    <s v="4 - SERVICIOS SOCIALES"/>
    <s v="4.5 - Protección social"/>
    <s v="4.5.10 - Asistencia social"/>
    <s v="2.6 - BIENES MUEBLES, INMUEBLES E INTANGIBLES"/>
    <s v="2.6.1 - MOBILIARIO Y EQUIPO"/>
    <s v="N"/>
    <s v="00 - N/A"/>
    <s v="50 - CRÉDITO INTERNO"/>
    <s v="(en blanco)"/>
    <s v="99 - MULTIPROVINCIAL"/>
    <n v="0"/>
    <n v="178554000"/>
    <n v="0"/>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19128759.699999999"/>
    <n v="8411761.8900000006"/>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600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6634200"/>
    <n v="602636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5542640"/>
    <n v="554264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63681188"/>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108332799"/>
    <n v="49778888"/>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68223080.810000002"/>
    <n v="18758108.41"/>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48564000"/>
    <n v="307007.27"/>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50 - CRÉDITO INTERNO"/>
    <s v="(en blanco)"/>
    <s v="99 - MULTIPROVINCIAL"/>
    <n v="0"/>
    <n v="4800000"/>
    <n v="0"/>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292295.59999999998"/>
    <n v="22578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3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472715.6"/>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4921432"/>
    <n v="2952697.81"/>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1885649.72"/>
    <n v="734586.1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16152417.669999998"/>
    <n v="4259562.3900000006"/>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2340000"/>
    <n v="212333.9199999999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13853206.09"/>
    <n v="31636981.729999997"/>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30000000"/>
    <n v="10091011.7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53728869"/>
    <n v="18596436.2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284000"/>
    <n v="34169323.0099999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1761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2641169.75"/>
    <n v="6345309.370000000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20398212"/>
    <n v="8010591.219999999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944461.73"/>
    <n v="771596.6599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790000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400000"/>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13321526"/>
    <n v="3048939.13"/>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10000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1200000"/>
    <n v="553543.9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128662707.24000001"/>
    <n v="40735853.18"/>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20 - FONDOS CON DESTINO ESPECÍFICO"/>
    <s v="(en blanco)"/>
    <s v="99 - MULTIPROVINCIAL"/>
    <n v="0"/>
    <n v="416439.5"/>
    <n v="0"/>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59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10870000"/>
    <n v="108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2374000"/>
    <n v="237193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4895000"/>
    <n v="489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7710000"/>
    <n v="771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9458459"/>
    <n v="3497841"/>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4454000"/>
    <n v="445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2374000"/>
    <n v="237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6975000"/>
    <n v="6975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6692194"/>
    <n v="6692194"/>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18457165"/>
    <n v="18457165"/>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128941665.5999999"/>
    <n v="333096339.70000005"/>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35062674.590000004"/>
    <n v="5167002.38"/>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58081635"/>
    <n v="5808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88410947"/>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15832207"/>
    <n v="0"/>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77550133"/>
    <n v="1468885.23"/>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6212425"/>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1734133.04"/>
    <n v="882939.08000000007"/>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40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2006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1297428.96"/>
    <n v="675333.78"/>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280500"/>
    <n v="69736.91"/>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30000"/>
    <n v="27552"/>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414625"/>
    <n v="155901.7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1083169.76"/>
    <n v="781086.7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65780287.70999998"/>
    <n v="54121324.979999997"/>
  </r>
  <r>
    <s v="2022"/>
    <x v="0"/>
    <x v="0"/>
    <x v="1"/>
    <x v="7"/>
    <s v="2 - Poder Ejecutivo"/>
    <s v="0202 - MINISTERIO DE  INTERIOR Y POLICÍA"/>
    <s v="1 - SERVICIOS  GENERALES"/>
    <s v="1.4 - Justicia, orden público y seguridad"/>
    <s v="1.4.05 - Servicios de migraciones"/>
    <s v="2.6 - BIENES MUEBLES, INMUEBLES E INTANGIBLES"/>
    <s v="2.6.3 - EQUIPO E INSTRUMENTAL, CIENTÍFICO Y LABORATORIO"/>
    <s v="N"/>
    <s v="00 - N/A"/>
    <s v="20 - FONDOS CON DESTINO ESPECÍFICO"/>
    <s v="(en blanco)"/>
    <s v="99 - MULTIPROVINCIAL"/>
    <n v="0"/>
    <n v="80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0"/>
    <n v="1800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32380000"/>
    <n v="3130135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103148.52"/>
    <n v="79461.41"/>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17226035.030000001"/>
    <n v="6445338.709999999"/>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246000"/>
    <n v="13806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47566.97"/>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14400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n v="172837.2"/>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12530957.279999999"/>
    <n v="7817699.99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2080000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8198033.8599999994"/>
    <n v="5107855.6099999994"/>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3900000"/>
    <n v="390000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13035952"/>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5255519.4000000004"/>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1237364"/>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803435.28"/>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7199999997"/>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3339498.92"/>
    <n v="3334504.3200000003"/>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366234.2199999997"/>
    <n v="2366233.23"/>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17632"/>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50150"/>
    <n v="3894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2875125"/>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4059286.5300000003"/>
    <n v="2157638.06"/>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0000000007"/>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5244612.6399999997"/>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169461439.56"/>
    <n v="93195773.059999987"/>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3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8995389"/>
    <n v="6165048.3099999996"/>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965946"/>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81037523.269999996"/>
    <n v="10185781.489999998"/>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39200000"/>
    <n v="33748625"/>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83955530.560000002"/>
    <n v="52934965.249999985"/>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85600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382162213.58999997"/>
    <n v="4940620.54"/>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272746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7281292.6799999997"/>
    <n v="5939989.2199999988"/>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23451801.769999996"/>
    <n v="12793298.649999999"/>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325000"/>
    <n v="0"/>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315696970.62"/>
    <n v="201373915.92000002"/>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470320379.87000048"/>
    <n v="283968982.25999993"/>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915974348.44000006"/>
    <n v="357308812.9799999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1149621.6000000001"/>
    <n v="1093412.52"/>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2149999"/>
    <n v="1456665.05"/>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720769.22"/>
    <n v="720769.2200000000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99998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203425"/>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8"/>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200744.55"/>
    <n v="176191.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684941.06"/>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172883.22999999998"/>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6572.02"/>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9802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5010625"/>
    <n v="3362550.8899999997"/>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21316029"/>
    <n v="8154772.6600000011"/>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1518018"/>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3"/>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59248880"/>
    <n v="30515252.399999999"/>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2507978"/>
    <n v="1236498.2000000002"/>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511430"/>
    <n v="5102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950775"/>
    <n v="387583"/>
  </r>
  <r>
    <s v="2022"/>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16756"/>
    <n v="16756"/>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47894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8701644"/>
    <n v="8125134.9400000004"/>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7261952"/>
    <n v="6300154.9299999997"/>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6"/>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58705080"/>
    <n v="44774974.75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477179"/>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2457230.21"/>
    <n v="2456253.23"/>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30424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276627.13"/>
    <n v="137470"/>
  </r>
  <r>
    <s v="2022"/>
    <x v="0"/>
    <x v="0"/>
    <x v="1"/>
    <x v="7"/>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19000.12"/>
    <n v="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8"/>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1244858.58"/>
    <n v="1244848.08"/>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190484"/>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82883726"/>
    <n v="34511276.510000005"/>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44140000"/>
    <n v="25841492.229999997"/>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426761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2225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87938528"/>
    <n v="24978687.98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1284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80155686"/>
    <n v="3742854.43"/>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7750000"/>
    <n v="6772969.900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14558825"/>
    <n v="11120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77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886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5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531512"/>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3544625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225000"/>
    <n v="117890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28405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22200000"/>
    <n v="1000000.18"/>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81737885"/>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5700182"/>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5065000"/>
    <n v="1214767.6499999999"/>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279489"/>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1537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245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055985"/>
    <n v="369461.97"/>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8353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74287962.049999997"/>
    <n v="28211769.50000000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34476178.640000001"/>
    <n v="15988769.8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8150000"/>
    <n v="884136.3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6053000"/>
    <n v="292871.8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4087946.299999997"/>
    <n v="4491146.4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0754059.960000001"/>
    <n v="56374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9781424.640000000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4795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65000.009999999995"/>
    <n v="5015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1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28438001"/>
    <n v="1811846.60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30834068"/>
    <n v="2131179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16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48869258"/>
    <n v="5240841.49"/>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28198374.949999999"/>
    <n v="8873471.059999998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650000"/>
    <n v="240065.1299999999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868947"/>
    <n v="324399.7"/>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3749200.42"/>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1188000"/>
    <n v="1145489.98"/>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572800"/>
    <n v="316275"/>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1926182.0700000003"/>
    <n v="182947.2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190000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37944225"/>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8622851.2100000009"/>
    <n v="3226787.5600000005"/>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32517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5400000"/>
    <n v="97500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0956353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7065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3"/>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9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365032"/>
    <n v="1794551.08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1929611.7800000003"/>
    <n v="775740.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670000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5591627"/>
    <n v="22892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89500"/>
    <n v="20532"/>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46708599.899999999"/>
    <n v="10166017.970000001"/>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6834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3023431.24"/>
    <n v="2205298.16"/>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6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5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7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6000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276914530.11000001"/>
    <n v="113948995.57999998"/>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18771523.410000004"/>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90042090.87999999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94680163.879999995"/>
    <n v="37754875.219999999"/>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1547695.08"/>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1839780.1099999994"/>
    <n v="1245347.8700000001"/>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2482221.5099999998"/>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70464130.680000007"/>
    <n v="14361684.66"/>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2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192209432.87"/>
    <n v="98391080.100000009"/>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140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14583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27257195.219999999"/>
    <n v="8483925.3000000007"/>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2902231.48"/>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10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0324160"/>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23753954.66"/>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31446631.050000001"/>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948110"/>
    <n v="904636.1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19919027"/>
    <n v="6154121.2400000002"/>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14364974"/>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2021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19646729.68"/>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21669572.18"/>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26713967.289999999"/>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4925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8"/>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49147754"/>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11940688.169999998"/>
    <n v="4466041.1999999993"/>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72676642.74000001"/>
    <n v="28865529.530000001"/>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7231295"/>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120622249.84"/>
    <n v="61422875.460000001"/>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47904133"/>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22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15929338"/>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16460250"/>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9587216.8100000005"/>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89213"/>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19164956"/>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18900000"/>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20244893.280000001"/>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7811677"/>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15443923.149999999"/>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20733757"/>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6220394"/>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19667378.75"/>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2245818.4500000002"/>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8823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10359480"/>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6565188.8899999997"/>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81677"/>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1593992.32"/>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9420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19027948.620000001"/>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61952316.759999998"/>
    <n v="37608981.720000006"/>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855171"/>
    <n v="644206.25"/>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14097728.289999999"/>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3657575"/>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2000000"/>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14674263.57"/>
    <n v="11711581.469999999"/>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4664018"/>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10925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2584302.44"/>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18667477.399999999"/>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49.82000000029802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2402382746.6199999"/>
    <n v="1702857861.8999994"/>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100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290000000"/>
    <n v="116887159.40000001"/>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49258884.799999997"/>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46315210.130000003"/>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22586979.93"/>
    <n v="12808216.199999999"/>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44443252"/>
    <n v="6756510.7400000002"/>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67709477.030000001"/>
    <n v="41069669.240000002"/>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11626053.539999999"/>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86946"/>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44994346.969999999"/>
    <n v="25032779.02"/>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35988258.039999999"/>
    <n v="10628639.529999999"/>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76001845"/>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6871815"/>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38074163.840000004"/>
    <n v="23265825.77"/>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7500000"/>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495488.71999999974"/>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5348781.449999999"/>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76562561.039999992"/>
    <n v="41529319.120000005"/>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49199448.200000003"/>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72077151.030000001"/>
    <n v="36645584.010000005"/>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95880824.040000007"/>
    <n v="48512238.070000008"/>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50675710.019999996"/>
    <n v="25954856.690000001"/>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19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53097594.07"/>
    <n v="33361886.690000005"/>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135728"/>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58670107.710000001"/>
    <n v="12569348.9"/>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12540540.199999999"/>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92492475.049999997"/>
    <n v="46058195.510000005"/>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203592"/>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0215000.949999999"/>
    <n v="7553898.8999999994"/>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39675731.5"/>
    <n v="15637961.199999999"/>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8821689"/>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34201671"/>
    <n v="3165027.1"/>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73869032.640000001"/>
    <n v="15221938.66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255625792.84"/>
    <n v="69395228.569999993"/>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339320"/>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32829172.629999999"/>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857944.77"/>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440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28528722"/>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9587745.4400000013"/>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31911758.41"/>
    <n v="8296108.6499999994"/>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28563421"/>
    <n v="18399664.18"/>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6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722447"/>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47155164.100000001"/>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32840991.809999999"/>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23513544.829999998"/>
    <n v="5551559.5300000003"/>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68354479.780000001"/>
    <n v="35278233.879999995"/>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309018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50320478.480000004"/>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40624911"/>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5883458"/>
    <n v="4940928.8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838493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18675814.48"/>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59966384"/>
    <n v="17841350.809999999"/>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20825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89413168.349999994"/>
    <n v="51128124.379999995"/>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3788939.550000001"/>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27354410.379999999"/>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53175280.630000003"/>
    <n v="21131964.539999999"/>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7707469"/>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209160913.21000001"/>
    <n v="106593765.52000001"/>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5669415"/>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9473417"/>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13360773"/>
    <n v="5668021.680000000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7913725.9000000004"/>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27580293.800000001"/>
    <n v="16225658.399999999"/>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19346637.379999999"/>
    <n v="13698869.030000001"/>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16288210.689999998"/>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95985759.939999998"/>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928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62460020.269999996"/>
    <n v="50412124.759999998"/>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13352267"/>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62299835.769999996"/>
    <n v="27856505.620000005"/>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1803401"/>
    <n v="1620121.63"/>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149541"/>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16101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163354"/>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3942218"/>
    <n v="1843982.46"/>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9655730.6199999992"/>
    <n v="6753539.9100000001"/>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27444180.640000001"/>
    <n v="9144815.7999999989"/>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10887276.710000001"/>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56819814.540000007"/>
    <n v="19419077.509999998"/>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87367837.900000006"/>
    <n v="59443775.779999994"/>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45763515.230000004"/>
    <n v="22704919.25"/>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30353457.009999998"/>
    <n v="14014075.939999999"/>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53748895.580000006"/>
    <n v="23570005.609999999"/>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9032099.7899999991"/>
    <n v="4632940.62"/>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43765107.769999996"/>
    <n v="24971083.25"/>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6795147.5999999996"/>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184524114.85000002"/>
    <n v="96481835.719999999"/>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4919045.68"/>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17529126"/>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9808764.859999999"/>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22006205.98"/>
    <n v="14285121.42"/>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15346456"/>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81677"/>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161986153.71000001"/>
    <n v="61195158.549999997"/>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161485883.37"/>
    <n v="96710958.980000019"/>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67582205.469999999"/>
    <n v="44287854.679999992"/>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0021173.629999999"/>
    <n v="4137139.8899999997"/>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77818528"/>
    <n v="41979165.620000005"/>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8231026"/>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33658827"/>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17445378.960000001"/>
    <n v="9121717.1199999992"/>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1003262561.83"/>
    <n v="526259926.54999971"/>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4917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57084786.020000003"/>
    <n v="22285563.420000002"/>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41770618.089999996"/>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177817306.91000003"/>
    <n v="67743708.209999993"/>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46732564.609999999"/>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1156064484.6699998"/>
    <n v="514418168.4600001"/>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111337"/>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43673876.579999998"/>
    <n v="28461121.929999996"/>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17196170"/>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17268547.75"/>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153894"/>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7366194"/>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30427229.789999999"/>
    <n v="18216692.330000002"/>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10007424.82"/>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13436448.940000001"/>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50167546.710000001"/>
    <n v="10341656.290000001"/>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4347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44837751.609999999"/>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32786115"/>
    <n v="21981824.100000001"/>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279726"/>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14470369.279999999"/>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4230009971.3800001"/>
    <n v="3962473157.0800004"/>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131215940.05"/>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32590912"/>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343966411.76"/>
    <n v="593975784.13999999"/>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29113391.280000001"/>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43131000"/>
    <n v="14415230.4"/>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1256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1495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12400000"/>
    <n v="7234637.4100000011"/>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2185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112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10770410"/>
    <n v="4700668.0600000005"/>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25556000"/>
    <n v="8880415.9399999995"/>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35430031"/>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35000000"/>
    <n v="2925144.16"/>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6021923"/>
    <n v="34208.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19700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170781666.59999999"/>
    <n v="9329515.3800000008"/>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1491625094"/>
    <n v="0"/>
  </r>
  <r>
    <s v="2022"/>
    <x v="0"/>
    <x v="0"/>
    <x v="1"/>
    <x v="7"/>
    <s v="2 - Poder Ejecutivo"/>
    <s v="0206 - MINISTERIO DE EDUCACIÓN"/>
    <s v="4 - SERVICIOS SOCIALES"/>
    <s v="4.4 - Educación"/>
    <s v="4.4.06 - Educación técnica"/>
    <s v="2.6 - BIENES MUEBLES, INMUEBLES E INTANGIBLES"/>
    <s v="2.6.3 - EQUIPO E INSTRUMENTAL, CIENTÍFICO Y LABORATORIO"/>
    <s v="N"/>
    <s v="00 - N/A"/>
    <s v="10 - FONDO GENERAL"/>
    <s v="(en blanco)"/>
    <s v="99 - MULTIPROVINCIAL"/>
    <n v="0"/>
    <n v="9000000"/>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14636000"/>
    <n v="0"/>
  </r>
  <r>
    <s v="2022"/>
    <x v="0"/>
    <x v="0"/>
    <x v="1"/>
    <x v="7"/>
    <s v="2 - Poder Ejecutivo"/>
    <s v="0206 - MINISTERIO DE EDUCACIÓN"/>
    <s v="4 - SERVICIOS SOCIALES"/>
    <s v="4.4 - Educación"/>
    <s v="4.4.06 - Educación técnica"/>
    <s v="2.6 - BIENES MUEBLES, INMUEBLES E INTANGIBLES"/>
    <s v="2.6.6 - EQUIPOS DE DEFENSA Y SEGURIDAD"/>
    <s v="N"/>
    <s v="00 - N/A"/>
    <s v="10 - FONDO GENERAL"/>
    <s v="(en blanco)"/>
    <s v="99 - MULTIPROVINCIAL"/>
    <n v="0"/>
    <n v="700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5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228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77737678.680000007"/>
    <n v="59863809.93"/>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6640035.3799999999"/>
    <n v="1080330.98"/>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59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4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42605.58"/>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262647981.39000005"/>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1671033.26"/>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1100099388.05"/>
    <n v="773615526.16000021"/>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64143377.420000002"/>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66910032.480000004"/>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79037946.159999996"/>
    <n v="7570332.8899999997"/>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5559250.1400000006"/>
    <n v="379854.27"/>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125044160.77"/>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142605.58000000002"/>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27331092.609999999"/>
    <n v="2750030.2099999995"/>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410998610.46999979"/>
    <n v="22472290.529999997"/>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3002668"/>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212532"/>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9201032.5600000005"/>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60 - CREDITO EXTERNO"/>
    <s v="(en blanco)"/>
    <s v="23 - SAN PEDRO DE MACORIS"/>
    <n v="0"/>
    <n v="325234.79000000004"/>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15340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7000000"/>
    <n v="700000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17700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6864124.1100000003"/>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1579519.84"/>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324633.78"/>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72589715.04999998"/>
    <n v="21516933.75"/>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50 - CRÉDITO INTERNO"/>
    <s v="(en blanco)"/>
    <s v="99 - MULTIPROVINCIAL"/>
    <n v="0"/>
    <n v="2277990"/>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51351402.299999997"/>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1472646.039999999"/>
    <n v="1224391.2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50 - CRÉDITO INTERNO"/>
    <s v="(en blanco)"/>
    <s v="99 - MULTIPROVINCIAL"/>
    <n v="0"/>
    <n v="10758003.359999999"/>
    <n v="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254961874.26999998"/>
    <n v="2094869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21500000"/>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48829751.149999999"/>
    <n v="14710225.270000001"/>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2198065.38"/>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128525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1566387.2999999998"/>
    <n v="563387.1100000001"/>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32866877.149999999"/>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60667.67"/>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67511.34"/>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5055850.57"/>
    <n v="666847.51"/>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1119715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10781562.03999999"/>
    <n v="21705648.799999997"/>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636289"/>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2220787.14"/>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676438.57000000007"/>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13000000"/>
    <n v="639003.2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15492000"/>
    <n v="14195415.699999999"/>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25000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455200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9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10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60545364"/>
    <n v="51213362.770000003"/>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4515000"/>
    <n v="2910541.9000000004"/>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6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80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2060000"/>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0000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106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45409814"/>
    <n v="595709.66"/>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12547962.57"/>
    <n v="352371.6"/>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40433"/>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11067679.359999999"/>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580414"/>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4886290.05"/>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4980383.0200000005"/>
    <n v="1041250.9600000001"/>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14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5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50897285"/>
    <n v="18924539.230000004"/>
  </r>
  <r>
    <s v="2022"/>
    <x v="0"/>
    <x v="0"/>
    <x v="1"/>
    <x v="7"/>
    <s v="2 - Poder Ejecutivo"/>
    <s v="0210 - MINISTERIO DE AGRICULTURA"/>
    <s v="2 - SERVICIOS ECONÓMICOS"/>
    <s v="2.2 - Agropecuaria, caza, pesca y silvicultura"/>
    <s v="2.2.01 - Agropecuaria"/>
    <s v="2.6 - BIENES MUEBLES, INMUEBLES E INTANGIBLES"/>
    <s v="2.6.1 - MOBILIARIO Y EQUIPO"/>
    <s v="N"/>
    <s v="00 - N/A"/>
    <s v="50 - CRÉDITO INTERNO"/>
    <s v="(en blanco)"/>
    <s v="99 - MULTIPROVINCIAL"/>
    <n v="0"/>
    <n v="59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5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2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5176413"/>
    <n v="1537878.460000000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82176791.5"/>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18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1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481461047"/>
    <n v="27780078.310000002"/>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50 - CRÉDITO INTERNO"/>
    <s v="(en blanco)"/>
    <s v="99 - MULTIPROVINCIAL"/>
    <n v="0"/>
    <n v="2587206"/>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291151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9300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5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632619805"/>
    <n v="465647228.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326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6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2533409"/>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18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9286517"/>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2000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451370"/>
    <n v="304325.92"/>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50 - CRÉDITO INTERNO"/>
    <s v="(en blanco)"/>
    <s v="99 - MULTIPROVINCIAL"/>
    <n v="0"/>
    <n v="985536"/>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61845682"/>
    <n v="38816525.410000004"/>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88688442.230000004"/>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8650000"/>
    <n v="2848908.6599999997"/>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15512954.83"/>
    <n v="7178652.96"/>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2800.6"/>
    <n v="360619.8"/>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9778849.75"/>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5659576"/>
    <n v="4164348.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30000"/>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1304136"/>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750766.82000000007"/>
    <n v="567364.79"/>
  </r>
  <r>
    <s v="2022"/>
    <x v="0"/>
    <x v="0"/>
    <x v="1"/>
    <x v="7"/>
    <s v="2 - Poder Ejecutivo"/>
    <s v="0210 - MINISTERIO DE AGRICULTURA"/>
    <s v="2 - SERVICIOS ECONÓMICOS"/>
    <s v="2.3 - Riego"/>
    <s v="2.3.01 - Riego"/>
    <s v="2.7 - OBRAS"/>
    <s v="2.7.1 - OBRAS EN EDIFICACIONES"/>
    <s v="N"/>
    <s v="00 - N/A"/>
    <s v="10 - FONDO GENERAL"/>
    <s v="(en blanco)"/>
    <s v="99 - MULTIPROVINCIAL"/>
    <n v="0"/>
    <n v="630000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5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9310669"/>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15000000"/>
    <n v="12209472.99"/>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4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100113538"/>
    <n v="92375924.020000011"/>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20439434"/>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33252182"/>
    <n v="16457592.299999999"/>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36280650"/>
    <n v="2395825.3199999998"/>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11651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6000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152125120"/>
    <n v="55377224.810000002"/>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51663658"/>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1200000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63282296"/>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171157563.95000005"/>
    <n v="32196231.190000001"/>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24246000"/>
    <n v="1880399.02"/>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215000000"/>
    <n v="0"/>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1230130.050000001"/>
    <n v="10864248.59"/>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3575640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295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14515083"/>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20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300000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7713749"/>
    <n v="4142164.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10900000"/>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3"/>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6750000"/>
    <n v="2675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0"/>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2"/>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925200"/>
    <n v="274413.01"/>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10255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81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230170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4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39324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545000"/>
    <n v="519791.53"/>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19000000"/>
    <n v="10751719.530000001"/>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8400000"/>
    <n v="563361.5"/>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46674185"/>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474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12000000"/>
    <n v="8095188.2400000002"/>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55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20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35518731"/>
    <n v="20311873.079999998"/>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2048000"/>
    <n v="1288206.1600000001"/>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306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1000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6435000"/>
    <n v="348068.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14800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4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102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8000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13006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800000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100064283"/>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57333250"/>
    <n v="9992549"/>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33952073"/>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1760000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7154183"/>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2500000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7379419"/>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7700000"/>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10 - FONDO GENERAL"/>
    <n v="14112"/>
    <s v="99 - MULTIPROVINCIAL"/>
    <n v="0"/>
    <n v="30000000"/>
    <n v="28937898.989999998"/>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88000000"/>
    <n v="25520950.490000002"/>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98041690"/>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7300000"/>
    <n v="730000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15776471"/>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9878946"/>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11206904"/>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10 - FONDO GENERAL"/>
    <n v="13985"/>
    <s v="22 - SAN JUAN"/>
    <n v="0"/>
    <n v="34239189"/>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4903602"/>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4317605"/>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6872599.4000000004"/>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2365476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75187389"/>
    <n v="4317281.79"/>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2000000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2641511.77"/>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58.130000000005"/>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1"/>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20348143.990000002"/>
    <n v="14849513.929999998"/>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8882731"/>
    <n v="2945441.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0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44201366.600000001"/>
    <n v="20611199.0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6478081.8399999999"/>
    <n v="2109836.6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9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862898"/>
    <n v="60097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7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3105340.59"/>
    <n v="2138650.9000000004"/>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268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44000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50000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1621924.71"/>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941605.06"/>
    <n v="718088.46000000008"/>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2422225.9400000004"/>
    <n v="1108264.4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20150"/>
    <n v="15470.98"/>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614000"/>
    <n v="389962.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3"/>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49062"/>
    <n v="3944377.15"/>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5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6446800"/>
    <n v="3949327.35"/>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19245508"/>
    <n v="3180345.5099999993"/>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32850000"/>
    <n v="14442393.459999999"/>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125000"/>
    <n v="87754.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4301140"/>
    <n v="126378"/>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579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1786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110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35260000"/>
    <n v="9737792.1000000015"/>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95000"/>
    <n v="249840.00000000003"/>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10000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904013"/>
    <n v="5752656.5499999998"/>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42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10000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1822197"/>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2650000"/>
    <n v="20279.29"/>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671489089"/>
    <n v="167013924.11000001"/>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342500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17890355"/>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800000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818196.81"/>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793607"/>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52000000"/>
    <n v="51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1942221"/>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9324263"/>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540750"/>
    <n v="1330050.6500000001"/>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2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984400"/>
    <n v="1201279.8700000001"/>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9000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025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14184152"/>
    <n v="10121930.769999998"/>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2436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532118"/>
    <n v="83099.88"/>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22792100"/>
    <n v="8465449.5"/>
  </r>
  <r>
    <s v="2022"/>
    <x v="0"/>
    <x v="0"/>
    <x v="1"/>
    <x v="7"/>
    <s v="2 - Poder Ejecutivo"/>
    <s v="0216 - MINISTERIO DE CULTURA"/>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90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5277945"/>
    <n v="20945"/>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9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7516906"/>
    <n v="1416344.7799999998"/>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58040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4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14969433.75"/>
    <n v="8828100.9300000016"/>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18221956.289999999"/>
    <n v="18059488.66"/>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11352904.539999999"/>
    <n v="3343664.9799999995"/>
  </r>
  <r>
    <s v="2022"/>
    <x v="0"/>
    <x v="0"/>
    <x v="1"/>
    <x v="7"/>
    <s v="2 - Poder Ejecutivo"/>
    <s v="0217 - MINISTERIO DE LA JUVENTUD"/>
    <s v="4 - SERVICIOS SOCIALES"/>
    <s v="4.5 - Protección social"/>
    <s v="4.5.09 - Juventud"/>
    <s v="2.6 - BIENES MUEBLES, INMUEBLES E INTANGIBLES"/>
    <s v="2.6.4 - VEHÍCULOS Y EQUIPO DE TRANSPORTE, TRACCIÓN Y ELEVACIÓN"/>
    <s v="N"/>
    <s v="00 - N/A"/>
    <s v="10 - FONDO GENERAL"/>
    <s v="(en blanco)"/>
    <s v="99 - MULTIPROVINCIAL"/>
    <n v="0"/>
    <n v="16500000"/>
    <n v="0"/>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1186358.67"/>
    <n v="501423.6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185997.32"/>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1039382.91"/>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17523"/>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1701723.48"/>
    <n v="90643.35"/>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62414767"/>
    <n v="8144554.2300000004"/>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247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114840.48"/>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8923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453893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730176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370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6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6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26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10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4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1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718192"/>
    <n v="1062954.2599999998"/>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400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294272"/>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239050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83790804"/>
    <n v="17575587.990000002"/>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44225"/>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2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20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6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9474896"/>
    <n v="871141.66"/>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11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1543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6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246755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15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374762"/>
    <n v="276425.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6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2580279.7300000004"/>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4036411"/>
    <n v="117056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725000"/>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375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1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13348366"/>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85390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6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411672.91"/>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19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n v="3334613.4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5"/>
    <n v="1667306.7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7"/>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67051330.50999999"/>
    <n v="50752142.26999999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69393220.179999992"/>
    <n v="63162239.41000000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44919620.209999993"/>
    <n v="35136973.37000000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44021553.649999999"/>
    <n v="41150445.16999999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27950701.59"/>
    <n v="22747135.82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30525365.369999997"/>
    <n v="2243967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2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7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141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20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1459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32878252.789999999"/>
    <n v="13629162.85"/>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225000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30000000005"/>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20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7730996.0700000003"/>
    <n v="2066220.1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10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20325583.960000001"/>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886410"/>
    <n v="210474.69"/>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9209473"/>
    <n v="3956704.9899999993"/>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11736480"/>
    <n v="390233.25"/>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32649158.16"/>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312452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6079366.4000000004"/>
    <n v="3019586.4399999995"/>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500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66000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000000003"/>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3924465"/>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2997585.700000003"/>
    <n v="15362924.86999999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835000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604775324.41000009"/>
    <n v="498134472.3900000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99100"/>
    <n v="92346.06999999999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231842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2000724"/>
    <n v="114939.9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7630996.5"/>
    <n v="5733783.2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40925820.590000004"/>
    <n v="7046346.95999999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5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4480500"/>
    <n v="617945.93999999994"/>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7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4855826.25"/>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597895"/>
    <n v="290856.4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3080027"/>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71367930.00000003"/>
    <n v="24232702.8800000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6250000"/>
    <n v="884012.65"/>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1035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3307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7067500"/>
    <n v="6488359.1500000004"/>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5477102"/>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80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15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5800000"/>
    <n v="416599"/>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7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29500000"/>
    <n v="4783424.58"/>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7200000"/>
    <n v="1659122.48"/>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130000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31427287"/>
    <n v="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15395000"/>
    <n v="94999.99"/>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9445787"/>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129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2065500"/>
    <n v="612892.15999999992"/>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567000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3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110000"/>
    <n v="0"/>
  </r>
  <r>
    <s v="2022"/>
    <x v="0"/>
    <x v="0"/>
    <x v="1"/>
    <x v="7"/>
    <s v="2 - Poder Ejecutivo"/>
    <s v="0221 - MINISTERIO DE ADMINISTRACIÓN PÚBLICA"/>
    <s v="4 - SERVICIOS SOCIALES"/>
    <s v="4.4 - Educación"/>
    <s v="4.4.09 - Enseñanza no atribuible a ningún nivel"/>
    <s v="2.6 - BIENES MUEBLES, INMUEBLES E INTANGIBLES"/>
    <s v="2.6.8 - BIENES INTANGIBLES"/>
    <s v="N"/>
    <s v="00 - N/A"/>
    <s v="10 - FONDO GENERAL"/>
    <s v="(en blanco)"/>
    <s v="01 - DISTRITO NACIONAL"/>
    <n v="0"/>
    <n v="500000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70000"/>
    <n v="1272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1576981.280000001"/>
    <n v="1355141.68"/>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2730000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271411"/>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1104000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13111636.199999999"/>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1000000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5039419.26"/>
    <n v="944195.33999999985"/>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64100000"/>
    <n v="197501.17"/>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10000"/>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5000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16922.97"/>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100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2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8710000"/>
    <n v="1212077.04"/>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25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230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2502163"/>
    <n v="1379878.6199999999"/>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642723"/>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9500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30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532641"/>
    <n v="29231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1322182"/>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15200"/>
    <n v="7764.6"/>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0"/>
    <n v="150000"/>
    <n v="0"/>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29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4948646"/>
    <n v="4781987.1100000003"/>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0000003"/>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9"/>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109697367"/>
    <n v="101403363"/>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11052872"/>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39513994.619999997"/>
    <n v="39047629.57999999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1449900370"/>
    <n v="144990037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838630773.89999998"/>
    <n v="676268253.3100000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6902792.79"/>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142429000"/>
    <n v="142429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34426909.68"/>
    <n v="29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441587816"/>
    <n v="37396174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6.17"/>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2874764"/>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13275411.82"/>
    <n v="13275411.8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8609306"/>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267645298"/>
    <n v="250199194.5699999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562672915.6900001"/>
    <n v="1545735633.75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777059985"/>
    <n v="752085988.59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8761049.9099999983"/>
    <n v="8506118.460000000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09999999404"/>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618791347.28999996"/>
    <n v="618791347.289999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967078.6"/>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61812118.189999998"/>
    <n v="6673704.0999999996"/>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7065992.4000000004"/>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61284965"/>
    <n v="161284964.88"/>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6511046"/>
    <n v="5294879.4499999993"/>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235717"/>
    <n v="47143.33"/>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4113151.33"/>
    <n v="12743086.280000001"/>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7736584"/>
    <n v="3748917.31"/>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133854073.75"/>
    <n v="133854073.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6946163.789999999"/>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6"/>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694512"/>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9588003"/>
    <n v="9588002.5500000007"/>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43903170"/>
    <n v="4390317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4355888"/>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131307824.47999999"/>
    <n v="109707044.13"/>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60 - CREDITO EXTERNO"/>
    <n v="14124"/>
    <s v="11 - LA ALTAGRACIA"/>
    <n v="0"/>
    <n v="20685847"/>
    <n v="0"/>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17459709"/>
    <n v="117459708.75"/>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177499505"/>
    <n v="177499504.08000001"/>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68909224"/>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0087757.469999999"/>
    <n v="2017551.47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5925226"/>
    <n v="4262960.599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23383200"/>
    <n v="4245279.96"/>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4716617"/>
    <n v="2374639.8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3506435"/>
    <n v="12676681.46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690672"/>
    <n v="138134.44"/>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5"/>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588420"/>
    <n v="77588419.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8810880"/>
    <n v="881088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2000000.480000004"/>
    <n v="11112048.8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43118000"/>
    <n v="43118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1645233"/>
    <n v="164523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62351974"/>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61854280.769999996"/>
    <n v="35996740.839999996"/>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n v="8015675.7100000009"/>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17445312"/>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815454"/>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5"/>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4530079.25"/>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35813216"/>
    <n v="26987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8619719.10000002"/>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400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43903169.439999998"/>
    <n v="43903169.43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51278685.969999984"/>
    <n v="24912282.40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9.21000004"/>
    <n v="283821488.62"/>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116160533.66"/>
    <n v="85099156.180000007"/>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101981823"/>
    <n v="101981822.19"/>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9"/>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641548.6"/>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641548.6"/>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695691.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835665.4"/>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31441668"/>
    <n v="30076784.75"/>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726899973.63"/>
    <n v="709480562.27999985"/>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1214750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10751188"/>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1532069"/>
    <n v="576056.31999999995"/>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7852501"/>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3523200"/>
    <n v="352320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8"/>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18217310.609999999"/>
    <n v="6794565.1400000006"/>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2018376"/>
    <n v="125615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8828013"/>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7548602.679999999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4.070000008"/>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600000001"/>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11412907"/>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3"/>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16572461.12"/>
    <n v="100560052.01000001"/>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7509.06999996"/>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6"/>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2"/>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1"/>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5999999996"/>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199999996"/>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400000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9103305"/>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834938.8199999994"/>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599999994"/>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41691532.450000003"/>
    <n v="25170823.189999994"/>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6810075"/>
    <n v="0"/>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484500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1433265"/>
    <n v="261960"/>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20 - FONDOS CON DESTINO ESPECÍFICO"/>
    <s v="(en blanco)"/>
    <s v="99 - MULTIPROVINCIAL"/>
    <n v="0"/>
    <n v="8295988.1100000003"/>
    <n v="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2176007.019999996"/>
    <n v="71926671.450000003"/>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29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12675866.5"/>
    <n v="4370479.03"/>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500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797798"/>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1132791.5"/>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2958060"/>
    <n v="193193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5.9604644775390625E-8"/>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115986576.88999999"/>
    <n v="26138267.620000001"/>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800000000"/>
    <n v="271312486.70999998"/>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76634380"/>
    <n v="70248181.660000026"/>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20540817"/>
    <n v="18829082.18"/>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8810175"/>
    <n v="26409186.790000007"/>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412760"/>
    <n v="1271484"/>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23243910"/>
    <n v="21306917.48"/>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90955"/>
    <n v="266708.74"/>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29458251.12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51978899.369999997"/>
    <n v="46987008.359999992"/>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2076686.2300000002"/>
    <n v="1852071.4500000002"/>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54806000"/>
    <n v="51312812.660000004"/>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5391854.7999999998"/>
    <n v="4855615.05"/>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8775022.800000004"/>
    <n v="35150428.25"/>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2217277.63"/>
    <n v="1971485.7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3274237.820000011"/>
    <n v="31861088.57999995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50000"/>
    <n v="136363.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10000000"/>
    <n v="9113636.399999998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300000"/>
    <n v="272727.3000000000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1115550"/>
    <n v="1014136.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880083"/>
    <n v="174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330000"/>
    <n v="1213603.8999999994"/>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4969408.8900000006"/>
    <n v="4838690.4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55220.010000000009"/>
    <n v="22910.010000000002"/>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700"/>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216905.78000000119"/>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4423034"/>
    <n v="74423034.000000015"/>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56500000"/>
    <n v="36864724.369999997"/>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7337780.7699999996"/>
    <n v="5910176.0200000005"/>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30368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200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n v="9192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7000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200000"/>
    <n v="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6381200"/>
    <n v="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400"/>
    <n v="566399.81999999995"/>
  </r>
  <r>
    <s v="2022"/>
    <x v="0"/>
    <x v="0"/>
    <x v="1"/>
    <x v="8"/>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2128774.34"/>
    <n v="0"/>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5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5000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27531157.450000003"/>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6069800"/>
    <n v="622283.89"/>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290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87000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10000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90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5000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120000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5162331"/>
    <n v="4732136.7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67000000"/>
    <n v="40782938.179999992"/>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1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116109517.21000001"/>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3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6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3012322"/>
    <n v="2352089.11"/>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1926125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110662449"/>
    <n v="50042024.230000004"/>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119688491"/>
    <n v="22487854"/>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5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40000000"/>
    <n v="2651490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11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13 - RECONSTRUCCIÓN ENTRADA DE ACCESO A LA PROVINCIA SAMANÁ"/>
    <s v="10 - FONDO GENERAL"/>
    <n v="13946"/>
    <s v="20 - SAMANA"/>
    <n v="0"/>
    <n v="25000000"/>
    <n v="1832563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76735930.00999999"/>
    <n v="106698633.7"/>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20000000"/>
    <n v="1531822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27258359"/>
    <n v="12631902.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50000000"/>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189040220"/>
    <n v="162071638"/>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3056257998"/>
    <n v="2573645285.2200003"/>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7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93.700000003"/>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1847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52500000"/>
    <n v="52500000"/>
  </r>
  <r>
    <s v="2022"/>
    <x v="0"/>
    <x v="0"/>
    <x v="1"/>
    <x v="9"/>
    <s v="2 - Poder Ejecutivo"/>
    <s v="0223 - MINISTERIO DE LA VIVIENDA, HABITAT Y EDIFICACIONES (MIVHED)"/>
    <s v="4 - SERVICIOS SOCIALES"/>
    <s v="4.2 - Salud"/>
    <s v="4.2.02 - Servicios hospitalarios"/>
    <s v="2.6 - BIENES MUEBLES, INMUEBLES E INTANGIBLES"/>
    <s v="2.6.9 - EDIFICIOS, ESTRUCTURAS, TIERRAS, TERRENOS Y OBJETOS DE VALOR"/>
    <s v="S"/>
    <s v="11 - CONSTRUCCIÓN Y EQUIPAMIENTO CIUDAD SANITARIA SAN CRISTÓBAL"/>
    <s v="10 - FONDO GENERAL"/>
    <n v="14692"/>
    <s v="21 - SAN CRISTOBAL"/>
    <n v="0"/>
    <n v="86250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n v="559111.6099999994"/>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22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22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2200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10328234"/>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2300000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14248900"/>
    <n v="7124435"/>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55228"/>
    <n v="3627954.5999999992"/>
  </r>
  <r>
    <s v="2022"/>
    <x v="0"/>
    <x v="0"/>
    <x v="1"/>
    <x v="10"/>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16001947.66"/>
    <n v="16001947.66"/>
  </r>
  <r>
    <s v="2022"/>
    <x v="0"/>
    <x v="0"/>
    <x v="1"/>
    <x v="10"/>
    <s v="2 - Poder Ejecutivo"/>
    <s v="0201 - PRESIDENCIA DE LA REPÚBLICA"/>
    <s v="1 - SERVICIOS  GENERALES"/>
    <s v="1.1 - Administración general"/>
    <s v="1.1.02 - Gestión administrativa, financiera, fiscal, económica y planificación"/>
    <s v="2.5 - TRANSFERENCIAS DE CAPITAL"/>
    <s v="2.5.3 - TRANSFERENCIAS DE CAPITAL A GOBIERNOS GENERALES LOCALES"/>
    <s v="N"/>
    <s v="00 - N/A"/>
    <s v="10 - FONDO GENERAL"/>
    <s v="(en blanco)"/>
    <s v="99 - MULTIPROVINCIAL"/>
    <n v="0"/>
    <n v="1500000"/>
    <n v="1500000"/>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n v="0"/>
  </r>
  <r>
    <s v="2022"/>
    <x v="0"/>
    <x v="0"/>
    <x v="1"/>
    <x v="10"/>
    <s v="2 - Poder Ejecutivo"/>
    <s v="0201 - PRESIDENCIA DE LA REPÚBLICA"/>
    <s v="1 - SERVICIOS  GENERALES"/>
    <s v="1.1 - Administración general"/>
    <s v="1.1.02 - Gestión administrativa, financiera, fiscal, económica y planificación"/>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30031374.2900002"/>
    <n v="1030031374.01"/>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5905150"/>
    <n v="5905150"/>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13718500"/>
    <n v="13718500"/>
  </r>
  <r>
    <s v="2022"/>
    <x v="0"/>
    <x v="0"/>
    <x v="1"/>
    <x v="10"/>
    <s v="2 - Poder Ejecutivo"/>
    <s v="0201 - PRESIDENCIA DE LA REPÚBLIC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2964500"/>
    <n v="296450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168684000"/>
    <n v="13738000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1500000000"/>
    <n v="150000000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n v="19000000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41615112.039999999"/>
    <n v="41615112.039999999"/>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370007103.57000005"/>
    <n v="366576542.55000001"/>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74205106.35000002"/>
    <n v="274205106.35000002"/>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n v="26545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69999993"/>
    <n v="22084076.07"/>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32500778"/>
    <n v="32500778"/>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35001727"/>
    <n v="760135475.32000029"/>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8576100350"/>
    <n v="7861423295"/>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n v="100000000"/>
  </r>
  <r>
    <s v="2022"/>
    <x v="0"/>
    <x v="0"/>
    <x v="1"/>
    <x v="10"/>
    <s v="2 - Poder Ejecutivo"/>
    <s v="0204 - MINISTERIO DE RELACIONES EXTERIORES"/>
    <s v="1 - SERVICIOS  GENERALES"/>
    <s v="1.2 - Relaciones internacionales"/>
    <s v="1.2.01 - Relaciones internacionales desde oficinas en el país"/>
    <s v="2.5 - TRANSFERENCIAS DE CAPITAL"/>
    <s v="2.5.6 - TRANSFERENCIAS DE CAPITAL AL SECTOR EXTERNO"/>
    <s v="N"/>
    <s v="00 - N/A"/>
    <s v="10 - FONDO GENERAL"/>
    <s v="(en blanco)"/>
    <s v="99 - MULTIPROVINCIAL"/>
    <n v="0"/>
    <n v="8345000"/>
    <n v="834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361487200"/>
    <n v="19012353.629999999"/>
  </r>
  <r>
    <s v="2022"/>
    <x v="0"/>
    <x v="0"/>
    <x v="1"/>
    <x v="10"/>
    <s v="2 - Poder Ejecutivo"/>
    <s v="0206 - MINISTERIO DE EDUCACIÓN"/>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02200000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9765382731.8899994"/>
    <n v="9191179604.4599972"/>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3000000000"/>
    <n v="300000000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402500685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15330000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809955906.1099999"/>
    <n v="1294265968.8999999"/>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359529287.82999998"/>
    <n v="359529287.82999998"/>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936905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198100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138000000"/>
    <n v="125249999.54999998"/>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5000000"/>
    <n v="4583332.97"/>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108400000"/>
    <n v="99366671"/>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462008198"/>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26742478.760000002"/>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5000000"/>
    <n v="32500001"/>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9500000"/>
    <n v="195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56530461.109999999"/>
    <n v="45000000"/>
  </r>
  <r>
    <s v="2022"/>
    <x v="0"/>
    <x v="0"/>
    <x v="1"/>
    <x v="10"/>
    <s v="2 - Poder Ejecutivo"/>
    <s v="0216 - MINISTERIO DE CULTURA"/>
    <s v="4 - SERVICIOS SOCIALES"/>
    <s v="4.3 - Actividades deportivas, recreativas, culturales y religiosas"/>
    <s v="4.3.03 - Servicios culturales"/>
    <s v="2.5 - TRANSFERENCIAS DE CAPITAL"/>
    <s v="2.5.4 - TRANSFERENCIAS DE CAPITAL  A EMPRESAS PÚBLICAS NO FINANCIERAS"/>
    <s v="N"/>
    <s v="00 - N/A"/>
    <s v="10 - FONDO GENERAL"/>
    <s v="(en blanco)"/>
    <s v="99 - MULTIPROVINCIAL"/>
    <n v="0"/>
    <n v="203020768"/>
    <n v="4574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4566714646.8099995"/>
    <n v="3526160714.3099999"/>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940500000"/>
    <n v="94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3278407951.1900001"/>
    <n v="1436280997.7"/>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5000000"/>
    <n v="22916666.41"/>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4700000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373084103.12"/>
    <n v="373084103.12"/>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336887723.27999997"/>
    <n v="146864505.51999998"/>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3705341709"/>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3426854566"/>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8368113.0600000005"/>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468794451.6100002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2350000000"/>
    <n v="1920813331.2999997"/>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8"/>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1"/>
    <n v="229050530.81"/>
  </r>
  <r>
    <s v="2022"/>
    <x v="0"/>
    <x v="1"/>
    <x v="2"/>
    <x v="13"/>
    <s v="1 - Poder Legislativo"/>
    <s v="0102 - CÁMARA DE DIPUTADOS"/>
    <s v="0 - N/A"/>
    <s v="0.0 - N/A"/>
    <s v="0.0.00 - N/A"/>
    <s v="4.2 - Disminución de pasivos"/>
    <s v="4.2.1 - Disminución de pasivos corrientes"/>
    <s v="N"/>
    <s v="00 - N/A"/>
    <s v="60 - CREDITO EXTERNO"/>
    <s v="(en blanco)"/>
    <s v="99 - MULTIPROVINCIAL"/>
    <n v="0"/>
    <n v="500000000"/>
    <n v="500000000"/>
  </r>
  <r>
    <s v="2022"/>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1345267687"/>
    <n v="517751617.21999997"/>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2448098737"/>
    <n v="2429225539.2799997"/>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2109988180"/>
    <n v="2007923812.78"/>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50104310880"/>
    <n v="48464561058.400024"/>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9197822399"/>
    <n v="1361509251.740001"/>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11724671045"/>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5"/>
    <n v="802238732.9000001"/>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9"/>
    <n v="5073047157.55999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FF4B246-F9B2-454A-8FEB-EE8FC2F94C18}" name="TablaDinámica3" cacheId="10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D39"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7" showAll="0"/>
    <pivotField dataField="1"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3">
    <i>
      <x/>
    </i>
    <i i="1">
      <x v="1"/>
    </i>
    <i i="2">
      <x v="2"/>
    </i>
  </colItems>
  <dataFields count="3">
    <dataField name="Suma de PRESUPUESTO INICIAL" fld="17" baseField="0" baseItem="0"/>
    <dataField name="Suma de PRESUPUESTO VIGENTE" fld="18" baseField="0" baseItem="0"/>
    <dataField name="Suma de PRESUPUESTO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N35"/>
  <sheetViews>
    <sheetView showGridLines="0" tabSelected="1" zoomScaleNormal="100" workbookViewId="0">
      <selection activeCell="H29" sqref="H29"/>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19.42578125" customWidth="1"/>
    <col min="6" max="6" width="20.140625" customWidth="1"/>
    <col min="7" max="7" width="27" customWidth="1"/>
    <col min="8" max="8" width="19.85546875" customWidth="1"/>
    <col min="9" max="10" width="16.85546875" bestFit="1" customWidth="1"/>
    <col min="11" max="11" width="14.140625" bestFit="1" customWidth="1"/>
  </cols>
  <sheetData>
    <row r="1" spans="1:14" ht="28.5" customHeight="1">
      <c r="A1" s="121" t="s">
        <v>0</v>
      </c>
      <c r="B1" s="121"/>
      <c r="C1" s="121"/>
      <c r="D1" s="121"/>
      <c r="E1" s="121"/>
      <c r="F1" s="121"/>
      <c r="G1" s="121"/>
      <c r="H1" s="3"/>
      <c r="I1" s="3"/>
      <c r="J1" s="3"/>
      <c r="K1" s="3"/>
      <c r="L1" s="85"/>
      <c r="M1" s="85"/>
    </row>
    <row r="2" spans="1:14" ht="21" customHeight="1">
      <c r="A2" s="122" t="s">
        <v>1</v>
      </c>
      <c r="B2" s="122"/>
      <c r="C2" s="122"/>
      <c r="D2" s="122"/>
      <c r="E2" s="122"/>
      <c r="F2" s="122"/>
      <c r="G2" s="122"/>
      <c r="H2" s="2"/>
      <c r="I2" s="2"/>
      <c r="J2" s="2"/>
      <c r="L2" s="85"/>
      <c r="M2" s="85"/>
    </row>
    <row r="3" spans="1:14" s="88" customFormat="1" ht="28.5" customHeight="1">
      <c r="A3" s="123" t="s">
        <v>2</v>
      </c>
      <c r="B3" s="123"/>
      <c r="C3" s="123"/>
      <c r="D3" s="123"/>
      <c r="E3" s="123"/>
      <c r="F3" s="123"/>
      <c r="G3" s="123"/>
      <c r="H3" s="86"/>
      <c r="I3" s="86"/>
      <c r="J3" s="86"/>
      <c r="K3" s="87"/>
      <c r="L3" s="87"/>
      <c r="M3" s="87"/>
      <c r="N3" s="87"/>
    </row>
    <row r="4" spans="1:14" ht="18.75" customHeight="1">
      <c r="A4" s="124" t="s">
        <v>1047</v>
      </c>
      <c r="B4" s="124"/>
      <c r="C4" s="124"/>
      <c r="D4" s="124"/>
      <c r="E4" s="124"/>
      <c r="F4" s="124"/>
      <c r="G4" s="124"/>
      <c r="H4" s="89"/>
      <c r="I4" s="4"/>
      <c r="J4" s="4"/>
      <c r="K4" s="90"/>
      <c r="L4" s="90"/>
      <c r="M4" s="90"/>
      <c r="N4" s="90"/>
    </row>
    <row r="5" spans="1:14" ht="18.75" customHeight="1">
      <c r="A5" s="124" t="s">
        <v>1048</v>
      </c>
      <c r="B5" s="124"/>
      <c r="C5" s="124"/>
      <c r="D5" s="124"/>
      <c r="E5" s="124"/>
      <c r="F5" s="124"/>
      <c r="G5" s="124"/>
      <c r="H5" s="61"/>
      <c r="I5" s="4"/>
      <c r="J5" s="4"/>
      <c r="K5" s="90"/>
      <c r="L5" s="90"/>
      <c r="M5" s="90"/>
      <c r="N5" s="90"/>
    </row>
    <row r="6" spans="1:14" ht="18.75">
      <c r="A6" s="125" t="s">
        <v>1074</v>
      </c>
      <c r="B6" s="125"/>
      <c r="C6" s="125"/>
      <c r="D6" s="125"/>
      <c r="E6" s="125"/>
      <c r="F6" s="125"/>
      <c r="G6" s="125"/>
      <c r="H6" s="91"/>
      <c r="I6" s="92"/>
      <c r="J6" s="5"/>
      <c r="K6" s="93"/>
      <c r="L6" s="93"/>
      <c r="M6" s="93"/>
      <c r="N6" s="93"/>
    </row>
    <row r="7" spans="1:14" ht="15.75">
      <c r="A7" s="126" t="s">
        <v>3</v>
      </c>
      <c r="B7" s="126"/>
      <c r="C7" s="126"/>
      <c r="D7" s="126"/>
      <c r="E7" s="126"/>
      <c r="F7" s="126"/>
      <c r="G7" s="126"/>
      <c r="H7" s="94"/>
      <c r="I7" s="59"/>
      <c r="J7" s="6"/>
      <c r="L7" s="85"/>
      <c r="M7" s="85"/>
    </row>
    <row r="8" spans="1:14" ht="15.75">
      <c r="A8" s="84"/>
      <c r="B8" s="84"/>
      <c r="C8" s="84"/>
      <c r="D8" s="84"/>
      <c r="E8" s="84"/>
      <c r="F8" s="84"/>
      <c r="G8" s="84"/>
      <c r="H8" s="84"/>
      <c r="I8" s="6"/>
      <c r="J8" s="6"/>
      <c r="L8" s="85"/>
      <c r="M8" s="85"/>
    </row>
    <row r="9" spans="1:14" ht="15" customHeight="1">
      <c r="C9" s="127" t="s">
        <v>4</v>
      </c>
      <c r="D9" s="58" t="s">
        <v>5</v>
      </c>
      <c r="E9" s="58" t="s">
        <v>1037</v>
      </c>
      <c r="F9" s="128" t="s">
        <v>6</v>
      </c>
      <c r="H9" s="12"/>
      <c r="J9" s="12"/>
    </row>
    <row r="10" spans="1:14">
      <c r="C10" s="127"/>
      <c r="D10" s="58" t="s">
        <v>7</v>
      </c>
      <c r="E10" s="58" t="s">
        <v>1063</v>
      </c>
      <c r="F10" s="128"/>
    </row>
    <row r="12" spans="1:14">
      <c r="C12" s="95" t="s">
        <v>1049</v>
      </c>
      <c r="D12" s="96">
        <f>SUM(D13:D16)</f>
        <v>871485.91733099998</v>
      </c>
      <c r="E12" s="96">
        <f>SUM(E13:E16)</f>
        <v>940102.43900062994</v>
      </c>
      <c r="F12" s="97">
        <f>SUM(F13:F16)</f>
        <v>838010.99649490777</v>
      </c>
      <c r="K12" s="12"/>
    </row>
    <row r="13" spans="1:14">
      <c r="C13" s="98" t="s">
        <v>1050</v>
      </c>
      <c r="D13" s="99">
        <v>823322.61765799997</v>
      </c>
      <c r="E13" s="99">
        <v>936604.90259879001</v>
      </c>
      <c r="F13" s="99">
        <v>829196.46083847771</v>
      </c>
      <c r="H13" s="100"/>
      <c r="I13" s="12"/>
      <c r="J13" s="101"/>
    </row>
    <row r="14" spans="1:14">
      <c r="C14" s="18" t="s">
        <v>1051</v>
      </c>
      <c r="D14" s="99">
        <v>1586.667285</v>
      </c>
      <c r="E14" s="99">
        <v>2165.97549067</v>
      </c>
      <c r="F14" s="99">
        <v>403.99999999999994</v>
      </c>
      <c r="H14" s="100"/>
      <c r="J14" s="101"/>
    </row>
    <row r="15" spans="1:14">
      <c r="C15" s="98" t="s">
        <v>1052</v>
      </c>
      <c r="D15" s="99">
        <v>46173.737954999997</v>
      </c>
      <c r="E15" s="99">
        <v>847.50649999999996</v>
      </c>
      <c r="F15" s="99">
        <v>8102.0298000000003</v>
      </c>
      <c r="G15" s="102"/>
      <c r="H15" s="100"/>
      <c r="J15" s="103"/>
    </row>
    <row r="16" spans="1:14">
      <c r="C16" s="18" t="s">
        <v>1053</v>
      </c>
      <c r="D16" s="99">
        <v>402.89443299999999</v>
      </c>
      <c r="E16" s="99">
        <v>484.05441116999998</v>
      </c>
      <c r="F16" s="99">
        <v>308.50585642999999</v>
      </c>
      <c r="H16" s="100"/>
      <c r="I16" s="12"/>
      <c r="J16" s="103"/>
    </row>
    <row r="17" spans="3:10">
      <c r="C17" s="95" t="s">
        <v>8</v>
      </c>
      <c r="D17" s="96">
        <f>D18+D20</f>
        <v>1046280.711338</v>
      </c>
      <c r="E17" s="96">
        <f>E18+E20</f>
        <v>1184382.7203235398</v>
      </c>
      <c r="F17" s="96">
        <f>F18+F20</f>
        <v>939751.18092009984</v>
      </c>
      <c r="H17" s="12"/>
      <c r="I17" s="12"/>
    </row>
    <row r="18" spans="3:10">
      <c r="C18" s="98" t="s">
        <v>9</v>
      </c>
      <c r="D18" s="99">
        <v>905574.30114600004</v>
      </c>
      <c r="E18" s="99">
        <v>1018046.8215428899</v>
      </c>
      <c r="F18" s="99">
        <v>841102.4240987699</v>
      </c>
      <c r="J18" s="11"/>
    </row>
    <row r="19" spans="3:10">
      <c r="C19" s="18" t="s">
        <v>10</v>
      </c>
      <c r="D19" s="99">
        <v>193105.783455</v>
      </c>
      <c r="E19" s="99">
        <v>188291.663455</v>
      </c>
      <c r="F19" s="99">
        <v>151415.60570986001</v>
      </c>
      <c r="J19" s="11"/>
    </row>
    <row r="20" spans="3:10">
      <c r="C20" s="98" t="s">
        <v>11</v>
      </c>
      <c r="D20" s="99">
        <v>140706.41019200001</v>
      </c>
      <c r="E20" s="99">
        <v>166335.89878064994</v>
      </c>
      <c r="F20" s="30">
        <v>98648.756821329996</v>
      </c>
      <c r="H20" s="104"/>
    </row>
    <row r="21" spans="3:10">
      <c r="C21" s="105" t="s">
        <v>1054</v>
      </c>
      <c r="D21" s="105"/>
      <c r="E21" s="105"/>
      <c r="F21" s="106"/>
    </row>
    <row r="22" spans="3:10">
      <c r="C22" s="107" t="s">
        <v>1055</v>
      </c>
      <c r="D22" s="108">
        <f>D13-D18</f>
        <v>-82251.683488000068</v>
      </c>
      <c r="E22" s="108">
        <f>E13-E18</f>
        <v>-81441.918944099918</v>
      </c>
      <c r="F22" s="108">
        <f>F13-F18</f>
        <v>-11905.963260292192</v>
      </c>
      <c r="J22" s="12"/>
    </row>
    <row r="23" spans="3:10">
      <c r="C23" s="107" t="s">
        <v>1056</v>
      </c>
      <c r="D23" s="108">
        <f>D15-D20</f>
        <v>-94532.672237000021</v>
      </c>
      <c r="E23" s="108">
        <f>E15-E20</f>
        <v>-165488.39228064995</v>
      </c>
      <c r="F23" s="108">
        <f t="shared" ref="F23" si="0">F15-F20</f>
        <v>-90546.727021329993</v>
      </c>
      <c r="H23" s="12"/>
      <c r="J23" s="12"/>
    </row>
    <row r="24" spans="3:10">
      <c r="C24" s="107" t="s">
        <v>1057</v>
      </c>
      <c r="D24" s="108">
        <f>(D12-(D17-D19))</f>
        <v>18310.989447999978</v>
      </c>
      <c r="E24" s="108">
        <f>(E12-(E17-E19))</f>
        <v>-55988.617867909838</v>
      </c>
      <c r="F24" s="108">
        <f>(F12-(F17-F19))</f>
        <v>49675.421284667915</v>
      </c>
      <c r="I24" s="12"/>
    </row>
    <row r="25" spans="3:10">
      <c r="C25" s="107" t="s">
        <v>1058</v>
      </c>
      <c r="D25" s="108">
        <f>D12-D17</f>
        <v>-174794.79400700005</v>
      </c>
      <c r="E25" s="108">
        <f>E12-E17</f>
        <v>-244280.28132290987</v>
      </c>
      <c r="F25" s="108">
        <f>F12-F17</f>
        <v>-101740.18442519207</v>
      </c>
    </row>
    <row r="26" spans="3:10">
      <c r="C26" s="105" t="s">
        <v>1059</v>
      </c>
      <c r="D26" s="109">
        <f>D28-D30</f>
        <v>174794.79400700002</v>
      </c>
      <c r="E26" s="109">
        <f>E28-E30</f>
        <v>244280.28132291004</v>
      </c>
      <c r="F26" s="110">
        <f>F28-F30</f>
        <v>206854.36219035002</v>
      </c>
      <c r="G26" s="12"/>
      <c r="H26" s="12"/>
      <c r="I26" s="12"/>
      <c r="J26" s="12"/>
    </row>
    <row r="27" spans="3:10">
      <c r="C27" s="111"/>
      <c r="D27" s="111"/>
      <c r="E27" s="111"/>
      <c r="F27" s="112"/>
      <c r="I27" s="12"/>
    </row>
    <row r="28" spans="3:10" ht="17.25" customHeight="1">
      <c r="C28" s="95" t="s">
        <v>1060</v>
      </c>
      <c r="D28" s="96">
        <v>284079.39331900002</v>
      </c>
      <c r="E28" s="96">
        <v>333489.01055391005</v>
      </c>
      <c r="F28" s="96">
        <v>273484.71709944005</v>
      </c>
      <c r="I28" s="12"/>
      <c r="J28" s="12"/>
    </row>
    <row r="29" spans="3:10">
      <c r="C29" s="113"/>
      <c r="D29" s="114"/>
      <c r="E29" s="114"/>
      <c r="F29" s="115"/>
      <c r="G29" s="12"/>
      <c r="I29" s="12"/>
    </row>
    <row r="30" spans="3:10">
      <c r="C30" s="95" t="s">
        <v>12</v>
      </c>
      <c r="D30" s="96">
        <v>109284.59931200001</v>
      </c>
      <c r="E30" s="96">
        <v>89208.729231000005</v>
      </c>
      <c r="F30" s="97">
        <v>66630.354909090034</v>
      </c>
      <c r="I30" s="12"/>
    </row>
    <row r="31" spans="3:10">
      <c r="C31" s="116" t="s">
        <v>13</v>
      </c>
      <c r="D31" s="117"/>
      <c r="E31" s="117"/>
      <c r="F31" s="117"/>
      <c r="G31" s="7"/>
      <c r="H31" s="118"/>
    </row>
    <row r="32" spans="3:10" ht="34.9" customHeight="1">
      <c r="C32" s="129" t="s">
        <v>1078</v>
      </c>
      <c r="D32" s="129"/>
      <c r="E32" s="129"/>
      <c r="F32" s="129"/>
      <c r="G32" s="7"/>
    </row>
    <row r="33" spans="3:7">
      <c r="C33" s="129" t="s">
        <v>1061</v>
      </c>
      <c r="D33" s="129"/>
      <c r="E33" s="129"/>
      <c r="F33" s="129"/>
      <c r="G33" s="7"/>
    </row>
    <row r="34" spans="3:7">
      <c r="C34" s="120" t="s">
        <v>1062</v>
      </c>
      <c r="D34" s="120"/>
      <c r="E34" s="120"/>
      <c r="F34" s="120"/>
      <c r="G34" s="7"/>
    </row>
    <row r="35" spans="3:7">
      <c r="C35" s="15"/>
    </row>
  </sheetData>
  <mergeCells count="12">
    <mergeCell ref="C34:F34"/>
    <mergeCell ref="A1:G1"/>
    <mergeCell ref="A2:G2"/>
    <mergeCell ref="A3:G3"/>
    <mergeCell ref="A4:G4"/>
    <mergeCell ref="A5:G5"/>
    <mergeCell ref="A6:G6"/>
    <mergeCell ref="A7:G7"/>
    <mergeCell ref="C9:C10"/>
    <mergeCell ref="F9:F10"/>
    <mergeCell ref="C32:F32"/>
    <mergeCell ref="C33:F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9"/>
  <sheetViews>
    <sheetView showGridLines="0" zoomScaleNormal="100" workbookViewId="0">
      <selection activeCell="F23" sqref="F23"/>
    </sheetView>
  </sheetViews>
  <sheetFormatPr baseColWidth="10" defaultColWidth="11.42578125" defaultRowHeight="15"/>
  <cols>
    <col min="1" max="1" width="17.42578125" customWidth="1"/>
    <col min="2" max="2" width="66" customWidth="1"/>
    <col min="3" max="3" width="17.42578125" customWidth="1"/>
    <col min="4" max="4" width="15.8554687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8" ht="28.5" customHeight="1">
      <c r="A1" s="121" t="s">
        <v>0</v>
      </c>
      <c r="B1" s="121"/>
      <c r="C1" s="121"/>
      <c r="D1" s="121"/>
      <c r="E1" s="121"/>
      <c r="F1" s="121"/>
      <c r="G1" s="3"/>
      <c r="H1" s="3"/>
    </row>
    <row r="2" spans="1:8" ht="21" customHeight="1">
      <c r="A2" s="122" t="s">
        <v>1</v>
      </c>
      <c r="B2" s="122"/>
      <c r="C2" s="122"/>
      <c r="D2" s="122"/>
      <c r="E2" s="122"/>
      <c r="F2" s="122"/>
      <c r="G2" s="2"/>
      <c r="H2" s="2"/>
    </row>
    <row r="3" spans="1:8" ht="15" customHeight="1">
      <c r="A3" s="133" t="s">
        <v>2</v>
      </c>
      <c r="B3" s="133"/>
      <c r="C3" s="133"/>
      <c r="D3" s="133"/>
      <c r="E3" s="133"/>
      <c r="F3" s="133"/>
      <c r="G3" s="1"/>
      <c r="H3" s="1"/>
    </row>
    <row r="5" spans="1:8" ht="18.75">
      <c r="A5" s="134" t="s">
        <v>14</v>
      </c>
      <c r="B5" s="134"/>
      <c r="C5" s="134"/>
      <c r="D5" s="134"/>
      <c r="E5" s="134"/>
      <c r="F5" s="134"/>
      <c r="G5" s="4"/>
      <c r="H5" s="62"/>
    </row>
    <row r="6" spans="1:8" ht="18.75" customHeight="1">
      <c r="A6" s="135" t="s">
        <v>15</v>
      </c>
      <c r="B6" s="135"/>
      <c r="C6" s="135"/>
      <c r="D6" s="135"/>
      <c r="E6" s="135"/>
      <c r="F6" s="135"/>
      <c r="G6" s="4"/>
      <c r="H6" s="4"/>
    </row>
    <row r="7" spans="1:8" ht="18.75">
      <c r="A7" s="125" t="s">
        <v>1075</v>
      </c>
      <c r="B7" s="125"/>
      <c r="C7" s="125"/>
      <c r="D7" s="125"/>
      <c r="E7" s="125"/>
      <c r="F7" s="125"/>
      <c r="G7" s="12"/>
      <c r="H7" s="63"/>
    </row>
    <row r="8" spans="1:8" ht="15.75">
      <c r="A8" s="131" t="s">
        <v>3</v>
      </c>
      <c r="B8" s="131"/>
      <c r="C8" s="131"/>
      <c r="D8" s="131"/>
      <c r="E8" s="131"/>
      <c r="F8" s="131"/>
      <c r="G8" s="59"/>
      <c r="H8" s="6"/>
    </row>
    <row r="9" spans="1:8">
      <c r="G9" s="12"/>
    </row>
    <row r="10" spans="1:8">
      <c r="G10" s="12"/>
      <c r="H10" s="12"/>
    </row>
    <row r="11" spans="1:8" ht="15" customHeight="1">
      <c r="B11" s="130" t="s">
        <v>4</v>
      </c>
      <c r="C11" s="53" t="s">
        <v>5</v>
      </c>
      <c r="D11" s="132" t="s">
        <v>1039</v>
      </c>
      <c r="E11" s="128" t="s">
        <v>6</v>
      </c>
    </row>
    <row r="12" spans="1:8" ht="15" customHeight="1">
      <c r="B12" s="130"/>
      <c r="C12" s="58" t="s">
        <v>7</v>
      </c>
      <c r="D12" s="132"/>
      <c r="E12" s="128"/>
      <c r="F12" s="12"/>
      <c r="G12" s="12"/>
    </row>
    <row r="13" spans="1:8">
      <c r="B13" s="23" t="s">
        <v>8</v>
      </c>
      <c r="C13" s="21">
        <f>+C14+C21</f>
        <v>1046280.711338</v>
      </c>
      <c r="D13" s="21">
        <f>+D14+D21</f>
        <v>1184382.7203235398</v>
      </c>
      <c r="E13" s="21">
        <f>E14+E21</f>
        <v>939751.18092009984</v>
      </c>
      <c r="G13" s="12"/>
    </row>
    <row r="14" spans="1:8">
      <c r="B14" s="24" t="s">
        <v>9</v>
      </c>
      <c r="C14" s="43">
        <f>SUM(C15:C20)</f>
        <v>905574.30114600004</v>
      </c>
      <c r="D14" s="43">
        <f>SUM(D15:D20)</f>
        <v>1018046.8215428899</v>
      </c>
      <c r="E14" s="43">
        <f>SUM(E15:E20)</f>
        <v>841102.4240987699</v>
      </c>
      <c r="F14" s="22"/>
      <c r="H14" s="12"/>
    </row>
    <row r="15" spans="1:8" ht="12.75" customHeight="1">
      <c r="B15" s="25" t="s">
        <v>16</v>
      </c>
      <c r="C15" s="22">
        <v>376517.56858199998</v>
      </c>
      <c r="D15" s="22">
        <v>401274.61279018992</v>
      </c>
      <c r="E15" s="22">
        <v>315280.20373281941</v>
      </c>
      <c r="F15" s="22"/>
      <c r="H15" s="64"/>
    </row>
    <row r="16" spans="1:8">
      <c r="B16" s="25" t="s">
        <v>17</v>
      </c>
      <c r="C16" s="22">
        <v>56464.492901999998</v>
      </c>
      <c r="D16" s="22">
        <v>58430.55633929</v>
      </c>
      <c r="E16" s="22">
        <v>48079.082982669977</v>
      </c>
      <c r="F16" s="22"/>
      <c r="H16" s="48"/>
    </row>
    <row r="17" spans="2:10">
      <c r="B17" s="25" t="s">
        <v>10</v>
      </c>
      <c r="C17" s="22">
        <v>193105.783455</v>
      </c>
      <c r="D17" s="22">
        <v>188291.663455</v>
      </c>
      <c r="E17" s="22">
        <v>151415.60570986001</v>
      </c>
      <c r="F17" s="22"/>
      <c r="H17" s="65"/>
    </row>
    <row r="18" spans="2:10">
      <c r="B18" s="25" t="s">
        <v>18</v>
      </c>
      <c r="C18" s="30">
        <v>0</v>
      </c>
      <c r="D18" s="30">
        <v>45382.700165970004</v>
      </c>
      <c r="E18" s="22">
        <v>38495.942670879995</v>
      </c>
      <c r="F18" s="22"/>
      <c r="H18" s="65"/>
    </row>
    <row r="19" spans="2:10">
      <c r="B19" s="25" t="s">
        <v>19</v>
      </c>
      <c r="C19" s="22">
        <v>279178.97637400002</v>
      </c>
      <c r="D19" s="22">
        <v>321617.47631563002</v>
      </c>
      <c r="E19" s="22">
        <v>284811.52891397045</v>
      </c>
      <c r="F19" s="22"/>
      <c r="H19" s="48"/>
    </row>
    <row r="20" spans="2:10">
      <c r="B20" s="25" t="s">
        <v>20</v>
      </c>
      <c r="C20" s="22">
        <v>307.47983299999999</v>
      </c>
      <c r="D20" s="22">
        <v>3049.8124768100001</v>
      </c>
      <c r="E20" s="30">
        <v>3020.0600885699996</v>
      </c>
      <c r="F20" s="22"/>
      <c r="H20" s="48"/>
      <c r="J20" s="12"/>
    </row>
    <row r="21" spans="2:10">
      <c r="B21" s="24" t="s">
        <v>11</v>
      </c>
      <c r="C21" s="43">
        <f>SUM(C22:C27)</f>
        <v>140706.41019200001</v>
      </c>
      <c r="D21" s="43">
        <f>SUM(D22:D27)</f>
        <v>166335.89878064994</v>
      </c>
      <c r="E21" s="38">
        <f>SUM(E22:E27)</f>
        <v>98648.756821329996</v>
      </c>
      <c r="F21" s="22"/>
      <c r="H21" s="12"/>
      <c r="I21" s="12"/>
    </row>
    <row r="22" spans="2:10">
      <c r="B22" s="25" t="s">
        <v>21</v>
      </c>
      <c r="C22" s="22">
        <v>33202.933419000001</v>
      </c>
      <c r="D22" s="22">
        <v>43330.258465389947</v>
      </c>
      <c r="E22" s="22">
        <v>23223.526204249953</v>
      </c>
      <c r="F22" s="22"/>
      <c r="H22" s="12"/>
      <c r="I22" s="48"/>
    </row>
    <row r="23" spans="2:10">
      <c r="B23" s="25" t="s">
        <v>22</v>
      </c>
      <c r="C23" s="22">
        <v>61017.821670999998</v>
      </c>
      <c r="D23" s="22">
        <v>61677.315019779984</v>
      </c>
      <c r="E23" s="22">
        <v>34029.141755220007</v>
      </c>
      <c r="F23" s="22"/>
      <c r="H23" s="12"/>
    </row>
    <row r="24" spans="2:10">
      <c r="B24" s="25" t="s">
        <v>23</v>
      </c>
      <c r="C24" s="22">
        <v>26.359067</v>
      </c>
      <c r="D24" s="22">
        <v>56.049468790000006</v>
      </c>
      <c r="E24" s="30">
        <v>8.7857684200000001</v>
      </c>
      <c r="F24" s="22"/>
      <c r="H24" s="48"/>
    </row>
    <row r="25" spans="2:10">
      <c r="B25" s="25" t="s">
        <v>24</v>
      </c>
      <c r="C25" s="22">
        <v>2309.8661010000001</v>
      </c>
      <c r="D25" s="22">
        <v>4399.5438062100011</v>
      </c>
      <c r="E25" s="30">
        <v>3299.0210008300005</v>
      </c>
      <c r="F25" s="22"/>
      <c r="H25" s="49"/>
    </row>
    <row r="26" spans="2:10">
      <c r="B26" s="25" t="s">
        <v>25</v>
      </c>
      <c r="C26" s="22">
        <v>42703.145659000002</v>
      </c>
      <c r="D26" s="22">
        <v>56403.937568869987</v>
      </c>
      <c r="E26" s="22">
        <v>38088.282092610032</v>
      </c>
      <c r="F26" s="22"/>
      <c r="H26" s="49"/>
    </row>
    <row r="27" spans="2:10">
      <c r="B27" s="25" t="s">
        <v>26</v>
      </c>
      <c r="C27" s="22">
        <v>1446.284275</v>
      </c>
      <c r="D27" s="22">
        <v>468.79445161000018</v>
      </c>
      <c r="E27" s="30">
        <v>0</v>
      </c>
      <c r="F27" s="22"/>
      <c r="H27" s="56"/>
    </row>
    <row r="28" spans="2:10">
      <c r="B28" s="23" t="s">
        <v>27</v>
      </c>
      <c r="C28" s="21">
        <f>C29</f>
        <v>109284.59931199999</v>
      </c>
      <c r="D28" s="21">
        <f>D29</f>
        <v>89208.729231000005</v>
      </c>
      <c r="E28" s="21">
        <f t="shared" ref="E28" si="0">E29</f>
        <v>66630.354909090034</v>
      </c>
      <c r="F28" s="22"/>
    </row>
    <row r="29" spans="2:10">
      <c r="B29" s="24" t="s">
        <v>12</v>
      </c>
      <c r="C29" s="43">
        <f>SUM(C30:C33)</f>
        <v>109284.59931199999</v>
      </c>
      <c r="D29" s="43">
        <f>SUM(D30:D33)</f>
        <v>89208.729231000005</v>
      </c>
      <c r="E29" s="43">
        <f>SUM(E30:E33)</f>
        <v>66630.354909090034</v>
      </c>
      <c r="F29" s="22"/>
    </row>
    <row r="30" spans="2:10">
      <c r="B30" s="25" t="s">
        <v>28</v>
      </c>
      <c r="C30" s="22">
        <v>6051.954592</v>
      </c>
      <c r="D30" s="22">
        <v>5903.2844089999999</v>
      </c>
      <c r="E30" s="30">
        <v>5474.0977392100003</v>
      </c>
      <c r="F30" s="22"/>
      <c r="H30" s="56"/>
    </row>
    <row r="31" spans="2:10">
      <c r="B31" s="19" t="s">
        <v>29</v>
      </c>
      <c r="C31" s="22">
        <v>103232.64472</v>
      </c>
      <c r="D31" s="22">
        <v>77430.158928000004</v>
      </c>
      <c r="E31" s="22">
        <v>55280.971279420031</v>
      </c>
      <c r="F31" s="22"/>
    </row>
    <row r="32" spans="2:10">
      <c r="B32" s="19" t="s">
        <v>30</v>
      </c>
      <c r="C32" s="30">
        <v>0</v>
      </c>
      <c r="D32" s="30">
        <v>802.23873500000002</v>
      </c>
      <c r="E32" s="22">
        <v>802.23873290000006</v>
      </c>
      <c r="F32" s="22"/>
    </row>
    <row r="33" spans="2:20">
      <c r="B33" s="19" t="s">
        <v>31</v>
      </c>
      <c r="C33" s="30">
        <v>0</v>
      </c>
      <c r="D33" s="30">
        <v>5073.0471589999997</v>
      </c>
      <c r="E33" s="22">
        <v>5073.0471575599995</v>
      </c>
      <c r="F33" s="22"/>
    </row>
    <row r="34" spans="2:20" ht="15" customHeight="1">
      <c r="B34" s="35" t="s">
        <v>32</v>
      </c>
      <c r="C34" s="31">
        <f>C13+C28</f>
        <v>1155565.3106500001</v>
      </c>
      <c r="D34" s="31">
        <f>D13+D28</f>
        <v>1273591.4495545398</v>
      </c>
      <c r="E34" s="31">
        <f>E13+E28</f>
        <v>1006381.5358291899</v>
      </c>
      <c r="F34" s="22"/>
      <c r="H34" s="8"/>
      <c r="I34" s="8"/>
      <c r="J34" s="8"/>
      <c r="K34" s="8"/>
      <c r="L34" s="8"/>
      <c r="M34" s="8"/>
      <c r="N34" s="8"/>
      <c r="O34" s="8"/>
    </row>
    <row r="35" spans="2:20" ht="15" customHeight="1">
      <c r="B35" s="15" t="s">
        <v>13</v>
      </c>
      <c r="C35" s="15"/>
      <c r="D35" s="15"/>
      <c r="E35" s="50"/>
      <c r="F35" s="57"/>
      <c r="H35" s="8"/>
      <c r="I35" s="8"/>
      <c r="J35" s="8"/>
      <c r="K35" s="8"/>
      <c r="L35" s="8"/>
      <c r="M35" s="8"/>
      <c r="N35" s="8"/>
      <c r="O35" s="8"/>
      <c r="P35" s="8"/>
      <c r="Q35" s="8"/>
      <c r="R35" s="8"/>
      <c r="S35" s="8"/>
    </row>
    <row r="36" spans="2:20" ht="28.5" customHeight="1">
      <c r="B36" s="129" t="s">
        <v>1079</v>
      </c>
      <c r="C36" s="129"/>
      <c r="D36" s="129"/>
      <c r="E36" s="129"/>
      <c r="F36" s="8"/>
      <c r="H36" s="8"/>
      <c r="I36" s="8"/>
      <c r="J36" s="8"/>
      <c r="K36" s="8"/>
      <c r="L36" s="8"/>
      <c r="M36" s="8"/>
      <c r="N36" s="8"/>
      <c r="O36" s="8"/>
      <c r="P36" s="8"/>
      <c r="Q36" s="8"/>
      <c r="R36" s="8"/>
      <c r="S36" s="8"/>
      <c r="T36" s="8"/>
    </row>
    <row r="37" spans="2:20" ht="36" customHeight="1">
      <c r="B37" s="129" t="s">
        <v>1046</v>
      </c>
      <c r="C37" s="129"/>
      <c r="D37" s="129"/>
      <c r="E37" s="129"/>
      <c r="F37" s="8"/>
      <c r="H37" s="8"/>
      <c r="I37" s="8"/>
      <c r="J37" s="8"/>
      <c r="K37" s="8"/>
      <c r="L37" s="8"/>
      <c r="M37" s="8"/>
      <c r="N37" s="8"/>
      <c r="O37" s="8"/>
      <c r="P37" s="8"/>
      <c r="Q37" s="8"/>
      <c r="R37" s="8"/>
      <c r="S37" s="8"/>
      <c r="T37" s="8"/>
    </row>
    <row r="38" spans="2:20">
      <c r="B38" s="129" t="s">
        <v>33</v>
      </c>
      <c r="C38" s="129"/>
      <c r="D38" s="129"/>
      <c r="E38" s="129"/>
      <c r="F38" s="8"/>
      <c r="H38" s="8"/>
      <c r="I38" s="8"/>
      <c r="J38" s="8"/>
      <c r="K38" s="8"/>
      <c r="L38" s="8"/>
      <c r="M38" s="8"/>
      <c r="N38" s="8"/>
      <c r="O38" s="8"/>
      <c r="P38" s="8"/>
      <c r="Q38" s="8"/>
      <c r="R38" s="8"/>
      <c r="S38" s="8"/>
      <c r="T38" s="8"/>
    </row>
    <row r="39" spans="2:20">
      <c r="B39" s="15"/>
      <c r="C39" s="15"/>
      <c r="D39" s="15"/>
      <c r="E39" s="50"/>
      <c r="F39" s="8"/>
      <c r="G39" s="8"/>
      <c r="H39" s="8"/>
      <c r="I39" s="8"/>
      <c r="J39" s="8"/>
      <c r="K39" s="8"/>
      <c r="L39" s="8"/>
      <c r="M39" s="8"/>
      <c r="N39" s="8"/>
      <c r="O39" s="8"/>
      <c r="P39" s="8"/>
      <c r="Q39" s="8"/>
      <c r="R39" s="8"/>
      <c r="S39" s="8"/>
      <c r="T39" s="8"/>
    </row>
    <row r="40" spans="2:20">
      <c r="C40" s="15"/>
      <c r="D40" s="15"/>
      <c r="E40" s="50"/>
      <c r="F40" s="8"/>
    </row>
    <row r="41" spans="2:20">
      <c r="F41" s="8"/>
    </row>
    <row r="43" spans="2:20">
      <c r="E43" s="12"/>
    </row>
    <row r="49" spans="2:2">
      <c r="B49" s="12"/>
    </row>
  </sheetData>
  <mergeCells count="13">
    <mergeCell ref="A7:F7"/>
    <mergeCell ref="A1:F1"/>
    <mergeCell ref="A2:F2"/>
    <mergeCell ref="A3:F3"/>
    <mergeCell ref="A5:F5"/>
    <mergeCell ref="A6:F6"/>
    <mergeCell ref="B38:E38"/>
    <mergeCell ref="B11:B12"/>
    <mergeCell ref="B36:E36"/>
    <mergeCell ref="E11:E12"/>
    <mergeCell ref="A8:F8"/>
    <mergeCell ref="D11:D12"/>
    <mergeCell ref="B37:E37"/>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6"/>
  <sheetViews>
    <sheetView showGridLines="0" zoomScaleNormal="100" workbookViewId="0">
      <selection activeCell="L22" sqref="L22"/>
    </sheetView>
  </sheetViews>
  <sheetFormatPr baseColWidth="10" defaultColWidth="11.42578125" defaultRowHeight="15"/>
  <cols>
    <col min="1" max="1" width="29.42578125" customWidth="1"/>
    <col min="2" max="2" width="59.140625" customWidth="1"/>
    <col min="3" max="3" width="19" customWidth="1"/>
    <col min="4" max="4" width="15.28515625" customWidth="1"/>
    <col min="5" max="5" width="20.85546875" customWidth="1"/>
    <col min="7" max="7" width="14.140625" bestFit="1" customWidth="1"/>
    <col min="9" max="9" width="14.140625" bestFit="1" customWidth="1"/>
  </cols>
  <sheetData>
    <row r="1" spans="1:10" ht="28.5" customHeight="1">
      <c r="A1" s="121" t="s">
        <v>0</v>
      </c>
      <c r="B1" s="121"/>
      <c r="C1" s="121"/>
      <c r="D1" s="121"/>
      <c r="E1" s="121"/>
      <c r="F1" s="121"/>
      <c r="G1" s="121"/>
    </row>
    <row r="2" spans="1:10" ht="21" customHeight="1">
      <c r="A2" s="122" t="s">
        <v>1</v>
      </c>
      <c r="B2" s="122"/>
      <c r="C2" s="122"/>
      <c r="D2" s="122"/>
      <c r="E2" s="122"/>
      <c r="F2" s="122"/>
      <c r="G2" s="122"/>
    </row>
    <row r="3" spans="1:10" ht="15" customHeight="1">
      <c r="A3" s="133" t="s">
        <v>2</v>
      </c>
      <c r="B3" s="133"/>
      <c r="C3" s="133"/>
      <c r="D3" s="133"/>
      <c r="E3" s="133"/>
      <c r="F3" s="133"/>
      <c r="G3" s="133"/>
    </row>
    <row r="5" spans="1:10" ht="18.75" customHeight="1">
      <c r="A5" s="135" t="s">
        <v>14</v>
      </c>
      <c r="B5" s="135"/>
      <c r="C5" s="135"/>
      <c r="D5" s="135"/>
      <c r="E5" s="135"/>
      <c r="F5" s="135"/>
      <c r="G5" s="135"/>
    </row>
    <row r="6" spans="1:10" ht="18.75" customHeight="1">
      <c r="A6" s="135" t="s">
        <v>34</v>
      </c>
      <c r="B6" s="135"/>
      <c r="C6" s="135"/>
      <c r="D6" s="135"/>
      <c r="E6" s="135"/>
      <c r="F6" s="135"/>
      <c r="G6" s="135"/>
    </row>
    <row r="7" spans="1:10" ht="18.75">
      <c r="A7" s="136" t="s">
        <v>1074</v>
      </c>
      <c r="B7" s="136"/>
      <c r="C7" s="136"/>
      <c r="D7" s="136"/>
      <c r="E7" s="136"/>
      <c r="F7" s="136"/>
      <c r="G7" s="136"/>
    </row>
    <row r="8" spans="1:10" ht="15.75">
      <c r="A8" s="131" t="s">
        <v>3</v>
      </c>
      <c r="B8" s="131"/>
      <c r="C8" s="131"/>
      <c r="D8" s="131"/>
      <c r="E8" s="131"/>
      <c r="F8" s="131"/>
      <c r="G8" s="131"/>
    </row>
    <row r="10" spans="1:10">
      <c r="I10" s="48"/>
    </row>
    <row r="11" spans="1:10" ht="15" customHeight="1">
      <c r="B11" s="130" t="s">
        <v>4</v>
      </c>
      <c r="C11" s="54" t="s">
        <v>5</v>
      </c>
      <c r="D11" s="54" t="s">
        <v>1037</v>
      </c>
      <c r="E11" s="132" t="s">
        <v>6</v>
      </c>
    </row>
    <row r="12" spans="1:10">
      <c r="B12" s="130"/>
      <c r="C12" s="60" t="s">
        <v>7</v>
      </c>
      <c r="D12" s="54" t="s">
        <v>1063</v>
      </c>
      <c r="E12" s="132"/>
    </row>
    <row r="13" spans="1:10">
      <c r="B13" s="26" t="s">
        <v>8</v>
      </c>
      <c r="C13" s="27">
        <f>C14+C17+C43+C45+C47+C49+C51+C53</f>
        <v>1046280.7113379999</v>
      </c>
      <c r="D13" s="27">
        <f>D14+D17+D43+D45+D47+D49+D51+D53</f>
        <v>1184382.7203235405</v>
      </c>
      <c r="E13" s="27">
        <f>E14+E17+E43+E45+E47+E49+E51+E53</f>
        <v>939751.18092010124</v>
      </c>
      <c r="I13" s="12"/>
      <c r="J13" s="52"/>
    </row>
    <row r="14" spans="1:10">
      <c r="B14" s="32" t="s">
        <v>35</v>
      </c>
      <c r="C14" s="29">
        <f>SUM(C15:C16)</f>
        <v>7818.7198360000002</v>
      </c>
      <c r="D14" s="29">
        <f>SUM(D15:D16)</f>
        <v>7818.7198360000002</v>
      </c>
      <c r="E14" s="29">
        <f>SUM(E15:E16)</f>
        <v>7167.0574512300009</v>
      </c>
      <c r="I14" s="12"/>
    </row>
    <row r="15" spans="1:10">
      <c r="B15" s="33" t="s">
        <v>36</v>
      </c>
      <c r="C15" s="30">
        <v>2635.7791240000001</v>
      </c>
      <c r="D15" s="30">
        <v>2635.7791240000001</v>
      </c>
      <c r="E15" s="30">
        <v>2416.0286317700006</v>
      </c>
      <c r="F15" s="30"/>
      <c r="G15" s="30"/>
      <c r="I15" s="12"/>
    </row>
    <row r="16" spans="1:10">
      <c r="B16" s="33" t="s">
        <v>37</v>
      </c>
      <c r="C16" s="30">
        <v>5182.9407119999996</v>
      </c>
      <c r="D16" s="30">
        <v>5182.9407119999996</v>
      </c>
      <c r="E16" s="30">
        <v>4751.0288194600007</v>
      </c>
      <c r="F16" s="30"/>
      <c r="G16" s="30"/>
      <c r="I16" s="12"/>
    </row>
    <row r="17" spans="2:9">
      <c r="B17" s="32" t="s">
        <v>38</v>
      </c>
      <c r="C17" s="29">
        <f>SUM(C18:C42)</f>
        <v>1019664.2063399999</v>
      </c>
      <c r="D17" s="29">
        <f>SUM(D18:D42)</f>
        <v>1156893.8402601506</v>
      </c>
      <c r="E17" s="29">
        <f>SUM(E18:E42)</f>
        <v>914779.62296560127</v>
      </c>
      <c r="F17" s="30"/>
      <c r="G17" s="30"/>
      <c r="I17" s="12"/>
    </row>
    <row r="18" spans="2:9">
      <c r="B18" s="33" t="s">
        <v>39</v>
      </c>
      <c r="C18" s="30">
        <v>86044.434137999997</v>
      </c>
      <c r="D18" s="30">
        <v>104921.05795262007</v>
      </c>
      <c r="E18" s="30">
        <v>73212.48106263041</v>
      </c>
      <c r="F18" s="30"/>
      <c r="G18" s="30"/>
    </row>
    <row r="19" spans="2:9">
      <c r="B19" s="33" t="s">
        <v>40</v>
      </c>
      <c r="C19" s="30">
        <v>50918.592846</v>
      </c>
      <c r="D19" s="30">
        <v>52943.341447719991</v>
      </c>
      <c r="E19" s="30">
        <v>43229.316518489992</v>
      </c>
      <c r="F19" s="30"/>
      <c r="G19" s="30"/>
    </row>
    <row r="20" spans="2:9">
      <c r="B20" s="33" t="s">
        <v>41</v>
      </c>
      <c r="C20" s="30">
        <v>41821.269281000001</v>
      </c>
      <c r="D20" s="30">
        <v>44594.781254600035</v>
      </c>
      <c r="E20" s="30">
        <v>34527.22386685996</v>
      </c>
      <c r="F20" s="30"/>
      <c r="G20" s="30"/>
    </row>
    <row r="21" spans="2:9">
      <c r="B21" s="33" t="s">
        <v>42</v>
      </c>
      <c r="C21" s="30">
        <v>9748.0501609999992</v>
      </c>
      <c r="D21" s="30">
        <v>11134.897212</v>
      </c>
      <c r="E21" s="30">
        <v>7687.9758846299919</v>
      </c>
      <c r="F21" s="30"/>
      <c r="G21" s="30"/>
    </row>
    <row r="22" spans="2:9">
      <c r="B22" s="33" t="s">
        <v>43</v>
      </c>
      <c r="C22" s="30">
        <v>21541.931</v>
      </c>
      <c r="D22" s="30">
        <v>21852.542599420005</v>
      </c>
      <c r="E22" s="30">
        <v>16809.539877169918</v>
      </c>
      <c r="F22" s="30"/>
      <c r="G22" s="30"/>
    </row>
    <row r="23" spans="2:9">
      <c r="B23" s="33" t="s">
        <v>44</v>
      </c>
      <c r="C23" s="30">
        <v>231147.7</v>
      </c>
      <c r="D23" s="30">
        <v>231147.70000000027</v>
      </c>
      <c r="E23" s="30">
        <v>183391.40141730098</v>
      </c>
      <c r="F23" s="30"/>
      <c r="G23" s="30"/>
    </row>
    <row r="24" spans="2:9">
      <c r="B24" s="33" t="s">
        <v>45</v>
      </c>
      <c r="C24" s="30">
        <v>123452.761388</v>
      </c>
      <c r="D24" s="30">
        <v>134451.65517492994</v>
      </c>
      <c r="E24" s="30">
        <v>112799.95467626998</v>
      </c>
      <c r="F24" s="30"/>
      <c r="G24" s="30"/>
    </row>
    <row r="25" spans="2:9">
      <c r="B25" s="34" t="s">
        <v>46</v>
      </c>
      <c r="C25" s="30">
        <v>2890.5808969999998</v>
      </c>
      <c r="D25" s="30">
        <v>3144.2430749399996</v>
      </c>
      <c r="E25" s="30">
        <v>2566.983184610001</v>
      </c>
      <c r="F25" s="30"/>
      <c r="G25" s="30"/>
    </row>
    <row r="26" spans="2:9">
      <c r="B26" s="34" t="s">
        <v>47</v>
      </c>
      <c r="C26" s="30">
        <v>3321.7643469999998</v>
      </c>
      <c r="D26" s="30">
        <v>2329.629011999999</v>
      </c>
      <c r="E26" s="30">
        <v>1743.8855076599982</v>
      </c>
      <c r="F26" s="30"/>
      <c r="G26" s="30"/>
    </row>
    <row r="27" spans="2:9">
      <c r="B27" s="34" t="s">
        <v>48</v>
      </c>
      <c r="C27" s="30">
        <v>15702.169538</v>
      </c>
      <c r="D27" s="30">
        <v>25888.931635549998</v>
      </c>
      <c r="E27" s="30">
        <v>20323.847723610001</v>
      </c>
      <c r="F27" s="30"/>
      <c r="G27" s="30"/>
    </row>
    <row r="28" spans="2:9">
      <c r="B28" s="34" t="s">
        <v>49</v>
      </c>
      <c r="C28" s="30">
        <v>48295.382533000004</v>
      </c>
      <c r="D28" s="30">
        <v>50443.255378000002</v>
      </c>
      <c r="E28" s="30">
        <v>34347.206662280019</v>
      </c>
      <c r="F28" s="30"/>
      <c r="G28" s="30"/>
    </row>
    <row r="29" spans="2:9">
      <c r="B29" s="34" t="s">
        <v>50</v>
      </c>
      <c r="C29" s="30">
        <v>6771.0099650000002</v>
      </c>
      <c r="D29" s="30">
        <v>50077.610383410007</v>
      </c>
      <c r="E29" s="30">
        <v>41625.920981319963</v>
      </c>
      <c r="F29" s="30"/>
      <c r="G29" s="30"/>
    </row>
    <row r="30" spans="2:9">
      <c r="B30" s="34" t="s">
        <v>51</v>
      </c>
      <c r="C30" s="30">
        <v>6472.352809</v>
      </c>
      <c r="D30" s="30">
        <v>7443.1441977300001</v>
      </c>
      <c r="E30" s="30">
        <v>3147.5246380099993</v>
      </c>
      <c r="F30" s="30"/>
      <c r="G30" s="30"/>
    </row>
    <row r="31" spans="2:9">
      <c r="B31" s="34" t="s">
        <v>52</v>
      </c>
      <c r="C31" s="30">
        <v>8399.3107770000006</v>
      </c>
      <c r="D31" s="30">
        <v>8551.0629200000003</v>
      </c>
      <c r="E31" s="30">
        <v>7616.90257611999</v>
      </c>
      <c r="F31" s="30"/>
      <c r="G31" s="30"/>
    </row>
    <row r="32" spans="2:9">
      <c r="B32" s="34" t="s">
        <v>53</v>
      </c>
      <c r="C32" s="30">
        <v>1206.9171220000001</v>
      </c>
      <c r="D32" s="30">
        <v>1337.38522173</v>
      </c>
      <c r="E32" s="30">
        <v>1029.4180462299992</v>
      </c>
      <c r="F32" s="30"/>
      <c r="G32" s="30"/>
    </row>
    <row r="33" spans="2:7">
      <c r="B33" s="34" t="s">
        <v>54</v>
      </c>
      <c r="C33" s="30">
        <v>3017.6992049999999</v>
      </c>
      <c r="D33" s="30">
        <v>3556.687769650001</v>
      </c>
      <c r="E33" s="30">
        <v>2567.6439443400022</v>
      </c>
      <c r="F33" s="30"/>
      <c r="G33" s="30"/>
    </row>
    <row r="34" spans="2:7">
      <c r="B34" s="34" t="s">
        <v>55</v>
      </c>
      <c r="C34" s="30">
        <v>660.64678200000003</v>
      </c>
      <c r="D34" s="30">
        <v>753.44678200000044</v>
      </c>
      <c r="E34" s="30">
        <v>524.63328903000001</v>
      </c>
      <c r="F34" s="30"/>
      <c r="G34" s="30"/>
    </row>
    <row r="35" spans="2:7">
      <c r="B35" s="34" t="s">
        <v>56</v>
      </c>
      <c r="C35" s="30">
        <v>12135.451604</v>
      </c>
      <c r="D35" s="30">
        <v>18114.990392279997</v>
      </c>
      <c r="E35" s="30">
        <v>12533.603994789972</v>
      </c>
      <c r="F35" s="30"/>
      <c r="G35" s="30"/>
    </row>
    <row r="36" spans="2:7">
      <c r="B36" s="34" t="s">
        <v>57</v>
      </c>
      <c r="C36" s="30">
        <v>15535.507826999999</v>
      </c>
      <c r="D36" s="30">
        <v>17129.392215990007</v>
      </c>
      <c r="E36" s="30">
        <v>14178.544028789969</v>
      </c>
      <c r="F36" s="30"/>
      <c r="G36" s="30"/>
    </row>
    <row r="37" spans="2:7">
      <c r="B37" s="34" t="s">
        <v>58</v>
      </c>
      <c r="C37" s="30">
        <v>5697.3129719999997</v>
      </c>
      <c r="D37" s="30">
        <v>7245.6279155199973</v>
      </c>
      <c r="E37" s="30">
        <v>3397.7036613799964</v>
      </c>
      <c r="F37" s="30"/>
      <c r="G37" s="30"/>
    </row>
    <row r="38" spans="2:7">
      <c r="B38" s="34" t="s">
        <v>59</v>
      </c>
      <c r="C38" s="30">
        <v>1857.951622</v>
      </c>
      <c r="D38" s="30">
        <v>1974.2470219999998</v>
      </c>
      <c r="E38" s="30">
        <v>1265.4691710399993</v>
      </c>
      <c r="F38" s="30"/>
      <c r="G38" s="30"/>
    </row>
    <row r="39" spans="2:7">
      <c r="B39" s="34" t="s">
        <v>60</v>
      </c>
      <c r="C39" s="30">
        <v>3551.4794820000002</v>
      </c>
      <c r="D39" s="30">
        <v>2856.0794820000001</v>
      </c>
      <c r="E39" s="30">
        <v>1730.4617020800013</v>
      </c>
      <c r="F39" s="30"/>
      <c r="G39" s="30"/>
    </row>
    <row r="40" spans="2:7">
      <c r="B40" s="34" t="s">
        <v>61</v>
      </c>
      <c r="C40" s="30">
        <v>14115.198200000001</v>
      </c>
      <c r="D40" s="30">
        <v>18526.560900000019</v>
      </c>
      <c r="E40" s="30">
        <v>14780.47022185001</v>
      </c>
      <c r="F40" s="30"/>
      <c r="G40" s="30"/>
    </row>
    <row r="41" spans="2:7">
      <c r="B41" s="34" t="s">
        <v>62</v>
      </c>
      <c r="C41" s="30">
        <v>217039.05288500001</v>
      </c>
      <c r="D41" s="30">
        <v>211415.55288500001</v>
      </c>
      <c r="E41" s="30">
        <v>174539.59513986003</v>
      </c>
      <c r="F41" s="30"/>
      <c r="G41" s="30"/>
    </row>
    <row r="42" spans="2:7">
      <c r="B42" s="34" t="s">
        <v>63</v>
      </c>
      <c r="C42" s="30">
        <v>88319.678958999997</v>
      </c>
      <c r="D42" s="30">
        <v>125060.01743106</v>
      </c>
      <c r="E42" s="30">
        <v>105201.91518924998</v>
      </c>
      <c r="F42" s="30"/>
      <c r="G42" s="30"/>
    </row>
    <row r="43" spans="2:7">
      <c r="B43" s="32" t="s">
        <v>64</v>
      </c>
      <c r="C43" s="29">
        <f>C44</f>
        <v>9087.2633459999997</v>
      </c>
      <c r="D43" s="29">
        <f>D44</f>
        <v>9087.2633459999997</v>
      </c>
      <c r="E43" s="29">
        <f t="shared" ref="E43" si="0">E44</f>
        <v>8329.991206429997</v>
      </c>
      <c r="F43" s="30"/>
      <c r="G43" s="30"/>
    </row>
    <row r="44" spans="2:7">
      <c r="B44" s="33" t="s">
        <v>65</v>
      </c>
      <c r="C44" s="30">
        <v>9087.2633459999997</v>
      </c>
      <c r="D44" s="30">
        <v>9087.2633459999997</v>
      </c>
      <c r="E44" s="30">
        <v>8329.991206429997</v>
      </c>
      <c r="F44" s="30"/>
      <c r="G44" s="30"/>
    </row>
    <row r="45" spans="2:7">
      <c r="B45" s="32" t="s">
        <v>66</v>
      </c>
      <c r="C45" s="29">
        <f>C46</f>
        <v>5511.2919570000004</v>
      </c>
      <c r="D45" s="29">
        <f>D46</f>
        <v>6361.2919570000004</v>
      </c>
      <c r="E45" s="29">
        <f>E46</f>
        <v>5618.6841336699999</v>
      </c>
      <c r="F45" s="30"/>
      <c r="G45" s="30"/>
    </row>
    <row r="46" spans="2:7">
      <c r="B46" s="33" t="s">
        <v>67</v>
      </c>
      <c r="C46" s="30">
        <v>5511.2919570000004</v>
      </c>
      <c r="D46" s="30">
        <v>6361.2919570000004</v>
      </c>
      <c r="E46" s="30">
        <v>5618.6841336699999</v>
      </c>
      <c r="F46" s="30"/>
      <c r="G46" s="30"/>
    </row>
    <row r="47" spans="2:7">
      <c r="B47" s="32" t="s">
        <v>68</v>
      </c>
      <c r="C47" s="29">
        <f>C48</f>
        <v>1474.2480869999999</v>
      </c>
      <c r="D47" s="29">
        <f>D48</f>
        <v>1474.2480869999999</v>
      </c>
      <c r="E47" s="29">
        <f>E48</f>
        <v>1349.3155243299987</v>
      </c>
      <c r="F47" s="30"/>
      <c r="G47" s="30"/>
    </row>
    <row r="48" spans="2:7">
      <c r="B48" s="33" t="s">
        <v>69</v>
      </c>
      <c r="C48" s="30">
        <v>1474.2480869999999</v>
      </c>
      <c r="D48" s="30">
        <v>1474.2480869999999</v>
      </c>
      <c r="E48" s="30">
        <v>1349.3155243299987</v>
      </c>
      <c r="F48" s="30"/>
      <c r="G48" s="30"/>
    </row>
    <row r="49" spans="2:10">
      <c r="B49" s="32" t="s">
        <v>70</v>
      </c>
      <c r="C49" s="29">
        <f>C50</f>
        <v>1575.371875</v>
      </c>
      <c r="D49" s="29">
        <f>D50</f>
        <v>1575.3718749999998</v>
      </c>
      <c r="E49" s="29">
        <f>E50</f>
        <v>1444.0907228900044</v>
      </c>
      <c r="F49" s="30"/>
      <c r="G49" s="30"/>
    </row>
    <row r="50" spans="2:10">
      <c r="B50" s="33" t="s">
        <v>71</v>
      </c>
      <c r="C50" s="30">
        <v>1575.371875</v>
      </c>
      <c r="D50" s="30">
        <v>1575.3718749999998</v>
      </c>
      <c r="E50" s="30">
        <v>1444.0907228900044</v>
      </c>
      <c r="F50" s="30"/>
      <c r="G50" s="30"/>
    </row>
    <row r="51" spans="2:10">
      <c r="B51" s="32" t="s">
        <v>72</v>
      </c>
      <c r="C51" s="29">
        <f>C52</f>
        <v>247.728228</v>
      </c>
      <c r="D51" s="29">
        <f>D52</f>
        <v>253.0032933900001</v>
      </c>
      <c r="E51" s="29">
        <f>E52</f>
        <v>218.59418314999988</v>
      </c>
      <c r="F51" s="30"/>
      <c r="G51" s="30"/>
    </row>
    <row r="52" spans="2:10">
      <c r="B52" s="33" t="s">
        <v>73</v>
      </c>
      <c r="C52" s="30">
        <v>247.728228</v>
      </c>
      <c r="D52" s="30">
        <v>253.0032933900001</v>
      </c>
      <c r="E52" s="30">
        <v>218.59418314999988</v>
      </c>
      <c r="F52" s="30"/>
      <c r="G52" s="30"/>
    </row>
    <row r="53" spans="2:10">
      <c r="B53" s="32" t="s">
        <v>74</v>
      </c>
      <c r="C53" s="29">
        <f>C54</f>
        <v>901.88166899999999</v>
      </c>
      <c r="D53" s="29">
        <f>D54</f>
        <v>918.98166900000001</v>
      </c>
      <c r="E53" s="29">
        <f t="shared" ref="E53" si="1">E54</f>
        <v>843.82473279999942</v>
      </c>
      <c r="F53" s="30"/>
      <c r="G53" s="30"/>
    </row>
    <row r="54" spans="2:10">
      <c r="B54" s="33" t="s">
        <v>75</v>
      </c>
      <c r="C54" s="30">
        <v>901.88166899999999</v>
      </c>
      <c r="D54" s="30">
        <v>918.98166900000001</v>
      </c>
      <c r="E54" s="30">
        <v>843.82473279999942</v>
      </c>
      <c r="G54" s="30"/>
    </row>
    <row r="55" spans="2:10">
      <c r="B55" s="26" t="s">
        <v>27</v>
      </c>
      <c r="C55" s="28">
        <f>C58+C56</f>
        <v>109284.59931199999</v>
      </c>
      <c r="D55" s="28">
        <f>D58+D56</f>
        <v>89208.729231000005</v>
      </c>
      <c r="E55" s="28">
        <f>E58+E56</f>
        <v>66630.354909090034</v>
      </c>
      <c r="G55" s="30"/>
    </row>
    <row r="56" spans="2:10">
      <c r="B56" s="32" t="s">
        <v>35</v>
      </c>
      <c r="C56" s="29">
        <f>C57</f>
        <v>0</v>
      </c>
      <c r="D56" s="29">
        <f t="shared" ref="D56:E56" si="2">D57</f>
        <v>500</v>
      </c>
      <c r="E56" s="29">
        <f t="shared" si="2"/>
        <v>500</v>
      </c>
      <c r="G56" s="30"/>
    </row>
    <row r="57" spans="2:10">
      <c r="B57" s="33" t="s">
        <v>37</v>
      </c>
      <c r="C57" s="38">
        <v>0</v>
      </c>
      <c r="D57" s="30">
        <v>500</v>
      </c>
      <c r="E57" s="38">
        <v>500</v>
      </c>
      <c r="G57" s="30"/>
    </row>
    <row r="58" spans="2:10">
      <c r="B58" s="32" t="s">
        <v>38</v>
      </c>
      <c r="C58" s="29">
        <f>SUM(C59:C62)</f>
        <v>109284.59931199999</v>
      </c>
      <c r="D58" s="29">
        <f>SUM(D59:D62)</f>
        <v>88708.729231000005</v>
      </c>
      <c r="E58" s="29">
        <f>SUM(E59:E62)</f>
        <v>66130.354909090034</v>
      </c>
      <c r="G58" s="30"/>
    </row>
    <row r="59" spans="2:10">
      <c r="B59" s="33" t="s">
        <v>48</v>
      </c>
      <c r="C59" s="30">
        <v>2350</v>
      </c>
      <c r="D59" s="30">
        <v>2350</v>
      </c>
      <c r="E59" s="30">
        <v>1920.8133312999996</v>
      </c>
      <c r="G59" s="30"/>
    </row>
    <row r="60" spans="2:10">
      <c r="B60" s="33" t="s">
        <v>49</v>
      </c>
      <c r="C60" s="30">
        <v>1895.267687</v>
      </c>
      <c r="D60" s="30">
        <v>1895.267687</v>
      </c>
      <c r="E60" s="30">
        <v>1067.7516172199998</v>
      </c>
      <c r="G60" s="30"/>
      <c r="J60" s="51"/>
    </row>
    <row r="61" spans="2:10">
      <c r="B61" s="33" t="s">
        <v>62</v>
      </c>
      <c r="C61" s="30">
        <v>71515.639144999994</v>
      </c>
      <c r="D61" s="30">
        <v>63540.968099999998</v>
      </c>
      <c r="E61" s="30">
        <v>61780.280708830032</v>
      </c>
      <c r="G61" s="30"/>
    </row>
    <row r="62" spans="2:10">
      <c r="B62" s="33" t="s">
        <v>63</v>
      </c>
      <c r="C62" s="30">
        <v>33523.692479999998</v>
      </c>
      <c r="D62" s="30">
        <v>20922.493444</v>
      </c>
      <c r="E62" s="30">
        <v>1361.509251740001</v>
      </c>
      <c r="G62" s="30"/>
    </row>
    <row r="63" spans="2:10">
      <c r="B63" s="35" t="s">
        <v>76</v>
      </c>
      <c r="C63" s="31">
        <f>C13+C55</f>
        <v>1155565.3106499999</v>
      </c>
      <c r="D63" s="31">
        <f>D13+D55</f>
        <v>1273591.4495545404</v>
      </c>
      <c r="E63" s="31">
        <f>(E13+E55)</f>
        <v>1006381.5358291913</v>
      </c>
      <c r="F63" s="30"/>
      <c r="G63" s="30"/>
    </row>
    <row r="64" spans="2:10">
      <c r="B64" s="15" t="s">
        <v>13</v>
      </c>
      <c r="C64" s="15"/>
      <c r="D64" s="15"/>
      <c r="E64" s="16"/>
      <c r="G64" s="30"/>
    </row>
    <row r="65" spans="2:7" ht="28.5" customHeight="1">
      <c r="B65" s="129" t="s">
        <v>1080</v>
      </c>
      <c r="C65" s="129"/>
      <c r="D65" s="129"/>
      <c r="E65" s="129"/>
      <c r="G65" s="30"/>
    </row>
    <row r="66" spans="2:7" ht="36" customHeight="1">
      <c r="B66" s="129" t="s">
        <v>1046</v>
      </c>
      <c r="C66" s="129"/>
      <c r="D66" s="129"/>
      <c r="E66" s="129"/>
      <c r="G66" s="30"/>
    </row>
    <row r="67" spans="2:7">
      <c r="B67" s="15" t="s">
        <v>33</v>
      </c>
      <c r="C67" s="50"/>
      <c r="D67" s="50"/>
      <c r="E67" s="50"/>
      <c r="G67" s="30"/>
    </row>
    <row r="68" spans="2:7">
      <c r="B68" s="15"/>
      <c r="C68" s="15"/>
      <c r="D68" s="15"/>
      <c r="E68" s="16"/>
    </row>
    <row r="69" spans="2:7">
      <c r="C69" s="15"/>
      <c r="D69" s="15"/>
      <c r="E69" s="17"/>
    </row>
    <row r="70" spans="2:7">
      <c r="B70" s="44"/>
      <c r="C70" s="44"/>
      <c r="D70" s="44"/>
      <c r="E70" s="44"/>
    </row>
    <row r="71" spans="2:7">
      <c r="B71" s="44"/>
      <c r="C71" s="44"/>
      <c r="D71" s="44"/>
      <c r="E71" s="44"/>
    </row>
    <row r="72" spans="2:7">
      <c r="B72" s="44"/>
      <c r="C72" s="44"/>
      <c r="D72" s="44"/>
      <c r="E72" s="44"/>
    </row>
    <row r="74" spans="2:7">
      <c r="C74" s="11"/>
      <c r="D74" s="11"/>
      <c r="E74" s="11"/>
    </row>
    <row r="75" spans="2:7">
      <c r="C75" s="11"/>
      <c r="D75" s="11"/>
      <c r="E75" s="11"/>
    </row>
    <row r="76" spans="2:7">
      <c r="C76" s="11"/>
      <c r="D76" s="11"/>
      <c r="E76" s="11"/>
    </row>
  </sheetData>
  <mergeCells count="11">
    <mergeCell ref="A7:G7"/>
    <mergeCell ref="A1:G1"/>
    <mergeCell ref="A2:G2"/>
    <mergeCell ref="A3:G3"/>
    <mergeCell ref="A5:G5"/>
    <mergeCell ref="A6:G6"/>
    <mergeCell ref="B66:E66"/>
    <mergeCell ref="A8:G8"/>
    <mergeCell ref="B65:E65"/>
    <mergeCell ref="B11:B12"/>
    <mergeCell ref="E11:E12"/>
  </mergeCells>
  <pageMargins left="0.7" right="0.7" top="0.75" bottom="0.75" header="0.3" footer="0.3"/>
  <pageSetup orientation="portrait" r:id="rId1"/>
  <ignoredErrors>
    <ignoredError sqref="E43 E53 E49 E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zoomScaleNormal="100" workbookViewId="0">
      <selection activeCell="I18" sqref="I18"/>
    </sheetView>
  </sheetViews>
  <sheetFormatPr baseColWidth="10" defaultColWidth="11.42578125" defaultRowHeight="15"/>
  <cols>
    <col min="1" max="1" width="15.5703125" customWidth="1"/>
    <col min="2" max="2" width="78.42578125" customWidth="1"/>
    <col min="3" max="4" width="17.140625" customWidth="1"/>
    <col min="5" max="5" width="18.140625" customWidth="1"/>
    <col min="7" max="7" width="13.140625" bestFit="1" customWidth="1"/>
    <col min="10" max="10" width="15.140625" bestFit="1" customWidth="1"/>
  </cols>
  <sheetData>
    <row r="1" spans="1:7" ht="28.5" customHeight="1">
      <c r="A1" s="121" t="s">
        <v>0</v>
      </c>
      <c r="B1" s="121"/>
      <c r="C1" s="121"/>
      <c r="D1" s="121"/>
      <c r="E1" s="121"/>
      <c r="F1" s="121"/>
      <c r="G1" s="3"/>
    </row>
    <row r="2" spans="1:7" ht="21" customHeight="1">
      <c r="A2" s="122" t="s">
        <v>1</v>
      </c>
      <c r="B2" s="122"/>
      <c r="C2" s="122"/>
      <c r="D2" s="122"/>
      <c r="E2" s="122"/>
      <c r="F2" s="122"/>
      <c r="G2" s="2"/>
    </row>
    <row r="3" spans="1:7" ht="15" customHeight="1">
      <c r="A3" s="133" t="s">
        <v>2</v>
      </c>
      <c r="B3" s="133"/>
      <c r="C3" s="133"/>
      <c r="D3" s="133"/>
      <c r="E3" s="133"/>
      <c r="F3" s="133"/>
      <c r="G3" s="1"/>
    </row>
    <row r="5" spans="1:7" ht="18.75" customHeight="1">
      <c r="A5" s="135" t="s">
        <v>14</v>
      </c>
      <c r="B5" s="135"/>
      <c r="C5" s="135"/>
      <c r="D5" s="135"/>
      <c r="E5" s="135"/>
      <c r="F5" s="135"/>
      <c r="G5" s="4"/>
    </row>
    <row r="6" spans="1:7" ht="18.75" customHeight="1">
      <c r="A6" s="135" t="s">
        <v>77</v>
      </c>
      <c r="B6" s="135"/>
      <c r="C6" s="135"/>
      <c r="D6" s="135"/>
      <c r="E6" s="135"/>
      <c r="F6" s="135"/>
      <c r="G6" s="5"/>
    </row>
    <row r="7" spans="1:7" ht="18.75">
      <c r="A7" s="137" t="s">
        <v>1076</v>
      </c>
      <c r="B7" s="137"/>
      <c r="C7" s="137"/>
      <c r="D7" s="137"/>
      <c r="E7" s="137"/>
      <c r="F7" s="137"/>
      <c r="G7" s="5"/>
    </row>
    <row r="8" spans="1:7" ht="15.75">
      <c r="A8" s="131" t="s">
        <v>3</v>
      </c>
      <c r="B8" s="131"/>
      <c r="C8" s="131"/>
      <c r="D8" s="131"/>
      <c r="E8" s="131"/>
      <c r="F8" s="131"/>
      <c r="G8" s="6"/>
    </row>
    <row r="11" spans="1:7" ht="15" customHeight="1">
      <c r="B11" s="130" t="s">
        <v>4</v>
      </c>
      <c r="C11" s="54" t="s">
        <v>5</v>
      </c>
      <c r="D11" s="54" t="s">
        <v>1037</v>
      </c>
      <c r="E11" s="132" t="s">
        <v>6</v>
      </c>
    </row>
    <row r="12" spans="1:7">
      <c r="B12" s="130"/>
      <c r="C12" s="60" t="s">
        <v>7</v>
      </c>
      <c r="D12" s="54" t="s">
        <v>1063</v>
      </c>
      <c r="E12" s="132"/>
    </row>
    <row r="13" spans="1:7">
      <c r="B13" s="23" t="s">
        <v>8</v>
      </c>
      <c r="C13" s="20">
        <f>C14+C35+C64+C72+C111</f>
        <v>1046280.711338</v>
      </c>
      <c r="D13" s="20">
        <f>D14+D35+D64+D72+D111</f>
        <v>1184382.7203235403</v>
      </c>
      <c r="E13" s="20">
        <f>E14+E35+E64+E72+E111</f>
        <v>939751.18092010007</v>
      </c>
    </row>
    <row r="14" spans="1:7" s="7" customFormat="1">
      <c r="B14" s="45" t="s">
        <v>78</v>
      </c>
      <c r="C14" s="36">
        <f>C15+C21+C24+C28</f>
        <v>188916.58410200002</v>
      </c>
      <c r="D14" s="36">
        <f>D15+D21+D24+D28</f>
        <v>192584.95701360007</v>
      </c>
      <c r="E14" s="36">
        <f>E15+E21+E24+E28</f>
        <v>149376.07180466011</v>
      </c>
    </row>
    <row r="15" spans="1:7" s="7" customFormat="1">
      <c r="B15" s="24" t="s">
        <v>79</v>
      </c>
      <c r="C15" s="38">
        <f>SUM(C16:C20)</f>
        <v>87353.342327000006</v>
      </c>
      <c r="D15" s="38">
        <f>SUM(D16:D20)</f>
        <v>94219.567502730075</v>
      </c>
      <c r="E15" s="38">
        <f>SUM(E16:E20)</f>
        <v>72684.960406940139</v>
      </c>
    </row>
    <row r="16" spans="1:7" s="7" customFormat="1">
      <c r="B16" s="25" t="s">
        <v>80</v>
      </c>
      <c r="C16" s="30">
        <v>7149.0005890000002</v>
      </c>
      <c r="D16" s="30">
        <v>7104.3005890000004</v>
      </c>
      <c r="E16" s="30">
        <v>6504.9302893900049</v>
      </c>
    </row>
    <row r="17" spans="2:10" s="7" customFormat="1">
      <c r="B17" s="25" t="s">
        <v>81</v>
      </c>
      <c r="C17" s="30">
        <v>51260.473973</v>
      </c>
      <c r="D17" s="30">
        <v>54777.04260104007</v>
      </c>
      <c r="E17" s="30">
        <v>37494.93298423013</v>
      </c>
    </row>
    <row r="18" spans="2:10" s="7" customFormat="1">
      <c r="B18" s="25" t="s">
        <v>82</v>
      </c>
      <c r="C18" s="30">
        <v>22526.127259000001</v>
      </c>
      <c r="D18" s="30">
        <v>25058.383806689995</v>
      </c>
      <c r="E18" s="30">
        <v>22231.21904348</v>
      </c>
    </row>
    <row r="19" spans="2:10" s="7" customFormat="1">
      <c r="B19" s="25" t="s">
        <v>83</v>
      </c>
      <c r="C19" s="30">
        <v>6408.7169059999997</v>
      </c>
      <c r="D19" s="30">
        <v>7270.8169060000009</v>
      </c>
      <c r="E19" s="30">
        <v>6453.87808984</v>
      </c>
    </row>
    <row r="20" spans="2:10" s="7" customFormat="1">
      <c r="B20" s="25" t="s">
        <v>84</v>
      </c>
      <c r="C20" s="30">
        <v>9.0236000000000001</v>
      </c>
      <c r="D20" s="30">
        <v>9.0236000000000001</v>
      </c>
      <c r="E20" s="30">
        <v>0</v>
      </c>
    </row>
    <row r="21" spans="2:10" s="7" customFormat="1">
      <c r="B21" s="24" t="s">
        <v>85</v>
      </c>
      <c r="C21" s="38">
        <f>SUM(C22:C23)</f>
        <v>9714.1068130000003</v>
      </c>
      <c r="D21" s="38">
        <f>SUM(D22:D23)</f>
        <v>11083.540840999998</v>
      </c>
      <c r="E21" s="38">
        <f>SUM(E22:E23)</f>
        <v>7674.5181000699922</v>
      </c>
    </row>
    <row r="22" spans="2:10" s="7" customFormat="1">
      <c r="B22" s="25" t="s">
        <v>86</v>
      </c>
      <c r="C22" s="30">
        <v>2879.0667659999999</v>
      </c>
      <c r="D22" s="30">
        <v>4185.3530169999995</v>
      </c>
      <c r="E22" s="30">
        <v>2242.3781120299968</v>
      </c>
      <c r="J22" s="55"/>
    </row>
    <row r="23" spans="2:10" s="7" customFormat="1">
      <c r="B23" s="25" t="s">
        <v>87</v>
      </c>
      <c r="C23" s="30">
        <v>6835.0400470000004</v>
      </c>
      <c r="D23" s="30">
        <v>6898.1878239999996</v>
      </c>
      <c r="E23" s="30">
        <v>5432.1399880399958</v>
      </c>
    </row>
    <row r="24" spans="2:10" s="7" customFormat="1">
      <c r="B24" s="24" t="s">
        <v>88</v>
      </c>
      <c r="C24" s="38">
        <f>SUM(C25:C27)</f>
        <v>44340.533019999995</v>
      </c>
      <c r="D24" s="38">
        <f>SUM(D25:D27)</f>
        <v>39054.229854759993</v>
      </c>
      <c r="E24" s="38">
        <f>SUM(E25:E27)</f>
        <v>28796.731249390006</v>
      </c>
    </row>
    <row r="25" spans="2:10" s="7" customFormat="1">
      <c r="B25" s="25" t="s">
        <v>89</v>
      </c>
      <c r="C25" s="30">
        <v>39871.193261</v>
      </c>
      <c r="D25" s="30">
        <v>34895.948527759996</v>
      </c>
      <c r="E25" s="30">
        <v>26519.471850120004</v>
      </c>
    </row>
    <row r="26" spans="2:10" s="7" customFormat="1">
      <c r="B26" s="25" t="s">
        <v>90</v>
      </c>
      <c r="C26" s="30">
        <v>4399.0774499999998</v>
      </c>
      <c r="D26" s="30">
        <v>4086.9238280000004</v>
      </c>
      <c r="E26" s="30">
        <v>2217.8543242200017</v>
      </c>
    </row>
    <row r="27" spans="2:10" s="7" customFormat="1">
      <c r="B27" s="25" t="s">
        <v>91</v>
      </c>
      <c r="C27" s="30">
        <v>70.262309000000002</v>
      </c>
      <c r="D27" s="30">
        <v>71.357499000000004</v>
      </c>
      <c r="E27" s="30">
        <v>59.405075050000036</v>
      </c>
    </row>
    <row r="28" spans="2:10" s="7" customFormat="1">
      <c r="B28" s="24" t="s">
        <v>92</v>
      </c>
      <c r="C28" s="38">
        <f>SUM(C29:C34)</f>
        <v>47508.601942000001</v>
      </c>
      <c r="D28" s="38">
        <f>SUM(D29:D34)</f>
        <v>48227.61881511</v>
      </c>
      <c r="E28" s="38">
        <f>SUM(E29:E34)</f>
        <v>40219.862048259958</v>
      </c>
    </row>
    <row r="29" spans="2:10" s="7" customFormat="1">
      <c r="B29" s="25" t="s">
        <v>93</v>
      </c>
      <c r="C29" s="30">
        <v>21980.466557</v>
      </c>
      <c r="D29" s="30">
        <v>21748.536631569987</v>
      </c>
      <c r="E29" s="30">
        <v>17063.292523599994</v>
      </c>
    </row>
    <row r="30" spans="2:10" s="7" customFormat="1">
      <c r="B30" s="25" t="s">
        <v>94</v>
      </c>
      <c r="C30" s="30">
        <v>790.38165000000004</v>
      </c>
      <c r="D30" s="30">
        <v>807.73837689999982</v>
      </c>
      <c r="E30" s="30">
        <v>683.85287379999897</v>
      </c>
    </row>
    <row r="31" spans="2:10" s="7" customFormat="1">
      <c r="B31" s="25" t="s">
        <v>95</v>
      </c>
      <c r="C31" s="30">
        <v>17111.642338000001</v>
      </c>
      <c r="D31" s="30">
        <v>17227.752116060004</v>
      </c>
      <c r="E31" s="30">
        <v>15296.197238739969</v>
      </c>
    </row>
    <row r="32" spans="2:10" s="7" customFormat="1">
      <c r="B32" s="25" t="s">
        <v>96</v>
      </c>
      <c r="C32" s="30">
        <v>1030.544527</v>
      </c>
      <c r="D32" s="30">
        <v>1030.544527</v>
      </c>
      <c r="E32" s="30">
        <v>944.66581640000049</v>
      </c>
    </row>
    <row r="33" spans="2:7" s="7" customFormat="1">
      <c r="B33" s="25" t="s">
        <v>97</v>
      </c>
      <c r="C33" s="30">
        <v>1978.776766</v>
      </c>
      <c r="D33" s="30">
        <v>2362.1068372400014</v>
      </c>
      <c r="E33" s="30">
        <v>1496.2244372199998</v>
      </c>
    </row>
    <row r="34" spans="2:7" s="7" customFormat="1">
      <c r="B34" s="25" t="s">
        <v>98</v>
      </c>
      <c r="C34" s="30">
        <v>4616.7901039999997</v>
      </c>
      <c r="D34" s="30">
        <v>5050.940326339999</v>
      </c>
      <c r="E34" s="30">
        <v>4735.6291584999954</v>
      </c>
    </row>
    <row r="35" spans="2:7" s="7" customFormat="1">
      <c r="B35" s="45" t="s">
        <v>99</v>
      </c>
      <c r="C35" s="38">
        <f>C36+C39+C42+C44+C47+C50+C56+C58+C60</f>
        <v>144585.44502799996</v>
      </c>
      <c r="D35" s="38">
        <f>D36+D39+D42+D44+D47+D50+D56+D58+D60</f>
        <v>238354.70990921999</v>
      </c>
      <c r="E35" s="38">
        <f>E36+E39+E42+E44+E47+E50+E56+E58+E60</f>
        <v>187273.92813391995</v>
      </c>
    </row>
    <row r="36" spans="2:7" s="7" customFormat="1">
      <c r="B36" s="46" t="s">
        <v>100</v>
      </c>
      <c r="C36" s="38">
        <f>SUM(C37:C38)</f>
        <v>8231.4996439999995</v>
      </c>
      <c r="D36" s="38">
        <f>SUM(D37:D38)</f>
        <v>51429.503424000002</v>
      </c>
      <c r="E36" s="38">
        <f>SUM(E37:E38)</f>
        <v>42538.078872379971</v>
      </c>
    </row>
    <row r="37" spans="2:7" s="7" customFormat="1">
      <c r="B37" s="19" t="s">
        <v>101</v>
      </c>
      <c r="C37" s="30">
        <v>6767.4506460000002</v>
      </c>
      <c r="D37" s="30">
        <v>50029.194323000003</v>
      </c>
      <c r="E37" s="30">
        <v>41639.885167549968</v>
      </c>
    </row>
    <row r="38" spans="2:7">
      <c r="B38" s="19" t="s">
        <v>102</v>
      </c>
      <c r="C38" s="30">
        <v>1464.048998</v>
      </c>
      <c r="D38" s="30">
        <v>1400.3091010000001</v>
      </c>
      <c r="E38" s="30">
        <v>898.19370482999921</v>
      </c>
      <c r="G38" s="7"/>
    </row>
    <row r="39" spans="2:7">
      <c r="B39" s="46" t="s">
        <v>103</v>
      </c>
      <c r="C39" s="38">
        <f>SUM(C40:C41)</f>
        <v>15254.708692999999</v>
      </c>
      <c r="D39" s="38">
        <f>SUM(D40:D41)</f>
        <v>25891.324616729999</v>
      </c>
      <c r="E39" s="38">
        <f>SUM(E40:E41)</f>
        <v>20450.896357399972</v>
      </c>
      <c r="G39" s="7"/>
    </row>
    <row r="40" spans="2:7">
      <c r="B40" s="19" t="s">
        <v>104</v>
      </c>
      <c r="C40" s="30">
        <v>15135.783692999999</v>
      </c>
      <c r="D40" s="30">
        <v>25762.399616729999</v>
      </c>
      <c r="E40" s="30">
        <v>20336.119435449971</v>
      </c>
      <c r="G40" s="7"/>
    </row>
    <row r="41" spans="2:7">
      <c r="B41" s="19" t="s">
        <v>105</v>
      </c>
      <c r="C41" s="30">
        <v>118.925</v>
      </c>
      <c r="D41" s="30">
        <v>128.92500000000001</v>
      </c>
      <c r="E41" s="30">
        <v>114.77692195</v>
      </c>
      <c r="G41" s="7"/>
    </row>
    <row r="42" spans="2:7">
      <c r="B42" s="46" t="s">
        <v>106</v>
      </c>
      <c r="C42" s="38">
        <f>C43</f>
        <v>6356.9723809999996</v>
      </c>
      <c r="D42" s="38">
        <f>D43</f>
        <v>11312.654839000001</v>
      </c>
      <c r="E42" s="38">
        <f>E43</f>
        <v>8013.8307007900048</v>
      </c>
      <c r="G42" s="7"/>
    </row>
    <row r="43" spans="2:7">
      <c r="B43" s="19" t="s">
        <v>107</v>
      </c>
      <c r="C43" s="30">
        <v>6356.9723809999996</v>
      </c>
      <c r="D43" s="30">
        <v>11312.654839000001</v>
      </c>
      <c r="E43" s="30">
        <v>8013.8307007900048</v>
      </c>
      <c r="G43" s="7"/>
    </row>
    <row r="44" spans="2:7">
      <c r="B44" s="46" t="s">
        <v>108</v>
      </c>
      <c r="C44" s="38">
        <f>C45+C46</f>
        <v>56531.139603999996</v>
      </c>
      <c r="D44" s="38">
        <f>D45+D46</f>
        <v>83454.056468660026</v>
      </c>
      <c r="E44" s="38">
        <f>E45+E46</f>
        <v>73297.978979289983</v>
      </c>
      <c r="G44" s="7"/>
    </row>
    <row r="45" spans="2:7">
      <c r="B45" s="19" t="s">
        <v>109</v>
      </c>
      <c r="C45" s="30">
        <v>56162.629481999997</v>
      </c>
      <c r="D45" s="30">
        <v>83348.66424908003</v>
      </c>
      <c r="E45" s="30">
        <v>73289.571828669985</v>
      </c>
      <c r="G45" s="7"/>
    </row>
    <row r="46" spans="2:7">
      <c r="B46" s="19" t="s">
        <v>110</v>
      </c>
      <c r="C46" s="30">
        <v>368.51012200000002</v>
      </c>
      <c r="D46" s="30">
        <v>105.39221957999999</v>
      </c>
      <c r="E46" s="30">
        <v>8.4071506200000012</v>
      </c>
      <c r="G46" s="7"/>
    </row>
    <row r="47" spans="2:7">
      <c r="B47" s="46" t="s">
        <v>111</v>
      </c>
      <c r="C47" s="38">
        <f>SUM(C48:C49)</f>
        <v>414.77044000000001</v>
      </c>
      <c r="D47" s="38">
        <f>SUM(D48:D49)</f>
        <v>449.20350606000005</v>
      </c>
      <c r="E47" s="38">
        <f>SUM(E48:E49)</f>
        <v>267.57648741000008</v>
      </c>
      <c r="G47" s="7"/>
    </row>
    <row r="48" spans="2:7">
      <c r="B48" s="19" t="s">
        <v>112</v>
      </c>
      <c r="C48" s="30">
        <v>414.77044000000001</v>
      </c>
      <c r="D48" s="30">
        <v>423.04225434000006</v>
      </c>
      <c r="E48" s="30">
        <v>265.08093754000009</v>
      </c>
      <c r="G48" s="7"/>
    </row>
    <row r="49" spans="2:7">
      <c r="B49" s="19" t="s">
        <v>246</v>
      </c>
      <c r="C49" s="30">
        <v>0</v>
      </c>
      <c r="D49" s="30">
        <v>26.161251719999999</v>
      </c>
      <c r="E49" s="30">
        <v>2.4955498700000001</v>
      </c>
      <c r="G49" s="7"/>
    </row>
    <row r="50" spans="2:7">
      <c r="B50" s="46" t="s">
        <v>113</v>
      </c>
      <c r="C50" s="38">
        <f>SUM(C51:C55)</f>
        <v>46645.017339999999</v>
      </c>
      <c r="D50" s="38">
        <f>SUM(D51:D55)</f>
        <v>51955.548769329995</v>
      </c>
      <c r="E50" s="38">
        <f>SUM(E51:E55)</f>
        <v>37780.726392270015</v>
      </c>
      <c r="G50" s="7"/>
    </row>
    <row r="51" spans="2:7">
      <c r="B51" s="19" t="s">
        <v>114</v>
      </c>
      <c r="C51" s="30">
        <v>31641.071610999999</v>
      </c>
      <c r="D51" s="30">
        <v>33272.301858619991</v>
      </c>
      <c r="E51" s="30">
        <v>23379.650678630016</v>
      </c>
      <c r="G51" s="7"/>
    </row>
    <row r="52" spans="2:7">
      <c r="B52" s="19" t="s">
        <v>115</v>
      </c>
      <c r="C52" s="30">
        <v>55.864887000000003</v>
      </c>
      <c r="D52" s="30">
        <v>75.864886999999996</v>
      </c>
      <c r="E52" s="30">
        <v>47.955926840000011</v>
      </c>
      <c r="G52" s="7"/>
    </row>
    <row r="53" spans="2:7">
      <c r="B53" s="19" t="s">
        <v>116</v>
      </c>
      <c r="C53" s="30">
        <v>8679.6674540000004</v>
      </c>
      <c r="D53" s="30">
        <v>13243.788857</v>
      </c>
      <c r="E53" s="30">
        <v>10056.264658020002</v>
      </c>
      <c r="G53" s="7"/>
    </row>
    <row r="54" spans="2:7">
      <c r="B54" s="19" t="s">
        <v>117</v>
      </c>
      <c r="C54" s="30">
        <v>2586.7199999999998</v>
      </c>
      <c r="D54" s="30">
        <v>2586.7199999999993</v>
      </c>
      <c r="E54" s="30">
        <v>2387.2142565599993</v>
      </c>
      <c r="G54" s="7"/>
    </row>
    <row r="55" spans="2:7">
      <c r="B55" s="19" t="s">
        <v>118</v>
      </c>
      <c r="C55" s="30">
        <v>3681.6933880000001</v>
      </c>
      <c r="D55" s="30">
        <v>2776.8731667099996</v>
      </c>
      <c r="E55" s="30">
        <v>1909.6408722199988</v>
      </c>
      <c r="G55" s="7"/>
    </row>
    <row r="56" spans="2:7">
      <c r="B56" s="46" t="s">
        <v>119</v>
      </c>
      <c r="C56" s="38">
        <f>C57</f>
        <v>4526.0949650000002</v>
      </c>
      <c r="D56" s="38">
        <f>D57</f>
        <v>2551.296844</v>
      </c>
      <c r="E56" s="38">
        <f>E57</f>
        <v>1639.6733538099998</v>
      </c>
      <c r="G56" s="7"/>
    </row>
    <row r="57" spans="2:7">
      <c r="B57" s="19" t="s">
        <v>120</v>
      </c>
      <c r="C57" s="30">
        <v>4526.0949650000002</v>
      </c>
      <c r="D57" s="30">
        <v>2551.296844</v>
      </c>
      <c r="E57" s="30">
        <v>1639.6733538099998</v>
      </c>
      <c r="G57" s="7"/>
    </row>
    <row r="58" spans="2:7">
      <c r="B58" s="46" t="s">
        <v>121</v>
      </c>
      <c r="C58" s="38">
        <f>C59</f>
        <v>149.70302000000001</v>
      </c>
      <c r="D58" s="38">
        <f>D59</f>
        <v>3754.7030209999998</v>
      </c>
      <c r="E58" s="38">
        <f>E59</f>
        <v>137.22776768</v>
      </c>
      <c r="G58" s="7"/>
    </row>
    <row r="59" spans="2:7">
      <c r="B59" s="19" t="s">
        <v>122</v>
      </c>
      <c r="C59" s="30">
        <v>149.70302000000001</v>
      </c>
      <c r="D59" s="30">
        <v>3754.7030209999998</v>
      </c>
      <c r="E59" s="30">
        <v>137.22776768</v>
      </c>
      <c r="G59" s="7"/>
    </row>
    <row r="60" spans="2:7">
      <c r="B60" s="46" t="s">
        <v>123</v>
      </c>
      <c r="C60" s="38">
        <f>SUM(C61:C63)</f>
        <v>6475.5389409999998</v>
      </c>
      <c r="D60" s="38">
        <f t="shared" ref="D60:E60" si="0">SUM(D61:D63)</f>
        <v>7556.4184204399999</v>
      </c>
      <c r="E60" s="38">
        <f t="shared" si="0"/>
        <v>3147.9392228899992</v>
      </c>
      <c r="G60" s="7"/>
    </row>
    <row r="61" spans="2:7">
      <c r="B61" s="19" t="s">
        <v>1041</v>
      </c>
      <c r="C61" s="38">
        <v>0</v>
      </c>
      <c r="D61" s="30">
        <v>100.064283</v>
      </c>
      <c r="E61" s="30">
        <v>0</v>
      </c>
      <c r="G61" s="7"/>
    </row>
    <row r="62" spans="2:7">
      <c r="B62" s="19" t="s">
        <v>124</v>
      </c>
      <c r="C62" s="30">
        <v>3.1861320000000002</v>
      </c>
      <c r="D62" s="30">
        <v>13.20993971</v>
      </c>
      <c r="E62" s="30">
        <v>0.41458487999999999</v>
      </c>
      <c r="G62" s="7"/>
    </row>
    <row r="63" spans="2:7">
      <c r="B63" s="19" t="s">
        <v>125</v>
      </c>
      <c r="C63" s="30">
        <v>6472.352809</v>
      </c>
      <c r="D63" s="30">
        <v>7443.1441977300001</v>
      </c>
      <c r="E63" s="30">
        <v>3147.5246380099993</v>
      </c>
      <c r="G63" s="7"/>
    </row>
    <row r="64" spans="2:7">
      <c r="B64" s="45" t="s">
        <v>126</v>
      </c>
      <c r="C64" s="38">
        <f>C65+C68</f>
        <v>8574.2416110000013</v>
      </c>
      <c r="D64" s="38">
        <f>D65+D68</f>
        <v>9106.3976023299983</v>
      </c>
      <c r="E64" s="38">
        <f>E65+E68</f>
        <v>5140.8131062399962</v>
      </c>
      <c r="G64" s="7"/>
    </row>
    <row r="65" spans="2:7">
      <c r="B65" s="46" t="s">
        <v>127</v>
      </c>
      <c r="C65" s="38">
        <f>SUM(C66:C67)</f>
        <v>2974.5477810000002</v>
      </c>
      <c r="D65" s="38">
        <f>SUM(D66:D67)</f>
        <v>3378.1064983400001</v>
      </c>
      <c r="E65" s="38">
        <f>SUM(E66:E67)</f>
        <v>2032.938721739999</v>
      </c>
      <c r="G65" s="7"/>
    </row>
    <row r="66" spans="2:7">
      <c r="B66" s="19" t="s">
        <v>128</v>
      </c>
      <c r="C66" s="30">
        <v>1473.071631</v>
      </c>
      <c r="D66" s="30">
        <v>2207.7547203399999</v>
      </c>
      <c r="E66" s="30">
        <v>1205.791936399999</v>
      </c>
      <c r="G66" s="7"/>
    </row>
    <row r="67" spans="2:7">
      <c r="B67" s="19" t="s">
        <v>129</v>
      </c>
      <c r="C67" s="30">
        <v>1501.47615</v>
      </c>
      <c r="D67" s="30">
        <v>1170.351778</v>
      </c>
      <c r="E67" s="30">
        <v>827.14678533999995</v>
      </c>
      <c r="G67" s="7"/>
    </row>
    <row r="68" spans="2:7">
      <c r="B68" s="46" t="s">
        <v>130</v>
      </c>
      <c r="C68" s="38">
        <f>SUM(C69:C71)</f>
        <v>5599.6938300000002</v>
      </c>
      <c r="D68" s="38">
        <f>SUM(D69:D71)</f>
        <v>5728.2911039899991</v>
      </c>
      <c r="E68" s="38">
        <f>SUM(E69:E71)</f>
        <v>3107.8743844999972</v>
      </c>
      <c r="F68" s="38"/>
      <c r="G68" s="7"/>
    </row>
    <row r="69" spans="2:7">
      <c r="B69" s="19" t="s">
        <v>131</v>
      </c>
      <c r="C69" s="30">
        <v>3760.5573829999998</v>
      </c>
      <c r="D69" s="30">
        <v>4323.7486559899999</v>
      </c>
      <c r="E69" s="30">
        <v>2497.4565195899977</v>
      </c>
      <c r="G69" s="7"/>
    </row>
    <row r="70" spans="2:7">
      <c r="B70" s="19" t="s">
        <v>132</v>
      </c>
      <c r="C70" s="30">
        <v>1315.2848980000001</v>
      </c>
      <c r="D70" s="30">
        <v>888.01319699999954</v>
      </c>
      <c r="E70" s="30">
        <v>229.06802758000003</v>
      </c>
      <c r="G70" s="7"/>
    </row>
    <row r="71" spans="2:7">
      <c r="B71" s="19" t="s">
        <v>133</v>
      </c>
      <c r="C71" s="30">
        <v>523.85154899999998</v>
      </c>
      <c r="D71" s="30">
        <v>516.52925100000004</v>
      </c>
      <c r="E71" s="30">
        <v>381.34983732999939</v>
      </c>
      <c r="G71" s="7"/>
    </row>
    <row r="72" spans="2:7">
      <c r="B72" s="45" t="s">
        <v>134</v>
      </c>
      <c r="C72" s="38">
        <f>C73+C77+C82+C89+C101</f>
        <v>487165.387712</v>
      </c>
      <c r="D72" s="38">
        <f>D73+D77+D82+D89+D101</f>
        <v>532921.10291339003</v>
      </c>
      <c r="E72" s="38">
        <f>E73+E77+E82+E89+E101</f>
        <v>423420.77273541992</v>
      </c>
      <c r="G72" s="7"/>
    </row>
    <row r="73" spans="2:7">
      <c r="B73" s="46" t="s">
        <v>135</v>
      </c>
      <c r="C73" s="38">
        <f>SUM(C74:C76)</f>
        <v>27273.500172</v>
      </c>
      <c r="D73" s="38">
        <f>SUM(D74:D76)</f>
        <v>35183.663245600001</v>
      </c>
      <c r="E73" s="38">
        <f>SUM(E74:E76)</f>
        <v>27702.313414479999</v>
      </c>
      <c r="G73" s="7"/>
    </row>
    <row r="74" spans="2:7">
      <c r="B74" s="19" t="s">
        <v>136</v>
      </c>
      <c r="C74" s="30">
        <v>7072.3823839999995</v>
      </c>
      <c r="D74" s="30">
        <v>10685.753447890002</v>
      </c>
      <c r="E74" s="30">
        <v>8979.0195742000033</v>
      </c>
      <c r="G74" s="7"/>
    </row>
    <row r="75" spans="2:7">
      <c r="B75" s="19" t="s">
        <v>137</v>
      </c>
      <c r="C75" s="30">
        <v>693.58747300000005</v>
      </c>
      <c r="D75" s="30">
        <v>541.05615181999997</v>
      </c>
      <c r="E75" s="30">
        <v>154.09654977000002</v>
      </c>
      <c r="G75" s="7"/>
    </row>
    <row r="76" spans="2:7">
      <c r="B76" s="19" t="s">
        <v>138</v>
      </c>
      <c r="C76" s="30">
        <v>19507.530315</v>
      </c>
      <c r="D76" s="30">
        <v>23956.853645889998</v>
      </c>
      <c r="E76" s="30">
        <v>18569.197290509997</v>
      </c>
      <c r="G76" s="7"/>
    </row>
    <row r="77" spans="2:7">
      <c r="B77" s="46" t="s">
        <v>139</v>
      </c>
      <c r="C77" s="38">
        <f>SUM(C78:C81)</f>
        <v>108748.061445</v>
      </c>
      <c r="D77" s="38">
        <f>SUM(D78:D81)</f>
        <v>118216.11232824999</v>
      </c>
      <c r="E77" s="38">
        <f>SUM(E78:E81)</f>
        <v>100890.65380497013</v>
      </c>
    </row>
    <row r="78" spans="2:7">
      <c r="B78" s="19" t="s">
        <v>140</v>
      </c>
      <c r="C78" s="30">
        <v>7503.9981449999996</v>
      </c>
      <c r="D78" s="30">
        <v>9803.6481377699947</v>
      </c>
      <c r="E78" s="30">
        <v>8382.2538893000001</v>
      </c>
    </row>
    <row r="79" spans="2:7">
      <c r="B79" s="19" t="s">
        <v>141</v>
      </c>
      <c r="C79" s="30">
        <v>5198.7089059999998</v>
      </c>
      <c r="D79" s="30">
        <v>5636.9098908299939</v>
      </c>
      <c r="E79" s="30">
        <v>3833.7086452899998</v>
      </c>
    </row>
    <row r="80" spans="2:7">
      <c r="B80" s="19" t="s">
        <v>142</v>
      </c>
      <c r="C80" s="30">
        <v>14.966450999999999</v>
      </c>
      <c r="D80" s="30">
        <v>9.9721747799999996</v>
      </c>
      <c r="E80" s="30">
        <v>6.8756417799999996</v>
      </c>
    </row>
    <row r="81" spans="2:5">
      <c r="B81" s="19" t="s">
        <v>143</v>
      </c>
      <c r="C81" s="30">
        <v>96030.387942999994</v>
      </c>
      <c r="D81" s="30">
        <v>102765.58212486999</v>
      </c>
      <c r="E81" s="30">
        <v>88667.815628600132</v>
      </c>
    </row>
    <row r="82" spans="2:5">
      <c r="B82" s="46" t="s">
        <v>144</v>
      </c>
      <c r="C82" s="38">
        <f>SUM(C83:C88)</f>
        <v>6944.9247599999999</v>
      </c>
      <c r="D82" s="38">
        <f>SUM(D83:D88)</f>
        <v>8611.5786331700001</v>
      </c>
      <c r="E82" s="38">
        <f>SUM(E83:E88)</f>
        <v>6481.0383561099998</v>
      </c>
    </row>
    <row r="83" spans="2:5">
      <c r="B83" s="19" t="s">
        <v>145</v>
      </c>
      <c r="C83" s="30">
        <v>885.88282300000003</v>
      </c>
      <c r="D83" s="30">
        <v>1025.0335050000001</v>
      </c>
      <c r="E83" s="30">
        <v>854.36900608999929</v>
      </c>
    </row>
    <row r="84" spans="2:5">
      <c r="B84" s="19" t="s">
        <v>146</v>
      </c>
      <c r="C84" s="30">
        <v>784.92586400000005</v>
      </c>
      <c r="D84" s="30">
        <v>1113.9748674899995</v>
      </c>
      <c r="E84" s="30">
        <v>634.21227289000035</v>
      </c>
    </row>
    <row r="85" spans="2:5">
      <c r="B85" s="19" t="s">
        <v>147</v>
      </c>
      <c r="C85" s="30">
        <v>3230.201118</v>
      </c>
      <c r="D85" s="30">
        <v>3779.6857652600015</v>
      </c>
      <c r="E85" s="30">
        <v>2704.9620846400003</v>
      </c>
    </row>
    <row r="86" spans="2:5">
      <c r="B86" s="19" t="s">
        <v>1042</v>
      </c>
      <c r="C86" s="30"/>
      <c r="D86" s="30">
        <v>7.3559999999999999</v>
      </c>
      <c r="E86" s="30">
        <v>7.3551000000000002</v>
      </c>
    </row>
    <row r="87" spans="2:5">
      <c r="B87" s="25" t="s">
        <v>148</v>
      </c>
      <c r="C87" s="30">
        <v>398.34939200000002</v>
      </c>
      <c r="D87" s="30">
        <v>908.66211844000009</v>
      </c>
      <c r="E87" s="30">
        <v>780.70853008000051</v>
      </c>
    </row>
    <row r="88" spans="2:5">
      <c r="B88" s="19" t="s">
        <v>149</v>
      </c>
      <c r="C88" s="30">
        <v>1645.5655630000001</v>
      </c>
      <c r="D88" s="30">
        <v>1776.86637698</v>
      </c>
      <c r="E88" s="30">
        <v>1499.4313624099998</v>
      </c>
    </row>
    <row r="89" spans="2:5">
      <c r="B89" s="46" t="s">
        <v>150</v>
      </c>
      <c r="C89" s="38">
        <f>SUM(C90:C100)</f>
        <v>234833.06798800002</v>
      </c>
      <c r="D89" s="38">
        <f>SUM(D90:D100)</f>
        <v>235535.73694004005</v>
      </c>
      <c r="E89" s="38">
        <f>SUM(E90:E100)</f>
        <v>188219.03709388996</v>
      </c>
    </row>
    <row r="90" spans="2:5">
      <c r="B90" s="19" t="s">
        <v>151</v>
      </c>
      <c r="C90" s="30">
        <v>11656.995863</v>
      </c>
      <c r="D90" s="30">
        <v>10964.725087310006</v>
      </c>
      <c r="E90" s="30">
        <v>7177.9198438700041</v>
      </c>
    </row>
    <row r="91" spans="2:5">
      <c r="B91" s="19" t="s">
        <v>152</v>
      </c>
      <c r="C91" s="30">
        <v>88582.901983000003</v>
      </c>
      <c r="D91" s="30">
        <v>95699.439364999984</v>
      </c>
      <c r="E91" s="30">
        <v>78637.125188610022</v>
      </c>
    </row>
    <row r="92" spans="2:5">
      <c r="B92" s="19" t="s">
        <v>153</v>
      </c>
      <c r="C92" s="30">
        <v>28870.641616000001</v>
      </c>
      <c r="D92" s="30">
        <v>31773.991942640005</v>
      </c>
      <c r="E92" s="30">
        <v>26150.422823460016</v>
      </c>
    </row>
    <row r="93" spans="2:5">
      <c r="B93" s="19" t="s">
        <v>154</v>
      </c>
      <c r="C93" s="30">
        <v>19658.955782000001</v>
      </c>
      <c r="D93" s="30">
        <v>20511.103518800006</v>
      </c>
      <c r="E93" s="30">
        <v>17099.392776039931</v>
      </c>
    </row>
    <row r="94" spans="2:5">
      <c r="B94" s="19" t="s">
        <v>155</v>
      </c>
      <c r="C94" s="30">
        <v>6356.0970159999997</v>
      </c>
      <c r="D94" s="30">
        <v>6044.3133916799998</v>
      </c>
      <c r="E94" s="30">
        <v>4338.1688522399982</v>
      </c>
    </row>
    <row r="95" spans="2:5">
      <c r="B95" s="19" t="s">
        <v>156</v>
      </c>
      <c r="C95" s="30">
        <v>10150.073273</v>
      </c>
      <c r="D95" s="30">
        <v>10541.763416979999</v>
      </c>
      <c r="E95" s="30">
        <v>7364.9766627600065</v>
      </c>
    </row>
    <row r="96" spans="2:5">
      <c r="B96" s="19" t="s">
        <v>157</v>
      </c>
      <c r="C96" s="30">
        <v>1439.332525</v>
      </c>
      <c r="D96" s="30">
        <v>1543.6472941000002</v>
      </c>
      <c r="E96" s="30">
        <v>1030.9621034900008</v>
      </c>
    </row>
    <row r="97" spans="2:8">
      <c r="B97" s="19" t="s">
        <v>158</v>
      </c>
      <c r="C97" s="30">
        <v>447.39010300000001</v>
      </c>
      <c r="D97" s="30">
        <v>477.70082237000008</v>
      </c>
      <c r="E97" s="30">
        <v>408.23060803999988</v>
      </c>
    </row>
    <row r="98" spans="2:8">
      <c r="B98" s="19" t="s">
        <v>159</v>
      </c>
      <c r="C98" s="30">
        <v>186.18848800000001</v>
      </c>
      <c r="D98" s="30">
        <v>226.82860500000004</v>
      </c>
      <c r="E98" s="30">
        <v>158.81449389999992</v>
      </c>
    </row>
    <row r="99" spans="2:8">
      <c r="B99" s="19" t="s">
        <v>160</v>
      </c>
      <c r="C99" s="30">
        <v>245.54543699999999</v>
      </c>
      <c r="D99" s="30">
        <v>292.90020199999998</v>
      </c>
      <c r="E99" s="30">
        <v>207.46531730000004</v>
      </c>
    </row>
    <row r="100" spans="2:8">
      <c r="B100" s="19" t="s">
        <v>161</v>
      </c>
      <c r="C100" s="30">
        <v>67238.945902000007</v>
      </c>
      <c r="D100" s="30">
        <v>57459.323294160065</v>
      </c>
      <c r="E100" s="30">
        <v>45645.558424179995</v>
      </c>
    </row>
    <row r="101" spans="2:8">
      <c r="B101" s="46" t="s">
        <v>162</v>
      </c>
      <c r="C101" s="38">
        <f>SUM(C102:C110)</f>
        <v>109365.83334700001</v>
      </c>
      <c r="D101" s="38">
        <f>SUM(D102:D110)</f>
        <v>135374.01176632999</v>
      </c>
      <c r="E101" s="38">
        <f>SUM(E102:E110)</f>
        <v>100127.7300659699</v>
      </c>
    </row>
    <row r="102" spans="2:8" ht="15.75" customHeight="1">
      <c r="B102" s="19" t="s">
        <v>163</v>
      </c>
      <c r="C102" s="30">
        <v>50099.635559000002</v>
      </c>
      <c r="D102" s="30">
        <v>58675.414902149991</v>
      </c>
      <c r="E102" s="30">
        <v>48289.817231839967</v>
      </c>
      <c r="H102" s="61"/>
    </row>
    <row r="103" spans="2:8">
      <c r="B103" s="19" t="s">
        <v>164</v>
      </c>
      <c r="C103" s="30">
        <v>22.642714999999999</v>
      </c>
      <c r="D103" s="30">
        <v>97.830104000000006</v>
      </c>
      <c r="E103" s="30">
        <v>4.31728179</v>
      </c>
    </row>
    <row r="104" spans="2:8">
      <c r="B104" s="19" t="s">
        <v>165</v>
      </c>
      <c r="C104" s="30">
        <v>2458.875438</v>
      </c>
      <c r="D104" s="30">
        <v>1544.48</v>
      </c>
      <c r="E104" s="30">
        <v>941.98589156000037</v>
      </c>
    </row>
    <row r="105" spans="2:8">
      <c r="B105" s="19" t="s">
        <v>166</v>
      </c>
      <c r="C105" s="30">
        <v>2423.5843580000001</v>
      </c>
      <c r="D105" s="30">
        <v>5154.5200775300027</v>
      </c>
      <c r="E105" s="30">
        <v>2410.0210273799976</v>
      </c>
    </row>
    <row r="106" spans="2:8">
      <c r="B106" s="19" t="s">
        <v>167</v>
      </c>
      <c r="C106" s="30">
        <v>499.61615499999999</v>
      </c>
      <c r="D106" s="30">
        <v>643.09778769000013</v>
      </c>
      <c r="E106" s="30">
        <v>380.51240869000014</v>
      </c>
    </row>
    <row r="107" spans="2:8">
      <c r="B107" s="19" t="s">
        <v>168</v>
      </c>
      <c r="C107" s="30">
        <v>2037.466923</v>
      </c>
      <c r="D107" s="30">
        <v>2383.6621511900003</v>
      </c>
      <c r="E107" s="30">
        <v>671.39742952999939</v>
      </c>
    </row>
    <row r="108" spans="2:8">
      <c r="B108" s="19" t="s">
        <v>169</v>
      </c>
      <c r="C108" s="30">
        <v>50104.827108999998</v>
      </c>
      <c r="D108" s="30">
        <v>64524.370413769975</v>
      </c>
      <c r="E108" s="30">
        <v>45290.755007799933</v>
      </c>
    </row>
    <row r="109" spans="2:8">
      <c r="B109" s="19" t="s">
        <v>170</v>
      </c>
      <c r="C109" s="30">
        <v>80.791075000000006</v>
      </c>
      <c r="D109" s="30">
        <v>64.686852000000002</v>
      </c>
      <c r="E109" s="30">
        <v>48.626521229999987</v>
      </c>
    </row>
    <row r="110" spans="2:8">
      <c r="B110" s="19" t="s">
        <v>171</v>
      </c>
      <c r="C110" s="30">
        <v>1638.3940150000001</v>
      </c>
      <c r="D110" s="30">
        <v>2285.949478</v>
      </c>
      <c r="E110" s="30">
        <v>2090.2972661500012</v>
      </c>
    </row>
    <row r="111" spans="2:8" ht="15" customHeight="1">
      <c r="B111" s="45" t="s">
        <v>172</v>
      </c>
      <c r="C111" s="38">
        <f>C112</f>
        <v>217039.05288500001</v>
      </c>
      <c r="D111" s="38">
        <f>D112</f>
        <v>211415.55288500001</v>
      </c>
      <c r="E111" s="38">
        <f>E112</f>
        <v>174539.59513986003</v>
      </c>
    </row>
    <row r="112" spans="2:8">
      <c r="B112" s="18" t="s">
        <v>173</v>
      </c>
      <c r="C112" s="30">
        <f>C113</f>
        <v>217039.05288500001</v>
      </c>
      <c r="D112" s="30">
        <f>D113</f>
        <v>211415.55288500001</v>
      </c>
      <c r="E112" s="30">
        <f>(E113)</f>
        <v>174539.59513986003</v>
      </c>
    </row>
    <row r="113" spans="2:7">
      <c r="B113" s="19" t="s">
        <v>174</v>
      </c>
      <c r="C113" s="30">
        <v>217039.05288500001</v>
      </c>
      <c r="D113" s="30">
        <v>211415.55288500001</v>
      </c>
      <c r="E113" s="30">
        <v>174539.59513986003</v>
      </c>
    </row>
    <row r="114" spans="2:7">
      <c r="B114" s="23" t="s">
        <v>27</v>
      </c>
      <c r="C114" s="20">
        <f t="shared" ref="C114:E116" si="1">C115</f>
        <v>109284.59931200001</v>
      </c>
      <c r="D114" s="20">
        <f t="shared" si="1"/>
        <v>89208.729231000005</v>
      </c>
      <c r="E114" s="20">
        <f t="shared" si="1"/>
        <v>66630.35490909002</v>
      </c>
    </row>
    <row r="115" spans="2:7">
      <c r="B115" s="47" t="s">
        <v>175</v>
      </c>
      <c r="C115" s="36">
        <f t="shared" si="1"/>
        <v>109284.59931200001</v>
      </c>
      <c r="D115" s="36">
        <f t="shared" si="1"/>
        <v>89208.729231000005</v>
      </c>
      <c r="E115" s="36">
        <f t="shared" si="1"/>
        <v>66630.35490909002</v>
      </c>
    </row>
    <row r="116" spans="2:7">
      <c r="B116" s="18" t="s">
        <v>176</v>
      </c>
      <c r="C116" s="37">
        <f>C117</f>
        <v>109284.59931200001</v>
      </c>
      <c r="D116" s="37">
        <f t="shared" si="1"/>
        <v>89208.729231000005</v>
      </c>
      <c r="E116" s="37">
        <f t="shared" si="1"/>
        <v>66630.35490909002</v>
      </c>
    </row>
    <row r="117" spans="2:7">
      <c r="B117" s="19" t="s">
        <v>177</v>
      </c>
      <c r="C117" s="37">
        <v>109284.59931200001</v>
      </c>
      <c r="D117" s="37">
        <v>89208.729231000005</v>
      </c>
      <c r="E117" s="37">
        <v>66630.35490909002</v>
      </c>
    </row>
    <row r="118" spans="2:7">
      <c r="B118" s="35" t="s">
        <v>32</v>
      </c>
      <c r="C118" s="31">
        <f>C13+C114</f>
        <v>1155565.3106500001</v>
      </c>
      <c r="D118" s="31">
        <f>D13+D114</f>
        <v>1273591.4495545402</v>
      </c>
      <c r="E118" s="31">
        <f>E13+E114</f>
        <v>1006381.53582919</v>
      </c>
    </row>
    <row r="119" spans="2:7">
      <c r="B119" s="15" t="s">
        <v>13</v>
      </c>
      <c r="C119" s="16"/>
      <c r="D119" s="16"/>
      <c r="E119" s="16"/>
      <c r="G119" s="11"/>
    </row>
    <row r="120" spans="2:7" ht="26.25" customHeight="1">
      <c r="B120" s="129" t="s">
        <v>1080</v>
      </c>
      <c r="C120" s="129"/>
      <c r="D120" s="129"/>
      <c r="E120" s="129"/>
    </row>
    <row r="121" spans="2:7" ht="26.25" customHeight="1">
      <c r="B121" s="129" t="s">
        <v>1046</v>
      </c>
      <c r="C121" s="129"/>
      <c r="D121" s="129"/>
      <c r="E121" s="129"/>
    </row>
    <row r="122" spans="2:7" ht="12.75" customHeight="1">
      <c r="B122" s="15" t="s">
        <v>33</v>
      </c>
      <c r="C122" s="16"/>
      <c r="D122" s="16"/>
      <c r="E122" s="16"/>
    </row>
    <row r="123" spans="2:7">
      <c r="C123" s="41"/>
      <c r="D123" s="41"/>
      <c r="E123" s="41"/>
    </row>
    <row r="124" spans="2:7">
      <c r="B124" s="42"/>
      <c r="C124" s="41"/>
      <c r="D124" s="41"/>
      <c r="E124" s="41"/>
    </row>
    <row r="125" spans="2:7">
      <c r="B125" s="9"/>
      <c r="C125" s="10"/>
      <c r="D125" s="10"/>
      <c r="E125" s="10"/>
    </row>
    <row r="126" spans="2:7">
      <c r="B126" s="9"/>
      <c r="C126" s="10"/>
      <c r="D126" s="10"/>
      <c r="E126" s="10"/>
    </row>
    <row r="127" spans="2:7">
      <c r="B127" s="9"/>
      <c r="C127" s="10"/>
      <c r="D127" s="10"/>
      <c r="E127" s="10"/>
    </row>
    <row r="128" spans="2:7">
      <c r="B128" s="9"/>
      <c r="C128" s="10"/>
      <c r="D128" s="10"/>
      <c r="E128" s="10"/>
    </row>
    <row r="129" spans="2:5">
      <c r="B129" s="9"/>
      <c r="C129" s="10"/>
      <c r="D129" s="10"/>
      <c r="E129" s="10"/>
    </row>
    <row r="130" spans="2:5">
      <c r="B130" s="9"/>
      <c r="C130" s="10"/>
      <c r="D130" s="10"/>
      <c r="E130" s="10"/>
    </row>
    <row r="131" spans="2:5">
      <c r="B131" s="9"/>
      <c r="C131" s="10"/>
      <c r="D131" s="10"/>
      <c r="E131" s="10"/>
    </row>
  </sheetData>
  <mergeCells count="11">
    <mergeCell ref="B121:E121"/>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10"/>
  <sheetViews>
    <sheetView showGridLines="0" zoomScaleNormal="100" workbookViewId="0">
      <selection activeCell="K24" sqref="K24"/>
    </sheetView>
  </sheetViews>
  <sheetFormatPr baseColWidth="10" defaultColWidth="11.42578125" defaultRowHeight="15"/>
  <cols>
    <col min="1" max="1" width="17.140625" customWidth="1"/>
    <col min="2" max="2" width="91.42578125" customWidth="1"/>
    <col min="3" max="4" width="17.85546875" customWidth="1"/>
    <col min="5" max="5" width="16.5703125" customWidth="1"/>
    <col min="7" max="7" width="11.85546875" bestFit="1" customWidth="1"/>
    <col min="8" max="8" width="18.28515625" bestFit="1" customWidth="1"/>
    <col min="9" max="9" width="13.140625" bestFit="1" customWidth="1"/>
  </cols>
  <sheetData>
    <row r="1" spans="1:9" ht="28.5" customHeight="1">
      <c r="A1" s="121" t="s">
        <v>0</v>
      </c>
      <c r="B1" s="121"/>
      <c r="C1" s="121"/>
      <c r="D1" s="121"/>
      <c r="E1" s="121"/>
      <c r="F1" s="121"/>
    </row>
    <row r="2" spans="1:9" ht="21" customHeight="1">
      <c r="A2" s="122" t="s">
        <v>1</v>
      </c>
      <c r="B2" s="122"/>
      <c r="C2" s="122"/>
      <c r="D2" s="122"/>
      <c r="E2" s="122"/>
      <c r="F2" s="122"/>
    </row>
    <row r="3" spans="1:9" ht="15" customHeight="1">
      <c r="A3" s="133" t="s">
        <v>2</v>
      </c>
      <c r="B3" s="133"/>
      <c r="C3" s="133"/>
      <c r="D3" s="133"/>
      <c r="E3" s="133"/>
      <c r="F3" s="133"/>
    </row>
    <row r="5" spans="1:9" ht="18.75" customHeight="1">
      <c r="A5" s="135" t="s">
        <v>14</v>
      </c>
      <c r="B5" s="135"/>
      <c r="C5" s="135"/>
      <c r="D5" s="135"/>
      <c r="E5" s="135"/>
      <c r="F5" s="135"/>
      <c r="G5" s="135"/>
    </row>
    <row r="6" spans="1:9" ht="18.75">
      <c r="A6" s="134" t="s">
        <v>178</v>
      </c>
      <c r="B6" s="134"/>
      <c r="C6" s="134"/>
      <c r="D6" s="134"/>
      <c r="E6" s="134"/>
      <c r="F6" s="134"/>
    </row>
    <row r="7" spans="1:9" ht="18.75">
      <c r="A7" s="137" t="s">
        <v>1076</v>
      </c>
      <c r="B7" s="137"/>
      <c r="C7" s="137"/>
      <c r="D7" s="137"/>
      <c r="E7" s="137"/>
      <c r="F7" s="137"/>
      <c r="I7" s="12"/>
    </row>
    <row r="8" spans="1:9" ht="15.75">
      <c r="A8" s="131" t="s">
        <v>3</v>
      </c>
      <c r="B8" s="131"/>
      <c r="C8" s="131"/>
      <c r="D8" s="131"/>
      <c r="E8" s="131"/>
      <c r="F8" s="131"/>
    </row>
    <row r="11" spans="1:9" ht="15" customHeight="1">
      <c r="B11" s="130" t="s">
        <v>4</v>
      </c>
      <c r="C11" s="54" t="s">
        <v>5</v>
      </c>
      <c r="D11" s="54" t="s">
        <v>1037</v>
      </c>
      <c r="E11" s="132" t="s">
        <v>6</v>
      </c>
    </row>
    <row r="12" spans="1:9" ht="15.75" customHeight="1">
      <c r="B12" s="130"/>
      <c r="C12" s="58" t="s">
        <v>7</v>
      </c>
      <c r="D12" s="54" t="s">
        <v>1063</v>
      </c>
      <c r="E12" s="132"/>
    </row>
    <row r="13" spans="1:9">
      <c r="B13" s="23" t="s">
        <v>8</v>
      </c>
      <c r="C13" s="20">
        <f>C14+C20+C30+C40+C49+C57+C67+C72</f>
        <v>1046280.7113380001</v>
      </c>
      <c r="D13" s="20">
        <f>D14+D20+D30+D40+D49+D57+D67+D72</f>
        <v>1184382.72032354</v>
      </c>
      <c r="E13" s="20">
        <f>E14+E20+E30+E40+E49+E57+E67+E72</f>
        <v>939751.18092010147</v>
      </c>
    </row>
    <row r="14" spans="1:9">
      <c r="B14" s="39" t="s">
        <v>179</v>
      </c>
      <c r="C14" s="36">
        <f>SUM(C15:C19)</f>
        <v>259305.990647</v>
      </c>
      <c r="D14" s="36">
        <f>SUM(D15:D19)</f>
        <v>274589.38215641998</v>
      </c>
      <c r="E14" s="36">
        <f>SUM(E15:E19)</f>
        <v>230358.04423618095</v>
      </c>
    </row>
    <row r="15" spans="1:9">
      <c r="B15" s="40" t="s">
        <v>180</v>
      </c>
      <c r="C15" s="37">
        <v>217177.360323</v>
      </c>
      <c r="D15" s="37">
        <v>225788.78986091001</v>
      </c>
      <c r="E15" s="37">
        <v>188750.66168462098</v>
      </c>
    </row>
    <row r="16" spans="1:9">
      <c r="B16" s="40" t="s">
        <v>181</v>
      </c>
      <c r="C16" s="37">
        <v>13420.052756999999</v>
      </c>
      <c r="D16" s="37">
        <v>17418.192023799998</v>
      </c>
      <c r="E16" s="37">
        <v>13733.401626099978</v>
      </c>
    </row>
    <row r="17" spans="2:5">
      <c r="B17" s="40" t="s">
        <v>182</v>
      </c>
      <c r="C17" s="37">
        <v>1339.325456</v>
      </c>
      <c r="D17" s="37">
        <v>988.79111799999998</v>
      </c>
      <c r="E17" s="30">
        <v>848.71363261999954</v>
      </c>
    </row>
    <row r="18" spans="2:5">
      <c r="B18" s="40" t="s">
        <v>183</v>
      </c>
      <c r="C18" s="37">
        <v>540.84837200000004</v>
      </c>
      <c r="D18" s="37">
        <v>587.40788903000009</v>
      </c>
      <c r="E18" s="30">
        <v>493.07190705000028</v>
      </c>
    </row>
    <row r="19" spans="2:5">
      <c r="B19" s="40" t="s">
        <v>184</v>
      </c>
      <c r="C19" s="37">
        <v>26828.403739000001</v>
      </c>
      <c r="D19" s="37">
        <v>29806.201264679985</v>
      </c>
      <c r="E19" s="37">
        <v>26532.195385789997</v>
      </c>
    </row>
    <row r="20" spans="2:5">
      <c r="B20" s="39" t="s">
        <v>185</v>
      </c>
      <c r="C20" s="36">
        <f>SUM(C21:C29)</f>
        <v>82473.344318999996</v>
      </c>
      <c r="D20" s="36">
        <f>SUM(D21:D29)</f>
        <v>83262.816035719981</v>
      </c>
      <c r="E20" s="36">
        <f t="shared" ref="E20" si="0">SUM(E21:E29)</f>
        <v>59222.609332990105</v>
      </c>
    </row>
    <row r="21" spans="2:5">
      <c r="B21" s="40" t="s">
        <v>186</v>
      </c>
      <c r="C21" s="37">
        <v>9021.250978</v>
      </c>
      <c r="D21" s="37">
        <v>7703.8827890099983</v>
      </c>
      <c r="E21" s="37">
        <v>6658.3300516799854</v>
      </c>
    </row>
    <row r="22" spans="2:5">
      <c r="B22" s="40" t="s">
        <v>187</v>
      </c>
      <c r="C22" s="37">
        <v>6513.2894470000001</v>
      </c>
      <c r="D22" s="37">
        <v>7146.7785954399997</v>
      </c>
      <c r="E22" s="30">
        <v>4372.8699426499988</v>
      </c>
    </row>
    <row r="23" spans="2:5">
      <c r="B23" s="40" t="s">
        <v>188</v>
      </c>
      <c r="C23" s="37">
        <v>4621.2867649999998</v>
      </c>
      <c r="D23" s="37">
        <v>4110.5004285300001</v>
      </c>
      <c r="E23" s="30">
        <v>2545.0921444900014</v>
      </c>
    </row>
    <row r="24" spans="2:5">
      <c r="B24" s="40" t="s">
        <v>189</v>
      </c>
      <c r="C24" s="37">
        <v>1563.755152</v>
      </c>
      <c r="D24" s="37">
        <v>1039.5078007200002</v>
      </c>
      <c r="E24" s="30">
        <v>454.92763770000028</v>
      </c>
    </row>
    <row r="25" spans="2:5">
      <c r="B25" s="40" t="s">
        <v>190</v>
      </c>
      <c r="C25" s="37">
        <v>6788.6894350000002</v>
      </c>
      <c r="D25" s="37">
        <v>7812.7017844899965</v>
      </c>
      <c r="E25" s="30">
        <v>4913.2079216800039</v>
      </c>
    </row>
    <row r="26" spans="2:5">
      <c r="B26" s="40" t="s">
        <v>191</v>
      </c>
      <c r="C26" s="37">
        <v>4821.0745829999996</v>
      </c>
      <c r="D26" s="37">
        <v>4917.1204591700025</v>
      </c>
      <c r="E26" s="30">
        <v>4098.0404120300045</v>
      </c>
    </row>
    <row r="27" spans="2:5">
      <c r="B27" s="40" t="s">
        <v>192</v>
      </c>
      <c r="C27" s="37">
        <v>4686.5330860000004</v>
      </c>
      <c r="D27" s="37">
        <v>4491.9936765899993</v>
      </c>
      <c r="E27" s="30">
        <v>2393.2611975000027</v>
      </c>
    </row>
    <row r="28" spans="2:5">
      <c r="B28" s="40" t="s">
        <v>193</v>
      </c>
      <c r="C28" s="37">
        <v>16547.949347999998</v>
      </c>
      <c r="D28" s="37">
        <v>19303.23082887999</v>
      </c>
      <c r="E28" s="30">
        <v>10884.244449400014</v>
      </c>
    </row>
    <row r="29" spans="2:5">
      <c r="B29" s="40" t="s">
        <v>194</v>
      </c>
      <c r="C29" s="37">
        <v>27909.515524999999</v>
      </c>
      <c r="D29" s="37">
        <v>26737.099672889999</v>
      </c>
      <c r="E29" s="37">
        <v>22902.635575860088</v>
      </c>
    </row>
    <row r="30" spans="2:5">
      <c r="B30" s="39" t="s">
        <v>195</v>
      </c>
      <c r="C30" s="36">
        <f>SUM(C31:C39)</f>
        <v>42667.774623999998</v>
      </c>
      <c r="D30" s="36">
        <f>SUM(D31:D39)</f>
        <v>55505.767941430007</v>
      </c>
      <c r="E30" s="36">
        <f t="shared" ref="E30" si="1">SUM(E31:E39)</f>
        <v>31733.947352830004</v>
      </c>
    </row>
    <row r="31" spans="2:5">
      <c r="B31" s="40" t="s">
        <v>196</v>
      </c>
      <c r="C31" s="37">
        <v>7536.5605400000004</v>
      </c>
      <c r="D31" s="37">
        <v>11711.698589980002</v>
      </c>
      <c r="E31" s="37">
        <v>5437.1768239200037</v>
      </c>
    </row>
    <row r="32" spans="2:5">
      <c r="B32" s="40" t="s">
        <v>197</v>
      </c>
      <c r="C32" s="37">
        <v>2214.2146980000002</v>
      </c>
      <c r="D32" s="37">
        <v>2514.2466445000005</v>
      </c>
      <c r="E32" s="30">
        <v>998.0130882099993</v>
      </c>
    </row>
    <row r="33" spans="2:5">
      <c r="B33" s="40" t="s">
        <v>198</v>
      </c>
      <c r="C33" s="37">
        <v>5253.9667229999995</v>
      </c>
      <c r="D33" s="37">
        <v>6817.8357569200007</v>
      </c>
      <c r="E33" s="30">
        <v>3776.4095029099981</v>
      </c>
    </row>
    <row r="34" spans="2:5">
      <c r="B34" s="40" t="s">
        <v>199</v>
      </c>
      <c r="C34" s="37">
        <v>7546.5879809999997</v>
      </c>
      <c r="D34" s="37">
        <v>11697.23754896</v>
      </c>
      <c r="E34" s="30">
        <v>9070.9795039799992</v>
      </c>
    </row>
    <row r="35" spans="2:5">
      <c r="B35" s="40" t="s">
        <v>200</v>
      </c>
      <c r="C35" s="37">
        <v>922.16444000000001</v>
      </c>
      <c r="D35" s="37">
        <v>1031.1933455600001</v>
      </c>
      <c r="E35" s="30">
        <v>461.08324646000057</v>
      </c>
    </row>
    <row r="36" spans="2:5">
      <c r="B36" s="40" t="s">
        <v>201</v>
      </c>
      <c r="C36" s="37">
        <v>604.58904099999995</v>
      </c>
      <c r="D36" s="37">
        <v>1495.8344415900001</v>
      </c>
      <c r="E36" s="30">
        <v>507.36800715999919</v>
      </c>
    </row>
    <row r="37" spans="2:5">
      <c r="B37" s="40" t="s">
        <v>202</v>
      </c>
      <c r="C37" s="37">
        <v>7163.9579830000002</v>
      </c>
      <c r="D37" s="37">
        <v>9452.9212265500009</v>
      </c>
      <c r="E37" s="37">
        <v>6689.1818637900096</v>
      </c>
    </row>
    <row r="38" spans="2:5">
      <c r="B38" s="40" t="s">
        <v>203</v>
      </c>
      <c r="C38" s="37">
        <v>3796.497018</v>
      </c>
      <c r="D38" s="37">
        <v>146.3440022099995</v>
      </c>
      <c r="E38" s="38">
        <v>0</v>
      </c>
    </row>
    <row r="39" spans="2:5">
      <c r="B39" s="40" t="s">
        <v>204</v>
      </c>
      <c r="C39" s="37">
        <v>7629.2362000000003</v>
      </c>
      <c r="D39" s="37">
        <v>10638.456385160005</v>
      </c>
      <c r="E39" s="30">
        <v>4793.7353163999942</v>
      </c>
    </row>
    <row r="40" spans="2:5">
      <c r="B40" s="39" t="s">
        <v>205</v>
      </c>
      <c r="C40" s="36">
        <f>SUM(C41:C48)</f>
        <v>335643.46927599999</v>
      </c>
      <c r="D40" s="36">
        <f>SUM(D41:D48)</f>
        <v>425430.73282089009</v>
      </c>
      <c r="E40" s="36">
        <f>SUM(E41:E48)</f>
        <v>371386.55456752016</v>
      </c>
    </row>
    <row r="41" spans="2:5">
      <c r="B41" s="40" t="s">
        <v>206</v>
      </c>
      <c r="C41" s="37">
        <v>109097.14767200001</v>
      </c>
      <c r="D41" s="37">
        <v>116874.34641204</v>
      </c>
      <c r="E41" s="30">
        <v>92765.069328700192</v>
      </c>
    </row>
    <row r="42" spans="2:5">
      <c r="B42" s="40" t="s">
        <v>207</v>
      </c>
      <c r="C42" s="37">
        <v>118033.40033600001</v>
      </c>
      <c r="D42" s="37">
        <v>118216.18406678001</v>
      </c>
      <c r="E42" s="30">
        <v>106551.83112685003</v>
      </c>
    </row>
    <row r="43" spans="2:5">
      <c r="B43" s="40" t="s">
        <v>208</v>
      </c>
      <c r="C43" s="37">
        <v>14314.026909</v>
      </c>
      <c r="D43" s="37">
        <v>14691.548963120002</v>
      </c>
      <c r="E43" s="30">
        <v>12807.747589929997</v>
      </c>
    </row>
    <row r="44" spans="2:5">
      <c r="B44" s="40" t="s">
        <v>209</v>
      </c>
      <c r="C44" s="37">
        <v>53770.024184000002</v>
      </c>
      <c r="D44" s="37">
        <v>84341.876110940007</v>
      </c>
      <c r="E44" s="30">
        <v>81002.389455510012</v>
      </c>
    </row>
    <row r="45" spans="2:5">
      <c r="B45" s="40" t="s">
        <v>210</v>
      </c>
      <c r="C45" s="37">
        <v>25211.809301000001</v>
      </c>
      <c r="D45" s="37">
        <v>28105.728149999999</v>
      </c>
      <c r="E45" s="30">
        <v>24252.182003549988</v>
      </c>
    </row>
    <row r="46" spans="2:5">
      <c r="B46" s="40" t="s">
        <v>211</v>
      </c>
      <c r="C46" s="38">
        <v>0</v>
      </c>
      <c r="D46" s="30">
        <v>45382.700165970004</v>
      </c>
      <c r="E46" s="30">
        <v>38495.942670879995</v>
      </c>
    </row>
    <row r="47" spans="2:5">
      <c r="B47" s="40" t="s">
        <v>212</v>
      </c>
      <c r="C47" s="30">
        <v>777.41101400000002</v>
      </c>
      <c r="D47" s="30">
        <v>763.65387638000004</v>
      </c>
      <c r="E47" s="30">
        <v>537.79705953000007</v>
      </c>
    </row>
    <row r="48" spans="2:5">
      <c r="B48" s="40" t="s">
        <v>213</v>
      </c>
      <c r="C48" s="37">
        <v>14439.64986</v>
      </c>
      <c r="D48" s="37">
        <v>17054.695075660002</v>
      </c>
      <c r="E48" s="30">
        <v>14973.595332569992</v>
      </c>
    </row>
    <row r="49" spans="2:5">
      <c r="B49" s="39" t="s">
        <v>214</v>
      </c>
      <c r="C49" s="36">
        <f>SUM(C50:C56)</f>
        <v>42703.145658999994</v>
      </c>
      <c r="D49" s="36">
        <f>SUM(D50:D56)</f>
        <v>56403.937568869995</v>
      </c>
      <c r="E49" s="38">
        <f>SUM(E50:E56)</f>
        <v>38088.282092609988</v>
      </c>
    </row>
    <row r="50" spans="2:5">
      <c r="B50" s="40" t="s">
        <v>215</v>
      </c>
      <c r="C50" s="37">
        <v>539.88325999999995</v>
      </c>
      <c r="D50" s="37">
        <v>1100.8372461599999</v>
      </c>
      <c r="E50" s="30">
        <v>881.59320638000008</v>
      </c>
    </row>
    <row r="51" spans="2:5">
      <c r="B51" s="40" t="s">
        <v>216</v>
      </c>
      <c r="C51" s="37">
        <v>10554.328154999999</v>
      </c>
      <c r="D51" s="37">
        <v>12826.57499659</v>
      </c>
      <c r="E51" s="30">
        <v>8422.0683573599963</v>
      </c>
    </row>
    <row r="52" spans="2:5">
      <c r="B52" s="40" t="s">
        <v>217</v>
      </c>
      <c r="C52" s="37">
        <v>8576.1003500000006</v>
      </c>
      <c r="D52" s="37">
        <v>10779.52117457</v>
      </c>
      <c r="E52" s="30">
        <v>9799.9546498499985</v>
      </c>
    </row>
    <row r="53" spans="2:5">
      <c r="B53" s="40" t="s">
        <v>218</v>
      </c>
      <c r="C53" s="37">
        <v>23009.383893999999</v>
      </c>
      <c r="D53" s="37">
        <v>28828.774737950003</v>
      </c>
      <c r="E53" s="30">
        <v>16171.195465419998</v>
      </c>
    </row>
    <row r="54" spans="2:5">
      <c r="B54" s="40" t="s">
        <v>1038</v>
      </c>
      <c r="C54" s="37">
        <v>0</v>
      </c>
      <c r="D54" s="37">
        <v>2500</v>
      </c>
      <c r="E54" s="30">
        <v>2500</v>
      </c>
    </row>
    <row r="55" spans="2:5">
      <c r="B55" s="40" t="s">
        <v>1064</v>
      </c>
      <c r="C55" s="37">
        <v>0</v>
      </c>
      <c r="D55" s="37">
        <v>359.88441359999996</v>
      </c>
      <c r="E55" s="30">
        <v>305.13041359999994</v>
      </c>
    </row>
    <row r="56" spans="2:5">
      <c r="B56" s="40" t="s">
        <v>219</v>
      </c>
      <c r="C56" s="37">
        <v>23.45</v>
      </c>
      <c r="D56" s="37">
        <v>8.3450000000000006</v>
      </c>
      <c r="E56" s="30">
        <v>8.34</v>
      </c>
    </row>
    <row r="57" spans="2:5">
      <c r="B57" s="39" t="s">
        <v>220</v>
      </c>
      <c r="C57" s="36">
        <f>SUM(C58:C66)</f>
        <v>28001.130613000001</v>
      </c>
      <c r="D57" s="36">
        <f>SUM(D58:D66)</f>
        <v>34029.045068680003</v>
      </c>
      <c r="E57" s="36">
        <f>SUM(E58:E66)</f>
        <v>17580.679117070023</v>
      </c>
    </row>
    <row r="58" spans="2:5">
      <c r="B58" s="40" t="s">
        <v>221</v>
      </c>
      <c r="C58" s="37">
        <v>14846.633959000001</v>
      </c>
      <c r="D58" s="37">
        <v>15054.898457180003</v>
      </c>
      <c r="E58" s="30">
        <v>8766.1442406800179</v>
      </c>
    </row>
    <row r="59" spans="2:5">
      <c r="B59" s="40" t="s">
        <v>222</v>
      </c>
      <c r="C59" s="37">
        <v>1313.3212719999999</v>
      </c>
      <c r="D59" s="37">
        <v>1024.3238081900004</v>
      </c>
      <c r="E59" s="30">
        <v>247.41619546000018</v>
      </c>
    </row>
    <row r="60" spans="2:5">
      <c r="B60" s="40" t="s">
        <v>223</v>
      </c>
      <c r="C60" s="37">
        <v>640.36814200000003</v>
      </c>
      <c r="D60" s="37">
        <v>1336.9581479399999</v>
      </c>
      <c r="E60" s="30">
        <v>990.28286607999974</v>
      </c>
    </row>
    <row r="61" spans="2:5">
      <c r="B61" s="40" t="s">
        <v>224</v>
      </c>
      <c r="C61" s="37">
        <v>4444.9931930000002</v>
      </c>
      <c r="D61" s="37">
        <v>5768.0493164300005</v>
      </c>
      <c r="E61" s="30">
        <v>2044.4124324400011</v>
      </c>
    </row>
    <row r="62" spans="2:5">
      <c r="B62" s="40" t="s">
        <v>225</v>
      </c>
      <c r="C62" s="37">
        <v>2266.8475440000002</v>
      </c>
      <c r="D62" s="37">
        <v>3231.0539311000007</v>
      </c>
      <c r="E62" s="30">
        <v>945.21457004000138</v>
      </c>
    </row>
    <row r="63" spans="2:5">
      <c r="B63" s="40" t="s">
        <v>226</v>
      </c>
      <c r="C63" s="37">
        <v>341.15006799999998</v>
      </c>
      <c r="D63" s="37">
        <v>695.48517443000003</v>
      </c>
      <c r="E63" s="30">
        <v>170.68089677999998</v>
      </c>
    </row>
    <row r="64" spans="2:5">
      <c r="B64" s="40" t="s">
        <v>227</v>
      </c>
      <c r="C64" s="37">
        <v>243.72336999999999</v>
      </c>
      <c r="D64" s="37">
        <v>1254.99672111</v>
      </c>
      <c r="E64" s="30">
        <v>702.77995585999986</v>
      </c>
    </row>
    <row r="65" spans="2:5">
      <c r="B65" s="40" t="s">
        <v>228</v>
      </c>
      <c r="C65" s="37">
        <v>1335.0959889999999</v>
      </c>
      <c r="D65" s="37">
        <v>842.08267192000005</v>
      </c>
      <c r="E65" s="30">
        <v>153.38611822999997</v>
      </c>
    </row>
    <row r="66" spans="2:5">
      <c r="B66" s="40" t="s">
        <v>229</v>
      </c>
      <c r="C66" s="37">
        <v>2568.9970760000001</v>
      </c>
      <c r="D66" s="37">
        <v>4821.1968403800001</v>
      </c>
      <c r="E66" s="30">
        <v>3560.3618414999996</v>
      </c>
    </row>
    <row r="67" spans="2:5">
      <c r="B67" s="39" t="s">
        <v>230</v>
      </c>
      <c r="C67" s="36">
        <f>SUM(C68:C71)</f>
        <v>62380.072744999998</v>
      </c>
      <c r="D67" s="36">
        <f>SUM(D68:D71)</f>
        <v>66869.475276530022</v>
      </c>
      <c r="E67" s="38">
        <f>SUM(E68:E71)</f>
        <v>39965.458511040037</v>
      </c>
    </row>
    <row r="68" spans="2:5">
      <c r="B68" s="40" t="s">
        <v>231</v>
      </c>
      <c r="C68" s="37">
        <v>35352.916226000001</v>
      </c>
      <c r="D68" s="37">
        <v>32103.863226100028</v>
      </c>
      <c r="E68" s="30">
        <v>19756.269407400025</v>
      </c>
    </row>
    <row r="69" spans="2:5">
      <c r="B69" s="40" t="s">
        <v>232</v>
      </c>
      <c r="C69" s="37">
        <v>25580.872243999998</v>
      </c>
      <c r="D69" s="37">
        <v>34296.73109881999</v>
      </c>
      <c r="E69" s="30">
        <v>20209.189103640016</v>
      </c>
    </row>
    <row r="70" spans="2:5">
      <c r="B70" s="40" t="s">
        <v>1040</v>
      </c>
      <c r="C70" s="37"/>
      <c r="D70" s="37">
        <v>8.6499999999999994E-2</v>
      </c>
      <c r="E70" s="30">
        <v>0</v>
      </c>
    </row>
    <row r="71" spans="2:5">
      <c r="B71" s="40" t="s">
        <v>233</v>
      </c>
      <c r="C71" s="37">
        <v>1446.284275</v>
      </c>
      <c r="D71" s="37">
        <v>468.79445161000018</v>
      </c>
      <c r="E71" s="30">
        <v>0</v>
      </c>
    </row>
    <row r="72" spans="2:5">
      <c r="B72" s="39" t="s">
        <v>234</v>
      </c>
      <c r="C72" s="36">
        <f>SUM(C73:C75)</f>
        <v>193105.78345500003</v>
      </c>
      <c r="D72" s="36">
        <f>SUM(D73:D75)</f>
        <v>188291.563455</v>
      </c>
      <c r="E72" s="36">
        <f>SUM(E73:E75)</f>
        <v>151415.60570986001</v>
      </c>
    </row>
    <row r="73" spans="2:5">
      <c r="B73" s="40" t="s">
        <v>235</v>
      </c>
      <c r="C73" s="37">
        <v>79907.001109999997</v>
      </c>
      <c r="D73" s="37">
        <v>75060.181110000005</v>
      </c>
      <c r="E73" s="37">
        <v>56632.702426960001</v>
      </c>
    </row>
    <row r="74" spans="2:5">
      <c r="B74" s="40" t="s">
        <v>236</v>
      </c>
      <c r="C74" s="37">
        <v>111940.449884</v>
      </c>
      <c r="D74" s="37">
        <v>111928.04988399999</v>
      </c>
      <c r="E74" s="37">
        <v>93762.320533950013</v>
      </c>
    </row>
    <row r="75" spans="2:5">
      <c r="B75" s="40" t="s">
        <v>237</v>
      </c>
      <c r="C75" s="37">
        <v>1258.332461</v>
      </c>
      <c r="D75" s="37">
        <v>1303.332461</v>
      </c>
      <c r="E75" s="37">
        <v>1020.5827489500003</v>
      </c>
    </row>
    <row r="76" spans="2:5">
      <c r="B76" s="23" t="s">
        <v>27</v>
      </c>
      <c r="C76" s="20">
        <f>C77+C79+C81+C83</f>
        <v>109284.59931199999</v>
      </c>
      <c r="D76" s="20">
        <f>D77+D79+D81+D83</f>
        <v>89208.729231000005</v>
      </c>
      <c r="E76" s="20">
        <f>E77+E79+E81+E83</f>
        <v>66630.354909090034</v>
      </c>
    </row>
    <row r="77" spans="2:5">
      <c r="B77" s="39" t="s">
        <v>238</v>
      </c>
      <c r="C77" s="36">
        <f>C78</f>
        <v>6051.954592</v>
      </c>
      <c r="D77" s="36">
        <f>D78</f>
        <v>5903.2844089999999</v>
      </c>
      <c r="E77" s="38">
        <f>E78</f>
        <v>5474.0977392100003</v>
      </c>
    </row>
    <row r="78" spans="2:5">
      <c r="B78" s="40" t="s">
        <v>239</v>
      </c>
      <c r="C78" s="37">
        <v>6051.954592</v>
      </c>
      <c r="D78" s="37">
        <v>5903.2844089999999</v>
      </c>
      <c r="E78" s="30">
        <v>5474.0977392100003</v>
      </c>
    </row>
    <row r="79" spans="2:5">
      <c r="B79" s="39" t="s">
        <v>240</v>
      </c>
      <c r="C79" s="36">
        <f>C80</f>
        <v>103232.64472</v>
      </c>
      <c r="D79" s="36">
        <f>D80</f>
        <v>77430.158928000004</v>
      </c>
      <c r="E79" s="36">
        <f>E80</f>
        <v>55280.971279420031</v>
      </c>
    </row>
    <row r="80" spans="2:5">
      <c r="B80" s="40" t="s">
        <v>241</v>
      </c>
      <c r="C80" s="37">
        <v>103232.64472</v>
      </c>
      <c r="D80" s="37">
        <v>77430.158928000004</v>
      </c>
      <c r="E80" s="37">
        <v>55280.971279420031</v>
      </c>
    </row>
    <row r="81" spans="2:8">
      <c r="B81" s="39" t="s">
        <v>242</v>
      </c>
      <c r="C81" s="30">
        <f>C82</f>
        <v>0</v>
      </c>
      <c r="D81" s="38">
        <f>D82</f>
        <v>802.23873500000002</v>
      </c>
      <c r="E81" s="36">
        <f>E82</f>
        <v>802.23873290000006</v>
      </c>
    </row>
    <row r="82" spans="2:8">
      <c r="B82" s="40" t="s">
        <v>243</v>
      </c>
      <c r="C82" s="38">
        <v>0</v>
      </c>
      <c r="D82" s="30">
        <v>802.23873500000002</v>
      </c>
      <c r="E82" s="37">
        <v>802.23873290000006</v>
      </c>
    </row>
    <row r="83" spans="2:8">
      <c r="B83" s="39" t="s">
        <v>244</v>
      </c>
      <c r="C83" s="30">
        <f>C84</f>
        <v>0</v>
      </c>
      <c r="D83" s="38">
        <f>D84</f>
        <v>5073.0471589999997</v>
      </c>
      <c r="E83" s="36">
        <f>E84</f>
        <v>5073.0471575599995</v>
      </c>
    </row>
    <row r="84" spans="2:8">
      <c r="B84" s="40" t="s">
        <v>245</v>
      </c>
      <c r="C84" s="38">
        <v>0</v>
      </c>
      <c r="D84" s="30">
        <v>5073.0471589999997</v>
      </c>
      <c r="E84" s="37">
        <v>5073.0471575599995</v>
      </c>
    </row>
    <row r="85" spans="2:8">
      <c r="B85" s="35" t="s">
        <v>32</v>
      </c>
      <c r="C85" s="31">
        <f>C13+C76</f>
        <v>1155565.3106500001</v>
      </c>
      <c r="D85" s="31">
        <f>D13+D76</f>
        <v>1273591.44955454</v>
      </c>
      <c r="E85" s="31">
        <f>E13+E76</f>
        <v>1006381.5358291916</v>
      </c>
    </row>
    <row r="86" spans="2:8">
      <c r="B86" s="15" t="s">
        <v>13</v>
      </c>
      <c r="C86" s="15"/>
      <c r="D86" s="15"/>
      <c r="E86" s="15"/>
    </row>
    <row r="87" spans="2:8" ht="21.75" customHeight="1">
      <c r="B87" s="129" t="s">
        <v>1080</v>
      </c>
      <c r="C87" s="129"/>
      <c r="D87" s="129"/>
      <c r="E87" s="129"/>
    </row>
    <row r="88" spans="2:8" ht="21.75" customHeight="1">
      <c r="B88" s="129" t="s">
        <v>1046</v>
      </c>
      <c r="C88" s="129"/>
      <c r="D88" s="129"/>
      <c r="E88" s="129"/>
    </row>
    <row r="89" spans="2:8" ht="15" customHeight="1">
      <c r="B89" s="15" t="s">
        <v>33</v>
      </c>
      <c r="C89" s="15"/>
      <c r="D89" s="15"/>
      <c r="E89" s="15"/>
    </row>
    <row r="90" spans="2:8" ht="12.75" customHeight="1">
      <c r="C90" s="10"/>
      <c r="D90" s="10"/>
      <c r="E90" s="10"/>
      <c r="H90" s="76"/>
    </row>
    <row r="91" spans="2:8" ht="23.25" customHeight="1">
      <c r="B91" s="9"/>
      <c r="C91" s="10"/>
      <c r="D91" s="10"/>
      <c r="E91" s="10"/>
      <c r="H91" s="12"/>
    </row>
    <row r="92" spans="2:8">
      <c r="B92" s="9"/>
      <c r="C92" s="10"/>
      <c r="D92" s="10"/>
      <c r="E92" s="10"/>
    </row>
    <row r="93" spans="2:8">
      <c r="B93" s="9"/>
      <c r="C93" s="10"/>
      <c r="D93" s="10"/>
      <c r="E93" s="10"/>
    </row>
    <row r="94" spans="2:8">
      <c r="B94" s="9"/>
      <c r="C94" s="10"/>
      <c r="D94" s="10"/>
      <c r="E94" s="10"/>
    </row>
    <row r="95" spans="2:8">
      <c r="B95" s="9"/>
      <c r="C95" s="10"/>
      <c r="D95" s="10"/>
      <c r="E95" s="10"/>
    </row>
    <row r="96" spans="2:8">
      <c r="B96" s="9"/>
      <c r="C96" s="10"/>
      <c r="D96" s="10"/>
      <c r="E96" s="10"/>
    </row>
    <row r="97" spans="2:5">
      <c r="B97" s="9"/>
      <c r="C97" s="10"/>
      <c r="D97" s="10"/>
      <c r="E97" s="10"/>
    </row>
    <row r="98" spans="2:5">
      <c r="B98" s="9"/>
      <c r="C98" s="10"/>
      <c r="D98" s="10"/>
      <c r="E98" s="10"/>
    </row>
    <row r="99" spans="2:5">
      <c r="B99" s="9"/>
      <c r="C99" s="10"/>
      <c r="D99" s="10"/>
      <c r="E99" s="10"/>
    </row>
    <row r="100" spans="2:5">
      <c r="C100" s="10"/>
      <c r="D100" s="10"/>
      <c r="E100" s="10"/>
    </row>
    <row r="101" spans="2:5">
      <c r="B101" s="13"/>
      <c r="C101" s="10"/>
      <c r="D101" s="10"/>
      <c r="E101" s="10"/>
    </row>
    <row r="102" spans="2:5">
      <c r="B102" s="14"/>
      <c r="C102" s="10"/>
      <c r="D102" s="10"/>
      <c r="E102" s="10"/>
    </row>
    <row r="103" spans="2:5">
      <c r="C103" s="10"/>
      <c r="D103" s="10"/>
      <c r="E103" s="10"/>
    </row>
    <row r="104" spans="2:5">
      <c r="B104" s="9"/>
      <c r="C104" s="10"/>
      <c r="D104" s="10"/>
      <c r="E104" s="10"/>
    </row>
    <row r="105" spans="2:5">
      <c r="B105" s="9"/>
      <c r="C105" s="10"/>
      <c r="D105" s="10"/>
      <c r="E105" s="10"/>
    </row>
    <row r="106" spans="2:5">
      <c r="B106" s="9"/>
      <c r="C106" s="10"/>
      <c r="D106" s="10"/>
      <c r="E106" s="10"/>
    </row>
    <row r="107" spans="2:5">
      <c r="B107" s="9"/>
      <c r="C107" s="10"/>
      <c r="D107" s="10"/>
      <c r="E107" s="10"/>
    </row>
    <row r="108" spans="2:5">
      <c r="B108" s="9"/>
      <c r="C108" s="44"/>
      <c r="D108" s="44"/>
      <c r="E108" s="44"/>
    </row>
    <row r="109" spans="2:5">
      <c r="B109" s="44"/>
      <c r="C109" s="44"/>
      <c r="D109" s="44"/>
      <c r="E109" s="44"/>
    </row>
    <row r="110" spans="2:5">
      <c r="B110" s="44"/>
    </row>
  </sheetData>
  <mergeCells count="11">
    <mergeCell ref="B88:E88"/>
    <mergeCell ref="A1:F1"/>
    <mergeCell ref="A2:F2"/>
    <mergeCell ref="A3:F3"/>
    <mergeCell ref="B11:B12"/>
    <mergeCell ref="B87:E87"/>
    <mergeCell ref="E11:E12"/>
    <mergeCell ref="A5:G5"/>
    <mergeCell ref="A6:F6"/>
    <mergeCell ref="A7:F7"/>
    <mergeCell ref="A8:F8"/>
  </mergeCells>
  <pageMargins left="0.7" right="0.7" top="0.75" bottom="0.75" header="0.3" footer="0.3"/>
  <pageSetup orientation="portrait" r:id="rId1"/>
  <ignoredErrors>
    <ignoredError sqref="C20 E30 E20 E79 C72 C67 C57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L1766"/>
  <sheetViews>
    <sheetView showGridLines="0" zoomScaleNormal="100" workbookViewId="0">
      <selection activeCell="I1743" sqref="I1743"/>
    </sheetView>
  </sheetViews>
  <sheetFormatPr baseColWidth="10" defaultColWidth="11.42578125" defaultRowHeight="15"/>
  <cols>
    <col min="1" max="1" width="17.140625" customWidth="1"/>
    <col min="2" max="2" width="125.85546875" customWidth="1"/>
    <col min="3" max="3" width="23.5703125" customWidth="1"/>
    <col min="4" max="4" width="13" customWidth="1"/>
    <col min="5" max="5" width="19.28515625" customWidth="1"/>
    <col min="7" max="7" width="11.85546875" bestFit="1" customWidth="1"/>
    <col min="9" max="9" width="13.140625" bestFit="1" customWidth="1"/>
  </cols>
  <sheetData>
    <row r="1" spans="1:11" ht="28.5" customHeight="1">
      <c r="A1" s="121" t="s">
        <v>0</v>
      </c>
      <c r="B1" s="121"/>
      <c r="C1" s="121"/>
      <c r="D1" s="121"/>
      <c r="E1" s="121"/>
      <c r="F1" s="121"/>
    </row>
    <row r="2" spans="1:11" ht="21" customHeight="1">
      <c r="A2" s="122" t="s">
        <v>1</v>
      </c>
      <c r="B2" s="122"/>
      <c r="C2" s="122"/>
      <c r="D2" s="122"/>
      <c r="E2" s="122"/>
      <c r="F2" s="122"/>
    </row>
    <row r="3" spans="1:11" ht="15" customHeight="1">
      <c r="A3" s="133" t="s">
        <v>2</v>
      </c>
      <c r="B3" s="133"/>
      <c r="C3" s="133"/>
      <c r="D3" s="133"/>
      <c r="E3" s="133"/>
      <c r="F3" s="133"/>
    </row>
    <row r="5" spans="1:11" ht="18.75" customHeight="1">
      <c r="A5" s="135" t="s">
        <v>14</v>
      </c>
      <c r="B5" s="135"/>
      <c r="C5" s="135"/>
      <c r="D5" s="135"/>
      <c r="E5" s="135"/>
      <c r="F5" s="135"/>
      <c r="G5" s="135"/>
    </row>
    <row r="6" spans="1:11" ht="18.75">
      <c r="A6" s="134" t="s">
        <v>255</v>
      </c>
      <c r="B6" s="134"/>
      <c r="C6" s="134"/>
      <c r="D6" s="134"/>
      <c r="E6" s="134"/>
      <c r="F6" s="134"/>
    </row>
    <row r="7" spans="1:11" ht="18.75">
      <c r="A7" s="137" t="s">
        <v>1076</v>
      </c>
      <c r="B7" s="137"/>
      <c r="C7" s="137"/>
      <c r="D7" s="137"/>
      <c r="E7" s="137"/>
      <c r="F7" s="137"/>
    </row>
    <row r="8" spans="1:11" ht="15.75">
      <c r="A8" s="131" t="s">
        <v>3</v>
      </c>
      <c r="B8" s="131"/>
      <c r="C8" s="131"/>
      <c r="D8" s="131"/>
      <c r="E8" s="131"/>
      <c r="F8" s="131"/>
      <c r="I8" s="15"/>
      <c r="J8" s="15"/>
    </row>
    <row r="9" spans="1:11">
      <c r="I9" s="129"/>
      <c r="J9" s="129"/>
      <c r="K9" s="129"/>
    </row>
    <row r="10" spans="1:11">
      <c r="I10" s="129"/>
      <c r="J10" s="129"/>
      <c r="K10" s="129"/>
    </row>
    <row r="11" spans="1:11" ht="15" customHeight="1">
      <c r="B11" s="130" t="s">
        <v>4</v>
      </c>
      <c r="C11" s="54" t="s">
        <v>5</v>
      </c>
      <c r="D11" s="132" t="s">
        <v>1039</v>
      </c>
      <c r="E11" s="132" t="s">
        <v>6</v>
      </c>
    </row>
    <row r="12" spans="1:11" ht="15.75" customHeight="1">
      <c r="B12" s="130"/>
      <c r="C12" s="58" t="s">
        <v>7</v>
      </c>
      <c r="D12" s="132"/>
      <c r="E12" s="132"/>
    </row>
    <row r="13" spans="1:11">
      <c r="B13" s="80" t="s">
        <v>8</v>
      </c>
      <c r="C13" s="83">
        <v>1046280.711338</v>
      </c>
      <c r="D13" s="83">
        <v>1184382.7203235312</v>
      </c>
      <c r="E13" s="83">
        <v>939751.18092010205</v>
      </c>
    </row>
    <row r="14" spans="1:11">
      <c r="B14" s="81" t="s">
        <v>900</v>
      </c>
      <c r="C14" s="82">
        <v>992551.27882999997</v>
      </c>
      <c r="D14" s="82">
        <v>1116484.75216142</v>
      </c>
      <c r="E14" s="82">
        <v>895482.89969640889</v>
      </c>
    </row>
    <row r="15" spans="1:11">
      <c r="B15" s="68" t="s">
        <v>256</v>
      </c>
      <c r="C15" s="51">
        <v>29859.085477000001</v>
      </c>
      <c r="D15" s="51">
        <v>36583.723501080036</v>
      </c>
      <c r="E15" s="51">
        <v>17714.973598289944</v>
      </c>
    </row>
    <row r="16" spans="1:11">
      <c r="B16" s="77" t="s">
        <v>257</v>
      </c>
      <c r="C16" s="119">
        <v>22676.040590000001</v>
      </c>
      <c r="D16" s="119">
        <v>32071.308104680014</v>
      </c>
      <c r="E16" s="119">
        <v>17336.864540389943</v>
      </c>
    </row>
    <row r="17" spans="2:12">
      <c r="B17" s="79" t="s">
        <v>258</v>
      </c>
      <c r="C17" s="51">
        <v>22676.040590000001</v>
      </c>
      <c r="D17" s="51">
        <v>32071.308104680014</v>
      </c>
      <c r="E17" s="51">
        <v>17336.864540389943</v>
      </c>
    </row>
    <row r="18" spans="2:12">
      <c r="B18" s="77" t="s">
        <v>259</v>
      </c>
      <c r="C18" s="119">
        <v>403.335759</v>
      </c>
      <c r="D18" s="119">
        <v>635.80860900000016</v>
      </c>
      <c r="E18" s="119">
        <v>120.68778116999995</v>
      </c>
    </row>
    <row r="19" spans="2:12">
      <c r="B19" s="79" t="s">
        <v>258</v>
      </c>
      <c r="C19" s="51">
        <v>403.335759</v>
      </c>
      <c r="D19" s="51">
        <v>635.80860900000016</v>
      </c>
      <c r="E19" s="51">
        <v>120.68778116999995</v>
      </c>
    </row>
    <row r="20" spans="2:12">
      <c r="B20" s="77" t="s">
        <v>260</v>
      </c>
      <c r="C20" s="119">
        <v>6574.266208</v>
      </c>
      <c r="D20" s="119">
        <v>3438.1745659999997</v>
      </c>
      <c r="E20" s="119">
        <v>221.39548890999998</v>
      </c>
    </row>
    <row r="21" spans="2:12">
      <c r="B21" s="79" t="s">
        <v>258</v>
      </c>
      <c r="C21" s="51">
        <v>6574.266208</v>
      </c>
      <c r="D21" s="51">
        <v>3438.1745659999997</v>
      </c>
      <c r="E21" s="51">
        <v>221.39548890999998</v>
      </c>
    </row>
    <row r="22" spans="2:12">
      <c r="B22" s="77" t="s">
        <v>261</v>
      </c>
      <c r="C22" s="119">
        <v>205.44291999999999</v>
      </c>
      <c r="D22" s="119">
        <v>438.4322214</v>
      </c>
      <c r="E22" s="119">
        <v>36.025787820000005</v>
      </c>
    </row>
    <row r="23" spans="2:12">
      <c r="B23" s="79" t="s">
        <v>258</v>
      </c>
      <c r="C23" s="51">
        <v>205.44291999999999</v>
      </c>
      <c r="D23" s="51">
        <v>438.4322214</v>
      </c>
      <c r="E23" s="51">
        <v>36.025787820000005</v>
      </c>
    </row>
    <row r="24" spans="2:12">
      <c r="B24" s="68" t="s">
        <v>262</v>
      </c>
      <c r="C24" s="51">
        <v>23.720514999999999</v>
      </c>
      <c r="D24" s="51">
        <v>3.5801440000000002</v>
      </c>
      <c r="E24" s="51">
        <v>1.5001439999999999</v>
      </c>
    </row>
    <row r="25" spans="2:12">
      <c r="B25" s="77" t="s">
        <v>257</v>
      </c>
      <c r="C25" s="119">
        <v>23.720514999999999</v>
      </c>
      <c r="D25" s="119">
        <v>3.5801440000000002</v>
      </c>
      <c r="E25" s="119">
        <v>1.5001439999999999</v>
      </c>
    </row>
    <row r="26" spans="2:12">
      <c r="B26" s="79" t="s">
        <v>258</v>
      </c>
      <c r="C26" s="51">
        <v>23.720514999999999</v>
      </c>
      <c r="D26" s="51">
        <v>3.5801440000000002</v>
      </c>
      <c r="E26" s="51">
        <v>1.5001439999999999</v>
      </c>
    </row>
    <row r="27" spans="2:12">
      <c r="B27" s="68" t="s">
        <v>263</v>
      </c>
      <c r="C27" s="51">
        <v>34.713437999999996</v>
      </c>
      <c r="D27" s="51">
        <v>17.779409100000002</v>
      </c>
      <c r="E27" s="51">
        <v>12.396223690000003</v>
      </c>
      <c r="J27" s="9"/>
      <c r="K27" s="10"/>
      <c r="L27" s="10"/>
    </row>
    <row r="28" spans="2:12">
      <c r="B28" s="77" t="s">
        <v>257</v>
      </c>
      <c r="C28" s="119">
        <v>34.713437999999996</v>
      </c>
      <c r="D28" s="119">
        <v>17.779409100000002</v>
      </c>
      <c r="E28" s="119">
        <v>12.396223690000003</v>
      </c>
      <c r="J28" s="9"/>
      <c r="K28" s="10"/>
      <c r="L28" s="10"/>
    </row>
    <row r="29" spans="2:12">
      <c r="B29" s="79" t="s">
        <v>258</v>
      </c>
      <c r="C29" s="51">
        <v>34.713437999999996</v>
      </c>
      <c r="D29" s="51">
        <v>17.779409100000002</v>
      </c>
      <c r="E29" s="51">
        <v>12.396223690000003</v>
      </c>
    </row>
    <row r="30" spans="2:12">
      <c r="B30" s="68" t="s">
        <v>264</v>
      </c>
      <c r="C30" s="51">
        <v>52.019531999999998</v>
      </c>
      <c r="D30" s="51">
        <v>18.02532501</v>
      </c>
      <c r="E30" s="51">
        <v>10.020436289999999</v>
      </c>
    </row>
    <row r="31" spans="2:12">
      <c r="B31" s="77" t="s">
        <v>257</v>
      </c>
      <c r="C31" s="119">
        <v>52.019531999999998</v>
      </c>
      <c r="D31" s="119">
        <v>18.02532501</v>
      </c>
      <c r="E31" s="119">
        <v>10.020436289999999</v>
      </c>
    </row>
    <row r="32" spans="2:12">
      <c r="B32" s="79" t="s">
        <v>258</v>
      </c>
      <c r="C32" s="51">
        <v>52.019531999999998</v>
      </c>
      <c r="D32" s="51">
        <v>18.02532501</v>
      </c>
      <c r="E32" s="51">
        <v>10.020436289999999</v>
      </c>
    </row>
    <row r="33" spans="2:5">
      <c r="B33" s="68" t="s">
        <v>265</v>
      </c>
      <c r="C33" s="51">
        <v>15.910102</v>
      </c>
      <c r="D33" s="51">
        <v>12.717407060000001</v>
      </c>
      <c r="E33" s="51">
        <v>9.4766081599999978</v>
      </c>
    </row>
    <row r="34" spans="2:5">
      <c r="B34" s="77" t="s">
        <v>257</v>
      </c>
      <c r="C34" s="119">
        <v>15.910102</v>
      </c>
      <c r="D34" s="119">
        <v>12.717407060000001</v>
      </c>
      <c r="E34" s="119">
        <v>9.4766081599999978</v>
      </c>
    </row>
    <row r="35" spans="2:5">
      <c r="B35" s="79" t="s">
        <v>258</v>
      </c>
      <c r="C35" s="51">
        <v>15.910102</v>
      </c>
      <c r="D35" s="51">
        <v>12.717407060000001</v>
      </c>
      <c r="E35" s="51">
        <v>9.4766081599999978</v>
      </c>
    </row>
    <row r="36" spans="2:5">
      <c r="B36" s="68" t="s">
        <v>266</v>
      </c>
      <c r="C36" s="51">
        <v>21.058274000000001</v>
      </c>
      <c r="D36" s="51">
        <v>9.2949640000000002</v>
      </c>
      <c r="E36" s="51">
        <v>8.7521611799999999</v>
      </c>
    </row>
    <row r="37" spans="2:5">
      <c r="B37" s="77" t="s">
        <v>257</v>
      </c>
      <c r="C37" s="119">
        <v>21.058274000000001</v>
      </c>
      <c r="D37" s="119">
        <v>9.2949640000000002</v>
      </c>
      <c r="E37" s="119">
        <v>8.7521611799999999</v>
      </c>
    </row>
    <row r="38" spans="2:5">
      <c r="B38" s="79" t="s">
        <v>258</v>
      </c>
      <c r="C38" s="51">
        <v>21.058274000000001</v>
      </c>
      <c r="D38" s="51">
        <v>9.2949640000000002</v>
      </c>
      <c r="E38" s="51">
        <v>8.7521611799999999</v>
      </c>
    </row>
    <row r="39" spans="2:5">
      <c r="B39" s="68" t="s">
        <v>267</v>
      </c>
      <c r="C39" s="51">
        <v>37.721542999999997</v>
      </c>
      <c r="D39" s="51">
        <v>36.027290020000002</v>
      </c>
      <c r="E39" s="51">
        <v>28.559379979999999</v>
      </c>
    </row>
    <row r="40" spans="2:5">
      <c r="B40" s="77" t="s">
        <v>257</v>
      </c>
      <c r="C40" s="119">
        <v>37.721542999999997</v>
      </c>
      <c r="D40" s="119">
        <v>36.027290020000002</v>
      </c>
      <c r="E40" s="119">
        <v>28.559379979999999</v>
      </c>
    </row>
    <row r="41" spans="2:5">
      <c r="B41" s="79" t="s">
        <v>258</v>
      </c>
      <c r="C41" s="51">
        <v>37.721542999999997</v>
      </c>
      <c r="D41" s="51">
        <v>36.027290020000002</v>
      </c>
      <c r="E41" s="51">
        <v>28.559379979999999</v>
      </c>
    </row>
    <row r="42" spans="2:5">
      <c r="B42" s="68" t="s">
        <v>268</v>
      </c>
      <c r="C42" s="51">
        <v>74.293397999999996</v>
      </c>
      <c r="D42" s="51">
        <v>47.517786060000006</v>
      </c>
      <c r="E42" s="51">
        <v>33.06087113000001</v>
      </c>
    </row>
    <row r="43" spans="2:5">
      <c r="B43" s="77" t="s">
        <v>257</v>
      </c>
      <c r="C43" s="119">
        <v>74.293397999999996</v>
      </c>
      <c r="D43" s="119">
        <v>47.517786060000006</v>
      </c>
      <c r="E43" s="119">
        <v>33.06087113000001</v>
      </c>
    </row>
    <row r="44" spans="2:5">
      <c r="B44" s="79" t="s">
        <v>258</v>
      </c>
      <c r="C44" s="51">
        <v>74.293397999999996</v>
      </c>
      <c r="D44" s="51">
        <v>47.517786060000006</v>
      </c>
      <c r="E44" s="51">
        <v>33.06087113000001</v>
      </c>
    </row>
    <row r="45" spans="2:5">
      <c r="B45" s="68" t="s">
        <v>269</v>
      </c>
      <c r="C45" s="51">
        <v>48.326056999999999</v>
      </c>
      <c r="D45" s="51">
        <v>13.137648</v>
      </c>
      <c r="E45" s="51">
        <v>13.137648</v>
      </c>
    </row>
    <row r="46" spans="2:5">
      <c r="B46" s="77" t="s">
        <v>257</v>
      </c>
      <c r="C46" s="119">
        <v>48.326056999999999</v>
      </c>
      <c r="D46" s="119">
        <v>13.137648</v>
      </c>
      <c r="E46" s="119">
        <v>13.137648</v>
      </c>
    </row>
    <row r="47" spans="2:5">
      <c r="B47" s="79" t="s">
        <v>258</v>
      </c>
      <c r="C47" s="51">
        <v>48.326056999999999</v>
      </c>
      <c r="D47" s="51">
        <v>13.137648</v>
      </c>
      <c r="E47" s="51">
        <v>13.137648</v>
      </c>
    </row>
    <row r="48" spans="2:5">
      <c r="B48" s="68" t="s">
        <v>270</v>
      </c>
      <c r="C48" s="51">
        <v>87.865701999999999</v>
      </c>
      <c r="D48" s="51">
        <v>77.17842752</v>
      </c>
      <c r="E48" s="51">
        <v>61.134738379999973</v>
      </c>
    </row>
    <row r="49" spans="2:5">
      <c r="B49" s="77" t="s">
        <v>257</v>
      </c>
      <c r="C49" s="119">
        <v>87.865701999999999</v>
      </c>
      <c r="D49" s="119">
        <v>77.17842752</v>
      </c>
      <c r="E49" s="119">
        <v>61.134738379999973</v>
      </c>
    </row>
    <row r="50" spans="2:5">
      <c r="B50" s="79" t="s">
        <v>258</v>
      </c>
      <c r="C50" s="51">
        <v>87.865701999999999</v>
      </c>
      <c r="D50" s="51">
        <v>77.17842752</v>
      </c>
      <c r="E50" s="51">
        <v>61.134738379999973</v>
      </c>
    </row>
    <row r="51" spans="2:5">
      <c r="B51" s="68" t="s">
        <v>271</v>
      </c>
      <c r="C51" s="51">
        <v>28.204999999999998</v>
      </c>
      <c r="D51" s="51">
        <v>12.141235</v>
      </c>
      <c r="E51" s="51">
        <v>5.0641999999999996</v>
      </c>
    </row>
    <row r="52" spans="2:5">
      <c r="B52" s="77" t="s">
        <v>257</v>
      </c>
      <c r="C52" s="119">
        <v>28.204999999999998</v>
      </c>
      <c r="D52" s="119">
        <v>12.141235</v>
      </c>
      <c r="E52" s="119">
        <v>5.0641999999999996</v>
      </c>
    </row>
    <row r="53" spans="2:5">
      <c r="B53" s="79" t="s">
        <v>258</v>
      </c>
      <c r="C53" s="51">
        <v>28.204999999999998</v>
      </c>
      <c r="D53" s="51">
        <v>12.141235</v>
      </c>
      <c r="E53" s="51">
        <v>5.0641999999999996</v>
      </c>
    </row>
    <row r="54" spans="2:5">
      <c r="B54" s="68" t="s">
        <v>272</v>
      </c>
      <c r="C54" s="51">
        <v>37.447139999999997</v>
      </c>
      <c r="D54" s="51">
        <v>76.641636000000005</v>
      </c>
      <c r="E54" s="51">
        <v>65.451616799999996</v>
      </c>
    </row>
    <row r="55" spans="2:5">
      <c r="B55" s="77" t="s">
        <v>257</v>
      </c>
      <c r="C55" s="119">
        <v>37.447139999999997</v>
      </c>
      <c r="D55" s="119">
        <v>76.641636000000005</v>
      </c>
      <c r="E55" s="119">
        <v>65.451616799999996</v>
      </c>
    </row>
    <row r="56" spans="2:5">
      <c r="B56" s="79" t="s">
        <v>258</v>
      </c>
      <c r="C56" s="51">
        <v>37.447139999999997</v>
      </c>
      <c r="D56" s="51">
        <v>76.641636000000005</v>
      </c>
      <c r="E56" s="51">
        <v>65.451616799999996</v>
      </c>
    </row>
    <row r="57" spans="2:5">
      <c r="B57" s="68" t="s">
        <v>273</v>
      </c>
      <c r="C57" s="51">
        <v>30.843246000000001</v>
      </c>
      <c r="D57" s="51">
        <v>27.714853000000002</v>
      </c>
      <c r="E57" s="51">
        <v>24.598565000000001</v>
      </c>
    </row>
    <row r="58" spans="2:5">
      <c r="B58" s="77" t="s">
        <v>257</v>
      </c>
      <c r="C58" s="119">
        <v>30.843246000000001</v>
      </c>
      <c r="D58" s="119">
        <v>27.714853000000002</v>
      </c>
      <c r="E58" s="119">
        <v>24.598565000000001</v>
      </c>
    </row>
    <row r="59" spans="2:5">
      <c r="B59" s="79" t="s">
        <v>258</v>
      </c>
      <c r="C59" s="51">
        <v>30.843246000000001</v>
      </c>
      <c r="D59" s="51">
        <v>27.714853000000002</v>
      </c>
      <c r="E59" s="51">
        <v>24.598565000000001</v>
      </c>
    </row>
    <row r="60" spans="2:5">
      <c r="B60" s="68" t="s">
        <v>274</v>
      </c>
      <c r="C60" s="51">
        <v>53.354787999999999</v>
      </c>
      <c r="D60" s="51">
        <v>22.427887800000001</v>
      </c>
      <c r="E60" s="51">
        <v>14.810219739999999</v>
      </c>
    </row>
    <row r="61" spans="2:5">
      <c r="B61" s="77" t="s">
        <v>257</v>
      </c>
      <c r="C61" s="119">
        <v>53.354787999999999</v>
      </c>
      <c r="D61" s="119">
        <v>22.427887800000001</v>
      </c>
      <c r="E61" s="119">
        <v>14.810219739999999</v>
      </c>
    </row>
    <row r="62" spans="2:5">
      <c r="B62" s="79" t="s">
        <v>258</v>
      </c>
      <c r="C62" s="51">
        <v>53.354787999999999</v>
      </c>
      <c r="D62" s="51">
        <v>22.427887800000001</v>
      </c>
      <c r="E62" s="51">
        <v>14.810219739999999</v>
      </c>
    </row>
    <row r="63" spans="2:5">
      <c r="B63" s="68" t="s">
        <v>275</v>
      </c>
      <c r="C63" s="51">
        <v>40.123913999999999</v>
      </c>
      <c r="D63" s="51">
        <v>38.229459779999999</v>
      </c>
      <c r="E63" s="51">
        <v>24.478400110000006</v>
      </c>
    </row>
    <row r="64" spans="2:5">
      <c r="B64" s="77" t="s">
        <v>257</v>
      </c>
      <c r="C64" s="119">
        <v>40.123913999999999</v>
      </c>
      <c r="D64" s="119">
        <v>38.229459779999999</v>
      </c>
      <c r="E64" s="119">
        <v>24.478400110000006</v>
      </c>
    </row>
    <row r="65" spans="2:5">
      <c r="B65" s="79" t="s">
        <v>258</v>
      </c>
      <c r="C65" s="51">
        <v>40.123913999999999</v>
      </c>
      <c r="D65" s="51">
        <v>38.229459779999999</v>
      </c>
      <c r="E65" s="51">
        <v>24.478400110000006</v>
      </c>
    </row>
    <row r="66" spans="2:5">
      <c r="B66" s="68" t="s">
        <v>276</v>
      </c>
      <c r="C66" s="51">
        <v>36.559139999999999</v>
      </c>
      <c r="D66" s="51">
        <v>10.3254</v>
      </c>
      <c r="E66" s="51">
        <v>8.7750000000000004</v>
      </c>
    </row>
    <row r="67" spans="2:5">
      <c r="B67" s="77" t="s">
        <v>257</v>
      </c>
      <c r="C67" s="119">
        <v>36.559139999999999</v>
      </c>
      <c r="D67" s="119">
        <v>10.3254</v>
      </c>
      <c r="E67" s="119">
        <v>8.7750000000000004</v>
      </c>
    </row>
    <row r="68" spans="2:5">
      <c r="B68" s="79" t="s">
        <v>258</v>
      </c>
      <c r="C68" s="51">
        <v>36.559139999999999</v>
      </c>
      <c r="D68" s="51">
        <v>10.3254</v>
      </c>
      <c r="E68" s="51">
        <v>8.7750000000000004</v>
      </c>
    </row>
    <row r="69" spans="2:5">
      <c r="B69" s="68" t="s">
        <v>277</v>
      </c>
      <c r="C69" s="51">
        <v>53.140546000000001</v>
      </c>
      <c r="D69" s="51">
        <v>22.29089832</v>
      </c>
      <c r="E69" s="51">
        <v>17.361920260000002</v>
      </c>
    </row>
    <row r="70" spans="2:5">
      <c r="B70" s="77" t="s">
        <v>257</v>
      </c>
      <c r="C70" s="119">
        <v>53.140546000000001</v>
      </c>
      <c r="D70" s="119">
        <v>22.29089832</v>
      </c>
      <c r="E70" s="119">
        <v>17.361920260000002</v>
      </c>
    </row>
    <row r="71" spans="2:5">
      <c r="B71" s="79" t="s">
        <v>258</v>
      </c>
      <c r="C71" s="51">
        <v>53.140546000000001</v>
      </c>
      <c r="D71" s="51">
        <v>22.29089832</v>
      </c>
      <c r="E71" s="51">
        <v>17.361920260000002</v>
      </c>
    </row>
    <row r="72" spans="2:5">
      <c r="B72" s="68" t="s">
        <v>278</v>
      </c>
      <c r="C72" s="51">
        <v>41.740864999999999</v>
      </c>
      <c r="D72" s="51">
        <v>44.804381140000004</v>
      </c>
      <c r="E72" s="51">
        <v>33.169029790000003</v>
      </c>
    </row>
    <row r="73" spans="2:5">
      <c r="B73" s="77" t="s">
        <v>257</v>
      </c>
      <c r="C73" s="119">
        <v>41.740864999999999</v>
      </c>
      <c r="D73" s="119">
        <v>44.804381140000004</v>
      </c>
      <c r="E73" s="119">
        <v>33.169029790000003</v>
      </c>
    </row>
    <row r="74" spans="2:5">
      <c r="B74" s="79" t="s">
        <v>258</v>
      </c>
      <c r="C74" s="51">
        <v>41.740864999999999</v>
      </c>
      <c r="D74" s="51">
        <v>44.804381140000004</v>
      </c>
      <c r="E74" s="51">
        <v>33.169029790000003</v>
      </c>
    </row>
    <row r="75" spans="2:5">
      <c r="B75" s="68" t="s">
        <v>279</v>
      </c>
      <c r="C75" s="51">
        <v>365.97077000000002</v>
      </c>
      <c r="D75" s="51">
        <v>269.62184333000005</v>
      </c>
      <c r="E75" s="51">
        <v>216.07002970000016</v>
      </c>
    </row>
    <row r="76" spans="2:5">
      <c r="B76" s="77" t="s">
        <v>257</v>
      </c>
      <c r="C76" s="119">
        <v>365.97077000000002</v>
      </c>
      <c r="D76" s="119">
        <v>269.62184333000005</v>
      </c>
      <c r="E76" s="119">
        <v>216.07002970000016</v>
      </c>
    </row>
    <row r="77" spans="2:5">
      <c r="B77" s="79" t="s">
        <v>258</v>
      </c>
      <c r="C77" s="51">
        <v>365.97077000000002</v>
      </c>
      <c r="D77" s="51">
        <v>269.62184333000005</v>
      </c>
      <c r="E77" s="51">
        <v>216.07002970000016</v>
      </c>
    </row>
    <row r="78" spans="2:5">
      <c r="B78" s="68" t="s">
        <v>280</v>
      </c>
      <c r="C78" s="51">
        <v>961609.17938300001</v>
      </c>
      <c r="D78" s="51">
        <v>1079141.572665201</v>
      </c>
      <c r="E78" s="51">
        <v>877180.10890590888</v>
      </c>
    </row>
    <row r="79" spans="2:5">
      <c r="B79" s="77" t="s">
        <v>257</v>
      </c>
      <c r="C79" s="119">
        <v>693500.66154899995</v>
      </c>
      <c r="D79" s="119">
        <v>760264.01773847034</v>
      </c>
      <c r="E79" s="119">
        <v>617312.43518896669</v>
      </c>
    </row>
    <row r="80" spans="2:5">
      <c r="B80" s="79" t="s">
        <v>281</v>
      </c>
      <c r="C80" s="51">
        <v>97.674678</v>
      </c>
      <c r="D80" s="51">
        <v>106.36918679999999</v>
      </c>
      <c r="E80" s="51">
        <v>78.36901063000002</v>
      </c>
    </row>
    <row r="81" spans="2:5">
      <c r="B81" s="79" t="s">
        <v>258</v>
      </c>
      <c r="C81" s="51">
        <v>693402.98687100003</v>
      </c>
      <c r="D81" s="51">
        <v>760157.64855167037</v>
      </c>
      <c r="E81" s="51">
        <v>617234.06617833674</v>
      </c>
    </row>
    <row r="82" spans="2:5">
      <c r="B82" s="77" t="s">
        <v>259</v>
      </c>
      <c r="C82" s="119">
        <v>89385.916966000004</v>
      </c>
      <c r="D82" s="119">
        <v>93547.748463429962</v>
      </c>
      <c r="E82" s="119">
        <v>78856.277015200394</v>
      </c>
    </row>
    <row r="83" spans="2:5">
      <c r="B83" s="79" t="s">
        <v>258</v>
      </c>
      <c r="C83" s="51">
        <v>89385.916966000004</v>
      </c>
      <c r="D83" s="51">
        <v>93547.748463429962</v>
      </c>
      <c r="E83" s="51">
        <v>78856.277015200394</v>
      </c>
    </row>
    <row r="84" spans="2:5">
      <c r="B84" s="77" t="s">
        <v>282</v>
      </c>
      <c r="C84" s="119">
        <v>66456.635102</v>
      </c>
      <c r="D84" s="119">
        <v>86137.513715459994</v>
      </c>
      <c r="E84" s="119">
        <v>71384.648614460006</v>
      </c>
    </row>
    <row r="85" spans="2:5">
      <c r="B85" s="79" t="s">
        <v>258</v>
      </c>
      <c r="C85" s="51">
        <v>66456.635102</v>
      </c>
      <c r="D85" s="51">
        <v>86137.513715459994</v>
      </c>
      <c r="E85" s="51">
        <v>71384.648614460006</v>
      </c>
    </row>
    <row r="86" spans="2:5">
      <c r="B86" s="77" t="s">
        <v>260</v>
      </c>
      <c r="C86" s="119">
        <v>110935.488254</v>
      </c>
      <c r="D86" s="119">
        <v>137439.02833825001</v>
      </c>
      <c r="E86" s="119">
        <v>109462.79683635</v>
      </c>
    </row>
    <row r="87" spans="2:5">
      <c r="B87" s="79" t="s">
        <v>258</v>
      </c>
      <c r="C87" s="51">
        <v>110935.488254</v>
      </c>
      <c r="D87" s="51">
        <v>137439.02833825001</v>
      </c>
      <c r="E87" s="51">
        <v>109462.79683635</v>
      </c>
    </row>
    <row r="88" spans="2:5">
      <c r="B88" s="77" t="s">
        <v>261</v>
      </c>
      <c r="C88" s="119">
        <v>1330.4775119999999</v>
      </c>
      <c r="D88" s="119">
        <v>1753.2644095900002</v>
      </c>
      <c r="E88" s="119">
        <v>163.95125092999999</v>
      </c>
    </row>
    <row r="89" spans="2:5">
      <c r="B89" s="79" t="s">
        <v>258</v>
      </c>
      <c r="C89" s="51">
        <v>1330.4775119999999</v>
      </c>
      <c r="D89" s="51">
        <v>1753.2644095900002</v>
      </c>
      <c r="E89" s="51">
        <v>163.95125092999999</v>
      </c>
    </row>
    <row r="90" spans="2:5">
      <c r="B90" s="81" t="s">
        <v>1033</v>
      </c>
      <c r="C90" s="82">
        <v>53729.432507999998</v>
      </c>
      <c r="D90" s="82">
        <v>67897.968162120087</v>
      </c>
      <c r="E90" s="82">
        <v>44268.281223690014</v>
      </c>
    </row>
    <row r="91" spans="2:5">
      <c r="B91" s="68" t="s">
        <v>256</v>
      </c>
      <c r="C91" s="51">
        <v>3954.8934810000001</v>
      </c>
      <c r="D91" s="51">
        <v>4783.7206191099958</v>
      </c>
      <c r="E91" s="51">
        <v>2643.6609557800007</v>
      </c>
    </row>
    <row r="92" spans="2:5">
      <c r="B92" s="77" t="s">
        <v>257</v>
      </c>
      <c r="C92" s="119">
        <v>1822.0397680000001</v>
      </c>
      <c r="D92" s="119">
        <v>1933.2997991099978</v>
      </c>
      <c r="E92" s="119">
        <v>1378.2953917099996</v>
      </c>
    </row>
    <row r="93" spans="2:5">
      <c r="B93" s="78">
        <v>12526</v>
      </c>
      <c r="C93" s="51">
        <v>56.373148999999998</v>
      </c>
      <c r="D93" s="51">
        <v>87.367837900000012</v>
      </c>
      <c r="E93" s="51">
        <v>59.443775779999996</v>
      </c>
    </row>
    <row r="94" spans="2:5">
      <c r="B94" s="79" t="s">
        <v>283</v>
      </c>
      <c r="C94" s="51">
        <v>56.373148999999998</v>
      </c>
      <c r="D94" s="51">
        <v>87.367837900000012</v>
      </c>
      <c r="E94" s="51">
        <v>59.443775779999996</v>
      </c>
    </row>
    <row r="95" spans="2:5">
      <c r="B95" s="78">
        <v>12567</v>
      </c>
      <c r="C95" s="51">
        <v>1.7786869999999999</v>
      </c>
      <c r="D95" s="51">
        <v>10.88727671</v>
      </c>
      <c r="E95" s="51">
        <v>8.7923823500000005</v>
      </c>
    </row>
    <row r="96" spans="2:5">
      <c r="B96" s="79" t="s">
        <v>284</v>
      </c>
      <c r="C96" s="51">
        <v>1.7786869999999999</v>
      </c>
      <c r="D96" s="51">
        <v>10.88727671</v>
      </c>
      <c r="E96" s="51">
        <v>8.7923823500000005</v>
      </c>
    </row>
    <row r="97" spans="2:5">
      <c r="B97" s="78">
        <v>13046</v>
      </c>
      <c r="C97" s="51">
        <v>50.118684000000002</v>
      </c>
      <c r="D97" s="51">
        <v>27.63053322</v>
      </c>
      <c r="E97" s="51">
        <v>8.483925300000001</v>
      </c>
    </row>
    <row r="98" spans="2:5">
      <c r="B98" s="79" t="s">
        <v>285</v>
      </c>
      <c r="C98" s="51">
        <v>50.118684000000002</v>
      </c>
      <c r="D98" s="51">
        <v>27.63053322</v>
      </c>
      <c r="E98" s="51">
        <v>8.483925300000001</v>
      </c>
    </row>
    <row r="99" spans="2:5">
      <c r="B99" s="78">
        <v>13382</v>
      </c>
      <c r="C99" s="51">
        <v>35.402723000000002</v>
      </c>
      <c r="D99" s="51">
        <v>59.966383999999998</v>
      </c>
      <c r="E99" s="51">
        <v>17.841350809999998</v>
      </c>
    </row>
    <row r="100" spans="2:5">
      <c r="B100" s="79" t="s">
        <v>286</v>
      </c>
      <c r="C100" s="51">
        <v>35.402723000000002</v>
      </c>
      <c r="D100" s="51">
        <v>59.966383999999998</v>
      </c>
      <c r="E100" s="51">
        <v>17.841350809999998</v>
      </c>
    </row>
    <row r="101" spans="2:5">
      <c r="B101" s="78">
        <v>13423</v>
      </c>
      <c r="C101" s="51">
        <v>42.236327000000003</v>
      </c>
      <c r="D101" s="51">
        <v>0</v>
      </c>
      <c r="E101" s="51">
        <v>0</v>
      </c>
    </row>
    <row r="102" spans="2:5">
      <c r="B102" s="79" t="s">
        <v>287</v>
      </c>
      <c r="C102" s="51">
        <v>42.236327000000003</v>
      </c>
      <c r="D102" s="51">
        <v>0</v>
      </c>
      <c r="E102" s="51">
        <v>0</v>
      </c>
    </row>
    <row r="103" spans="2:5">
      <c r="B103" s="78">
        <v>13491</v>
      </c>
      <c r="C103" s="51">
        <v>95.146553999999995</v>
      </c>
      <c r="D103" s="51">
        <v>100.11353800000001</v>
      </c>
      <c r="E103" s="51">
        <v>92.375924020000014</v>
      </c>
    </row>
    <row r="104" spans="2:5">
      <c r="B104" s="79" t="s">
        <v>288</v>
      </c>
      <c r="C104" s="51">
        <v>95.146553999999995</v>
      </c>
      <c r="D104" s="51">
        <v>100.11353800000001</v>
      </c>
      <c r="E104" s="51">
        <v>92.375924020000014</v>
      </c>
    </row>
    <row r="105" spans="2:5">
      <c r="B105" s="78">
        <v>13547</v>
      </c>
      <c r="C105" s="51">
        <v>68.631315999999998</v>
      </c>
      <c r="D105" s="51">
        <v>67.709477030000002</v>
      </c>
      <c r="E105" s="51">
        <v>41.069669240000003</v>
      </c>
    </row>
    <row r="106" spans="2:5">
      <c r="B106" s="79" t="s">
        <v>918</v>
      </c>
      <c r="C106" s="51">
        <v>68.631315999999998</v>
      </c>
      <c r="D106" s="51">
        <v>67.709477030000002</v>
      </c>
      <c r="E106" s="51">
        <v>41.069669240000003</v>
      </c>
    </row>
    <row r="107" spans="2:5">
      <c r="B107" s="78">
        <v>13548</v>
      </c>
      <c r="C107" s="51">
        <v>16.655859</v>
      </c>
      <c r="D107" s="51">
        <v>47.1551641</v>
      </c>
      <c r="E107" s="51">
        <v>10.95918236</v>
      </c>
    </row>
    <row r="108" spans="2:5">
      <c r="B108" s="79" t="s">
        <v>919</v>
      </c>
      <c r="C108" s="51">
        <v>16.655859</v>
      </c>
      <c r="D108" s="51">
        <v>47.1551641</v>
      </c>
      <c r="E108" s="51">
        <v>10.95918236</v>
      </c>
    </row>
    <row r="109" spans="2:5">
      <c r="B109" s="78">
        <v>13610</v>
      </c>
      <c r="C109" s="51">
        <v>54.403613999999997</v>
      </c>
      <c r="D109" s="51">
        <v>31.593992320000002</v>
      </c>
      <c r="E109" s="51">
        <v>3.1740156399999999</v>
      </c>
    </row>
    <row r="110" spans="2:5">
      <c r="B110" s="79" t="s">
        <v>289</v>
      </c>
      <c r="C110" s="51">
        <v>54.403613999999997</v>
      </c>
      <c r="D110" s="51">
        <v>31.593992320000002</v>
      </c>
      <c r="E110" s="51">
        <v>3.1740156399999999</v>
      </c>
    </row>
    <row r="111" spans="2:5">
      <c r="B111" s="78">
        <v>13824</v>
      </c>
      <c r="C111" s="51">
        <v>150</v>
      </c>
      <c r="D111" s="51">
        <v>350</v>
      </c>
      <c r="E111" s="51">
        <v>349.90188198999999</v>
      </c>
    </row>
    <row r="112" spans="2:5">
      <c r="B112" s="79" t="s">
        <v>290</v>
      </c>
      <c r="C112" s="51">
        <v>150</v>
      </c>
      <c r="D112" s="51">
        <v>350</v>
      </c>
      <c r="E112" s="51">
        <v>349.90188198999999</v>
      </c>
    </row>
    <row r="113" spans="2:5">
      <c r="B113" s="78">
        <v>14209</v>
      </c>
      <c r="C113" s="51">
        <v>0</v>
      </c>
      <c r="D113" s="51">
        <v>7.4369482800000002</v>
      </c>
      <c r="E113" s="51">
        <v>7.4353465599999993</v>
      </c>
    </row>
    <row r="114" spans="2:5">
      <c r="B114" s="79" t="s">
        <v>291</v>
      </c>
      <c r="C114" s="51">
        <v>0</v>
      </c>
      <c r="D114" s="51">
        <v>7.4369482800000002</v>
      </c>
      <c r="E114" s="51">
        <v>7.4353465599999993</v>
      </c>
    </row>
    <row r="115" spans="2:5">
      <c r="B115" s="78">
        <v>14234</v>
      </c>
      <c r="C115" s="51">
        <v>613.31977099999995</v>
      </c>
      <c r="D115" s="51">
        <v>574.42539090000014</v>
      </c>
      <c r="E115" s="51">
        <v>526.05373756999995</v>
      </c>
    </row>
    <row r="116" spans="2:5">
      <c r="B116" s="79" t="s">
        <v>292</v>
      </c>
      <c r="C116" s="51">
        <v>613.31977099999995</v>
      </c>
      <c r="D116" s="51">
        <v>574.42539090000014</v>
      </c>
      <c r="E116" s="51">
        <v>526.05373756999995</v>
      </c>
    </row>
    <row r="117" spans="2:5">
      <c r="B117" s="78">
        <v>14279</v>
      </c>
      <c r="C117" s="51">
        <v>300</v>
      </c>
      <c r="D117" s="51">
        <v>176.58440907999997</v>
      </c>
      <c r="E117" s="51">
        <v>97.255818599999998</v>
      </c>
    </row>
    <row r="118" spans="2:5">
      <c r="B118" s="79" t="s">
        <v>293</v>
      </c>
      <c r="C118" s="51">
        <v>300</v>
      </c>
      <c r="D118" s="51">
        <v>176.58440907999997</v>
      </c>
      <c r="E118" s="51">
        <v>97.255818599999998</v>
      </c>
    </row>
    <row r="119" spans="2:5">
      <c r="B119" s="78">
        <v>14541</v>
      </c>
      <c r="C119" s="51">
        <v>187.973084</v>
      </c>
      <c r="D119" s="51">
        <v>102.47461399999992</v>
      </c>
      <c r="E119" s="51">
        <v>41.667665399999997</v>
      </c>
    </row>
    <row r="120" spans="2:5">
      <c r="B120" s="79" t="s">
        <v>294</v>
      </c>
      <c r="C120" s="51">
        <v>187.973084</v>
      </c>
      <c r="D120" s="51">
        <v>102.47461399999992</v>
      </c>
      <c r="E120" s="51">
        <v>41.667665399999997</v>
      </c>
    </row>
    <row r="121" spans="2:5">
      <c r="B121" s="78">
        <v>14693</v>
      </c>
      <c r="C121" s="51">
        <v>0</v>
      </c>
      <c r="D121" s="51">
        <v>9.5880030000000005</v>
      </c>
      <c r="E121" s="51">
        <v>9.5880025500000006</v>
      </c>
    </row>
    <row r="122" spans="2:5">
      <c r="B122" s="79" t="s">
        <v>295</v>
      </c>
      <c r="C122" s="51">
        <v>0</v>
      </c>
      <c r="D122" s="51">
        <v>9.5880030000000005</v>
      </c>
      <c r="E122" s="51">
        <v>9.5880025500000006</v>
      </c>
    </row>
    <row r="123" spans="2:5">
      <c r="B123" s="78">
        <v>14704</v>
      </c>
      <c r="C123" s="51">
        <v>0</v>
      </c>
      <c r="D123" s="51">
        <v>9.4433696000000005</v>
      </c>
      <c r="E123" s="51">
        <v>0</v>
      </c>
    </row>
    <row r="124" spans="2:5">
      <c r="B124" s="79" t="s">
        <v>296</v>
      </c>
      <c r="C124" s="51">
        <v>0</v>
      </c>
      <c r="D124" s="51">
        <v>9.4433696000000005</v>
      </c>
      <c r="E124" s="51">
        <v>0</v>
      </c>
    </row>
    <row r="125" spans="2:5">
      <c r="B125" s="78">
        <v>14705</v>
      </c>
      <c r="C125" s="51">
        <v>0</v>
      </c>
      <c r="D125" s="51">
        <v>4.9486460000000001</v>
      </c>
      <c r="E125" s="51">
        <v>4.7819871100000002</v>
      </c>
    </row>
    <row r="126" spans="2:5">
      <c r="B126" s="79" t="s">
        <v>297</v>
      </c>
      <c r="C126" s="51">
        <v>0</v>
      </c>
      <c r="D126" s="51">
        <v>4.9486460000000001</v>
      </c>
      <c r="E126" s="51">
        <v>4.7819871100000002</v>
      </c>
    </row>
    <row r="127" spans="2:5">
      <c r="B127" s="78">
        <v>14706</v>
      </c>
      <c r="C127" s="51">
        <v>0</v>
      </c>
      <c r="D127" s="51">
        <v>23.042085520000004</v>
      </c>
      <c r="E127" s="51">
        <v>23.042085520000001</v>
      </c>
    </row>
    <row r="128" spans="2:5">
      <c r="B128" s="79" t="s">
        <v>298</v>
      </c>
      <c r="C128" s="51">
        <v>0</v>
      </c>
      <c r="D128" s="51">
        <v>23.042085520000004</v>
      </c>
      <c r="E128" s="51">
        <v>23.042085520000001</v>
      </c>
    </row>
    <row r="129" spans="2:5">
      <c r="B129" s="78">
        <v>14723</v>
      </c>
      <c r="C129" s="51">
        <v>0</v>
      </c>
      <c r="D129" s="51">
        <v>1.5320689999999999</v>
      </c>
      <c r="E129" s="51">
        <v>0.57605631999999996</v>
      </c>
    </row>
    <row r="130" spans="2:5">
      <c r="B130" s="79" t="s">
        <v>299</v>
      </c>
      <c r="C130" s="51">
        <v>0</v>
      </c>
      <c r="D130" s="51">
        <v>1.5320689999999999</v>
      </c>
      <c r="E130" s="51">
        <v>0.57605631999999996</v>
      </c>
    </row>
    <row r="131" spans="2:5">
      <c r="B131" s="78">
        <v>14724</v>
      </c>
      <c r="C131" s="51">
        <v>0</v>
      </c>
      <c r="D131" s="51">
        <v>5.3651638599999991</v>
      </c>
      <c r="E131" s="51">
        <v>5.36516386</v>
      </c>
    </row>
    <row r="132" spans="2:5">
      <c r="B132" s="79" t="s">
        <v>300</v>
      </c>
      <c r="C132" s="51">
        <v>0</v>
      </c>
      <c r="D132" s="51">
        <v>5.3651638599999991</v>
      </c>
      <c r="E132" s="51">
        <v>5.36516386</v>
      </c>
    </row>
    <row r="133" spans="2:5">
      <c r="B133" s="78">
        <v>14741</v>
      </c>
      <c r="C133" s="51">
        <v>0</v>
      </c>
      <c r="D133" s="51">
        <v>17.945196790000001</v>
      </c>
      <c r="E133" s="51">
        <v>17.945196790000001</v>
      </c>
    </row>
    <row r="134" spans="2:5">
      <c r="B134" s="79" t="s">
        <v>301</v>
      </c>
      <c r="C134" s="51">
        <v>0</v>
      </c>
      <c r="D134" s="51">
        <v>17.945196790000001</v>
      </c>
      <c r="E134" s="51">
        <v>17.945196790000001</v>
      </c>
    </row>
    <row r="135" spans="2:5">
      <c r="B135" s="78">
        <v>14749</v>
      </c>
      <c r="C135" s="51">
        <v>0</v>
      </c>
      <c r="D135" s="51">
        <v>38.556048789999998</v>
      </c>
      <c r="E135" s="51">
        <v>38.556048789999998</v>
      </c>
    </row>
    <row r="136" spans="2:5">
      <c r="B136" s="79" t="s">
        <v>302</v>
      </c>
      <c r="C136" s="51">
        <v>0</v>
      </c>
      <c r="D136" s="51">
        <v>38.556048789999998</v>
      </c>
      <c r="E136" s="51">
        <v>38.556048789999998</v>
      </c>
    </row>
    <row r="137" spans="2:5">
      <c r="B137" s="78">
        <v>14773</v>
      </c>
      <c r="C137" s="51">
        <v>0</v>
      </c>
      <c r="D137" s="51">
        <v>18.217310609999998</v>
      </c>
      <c r="E137" s="51">
        <v>6.7945651400000004</v>
      </c>
    </row>
    <row r="138" spans="2:5">
      <c r="B138" s="79" t="s">
        <v>303</v>
      </c>
      <c r="C138" s="51">
        <v>0</v>
      </c>
      <c r="D138" s="51">
        <v>18.217310609999998</v>
      </c>
      <c r="E138" s="51">
        <v>6.7945651400000004</v>
      </c>
    </row>
    <row r="139" spans="2:5">
      <c r="B139" s="78">
        <v>14936</v>
      </c>
      <c r="C139" s="51">
        <v>0</v>
      </c>
      <c r="D139" s="51">
        <v>9.8254330000000003</v>
      </c>
      <c r="E139" s="51">
        <v>0</v>
      </c>
    </row>
    <row r="140" spans="2:5">
      <c r="B140" s="79" t="s">
        <v>304</v>
      </c>
      <c r="C140" s="51">
        <v>0</v>
      </c>
      <c r="D140" s="51">
        <v>9.8254330000000003</v>
      </c>
      <c r="E140" s="51">
        <v>0</v>
      </c>
    </row>
    <row r="141" spans="2:5">
      <c r="B141" s="79" t="s">
        <v>258</v>
      </c>
      <c r="C141" s="51">
        <v>150</v>
      </c>
      <c r="D141" s="51">
        <v>133.54353699999999</v>
      </c>
      <c r="E141" s="51">
        <v>0.54</v>
      </c>
    </row>
    <row r="142" spans="2:5">
      <c r="B142" s="78">
        <v>14881</v>
      </c>
      <c r="C142" s="51">
        <v>0</v>
      </c>
      <c r="D142" s="51">
        <v>0.55767940000000005</v>
      </c>
      <c r="E142" s="51">
        <v>0</v>
      </c>
    </row>
    <row r="143" spans="2:5">
      <c r="B143" s="79" t="s">
        <v>945</v>
      </c>
      <c r="C143" s="51">
        <v>0</v>
      </c>
      <c r="D143" s="51">
        <v>0.55767940000000005</v>
      </c>
      <c r="E143" s="51">
        <v>0</v>
      </c>
    </row>
    <row r="144" spans="2:5">
      <c r="B144" s="78">
        <v>14815</v>
      </c>
      <c r="C144" s="51">
        <v>0</v>
      </c>
      <c r="D144" s="51">
        <v>6.6516101999999995</v>
      </c>
      <c r="E144" s="51">
        <v>6.6516100099999997</v>
      </c>
    </row>
    <row r="145" spans="2:5">
      <c r="B145" s="79" t="s">
        <v>946</v>
      </c>
      <c r="C145" s="51">
        <v>0</v>
      </c>
      <c r="D145" s="51">
        <v>6.6516101999999995</v>
      </c>
      <c r="E145" s="51">
        <v>6.6516100099999997</v>
      </c>
    </row>
    <row r="146" spans="2:5">
      <c r="B146" s="78">
        <v>14838</v>
      </c>
      <c r="C146" s="51">
        <v>0</v>
      </c>
      <c r="D146" s="51">
        <v>0.8356654</v>
      </c>
      <c r="E146" s="51">
        <v>0</v>
      </c>
    </row>
    <row r="147" spans="2:5">
      <c r="B147" s="79" t="s">
        <v>947</v>
      </c>
      <c r="C147" s="51">
        <v>0</v>
      </c>
      <c r="D147" s="51">
        <v>0.8356654</v>
      </c>
      <c r="E147" s="51">
        <v>0</v>
      </c>
    </row>
    <row r="148" spans="2:5">
      <c r="B148" s="78">
        <v>14840</v>
      </c>
      <c r="C148" s="51">
        <v>0</v>
      </c>
      <c r="D148" s="51">
        <v>0.8356654</v>
      </c>
      <c r="E148" s="51">
        <v>0</v>
      </c>
    </row>
    <row r="149" spans="2:5">
      <c r="B149" s="79" t="s">
        <v>948</v>
      </c>
      <c r="C149" s="51">
        <v>0</v>
      </c>
      <c r="D149" s="51">
        <v>0.8356654</v>
      </c>
      <c r="E149" s="51">
        <v>0</v>
      </c>
    </row>
    <row r="150" spans="2:5">
      <c r="B150" s="78">
        <v>14920</v>
      </c>
      <c r="C150" s="51">
        <v>0</v>
      </c>
      <c r="D150" s="51">
        <v>6.8725994000000004</v>
      </c>
      <c r="E150" s="51">
        <v>0</v>
      </c>
    </row>
    <row r="151" spans="2:5">
      <c r="B151" s="79" t="s">
        <v>949</v>
      </c>
      <c r="C151" s="51">
        <v>0</v>
      </c>
      <c r="D151" s="51">
        <v>6.8725994000000004</v>
      </c>
      <c r="E151" s="51">
        <v>0</v>
      </c>
    </row>
    <row r="152" spans="2:5">
      <c r="B152" s="78">
        <v>14902</v>
      </c>
      <c r="C152" s="51">
        <v>0</v>
      </c>
      <c r="D152" s="51">
        <v>2.1941506</v>
      </c>
      <c r="E152" s="51">
        <v>0</v>
      </c>
    </row>
    <row r="153" spans="2:5">
      <c r="B153" s="79" t="s">
        <v>950</v>
      </c>
      <c r="C153" s="51">
        <v>0</v>
      </c>
      <c r="D153" s="51">
        <v>2.1941506</v>
      </c>
      <c r="E153" s="51">
        <v>0</v>
      </c>
    </row>
    <row r="154" spans="2:5">
      <c r="B154" s="77" t="s">
        <v>259</v>
      </c>
      <c r="C154" s="119">
        <v>0</v>
      </c>
      <c r="D154" s="119">
        <v>110</v>
      </c>
      <c r="E154" s="119">
        <v>110</v>
      </c>
    </row>
    <row r="155" spans="2:5">
      <c r="B155" s="78">
        <v>13824</v>
      </c>
      <c r="C155" s="51">
        <v>0</v>
      </c>
      <c r="D155" s="51">
        <v>110</v>
      </c>
      <c r="E155" s="51">
        <v>110</v>
      </c>
    </row>
    <row r="156" spans="2:5">
      <c r="B156" s="79" t="s">
        <v>290</v>
      </c>
      <c r="C156" s="51">
        <v>0</v>
      </c>
      <c r="D156" s="51">
        <v>110</v>
      </c>
      <c r="E156" s="51">
        <v>110</v>
      </c>
    </row>
    <row r="157" spans="2:5">
      <c r="B157" s="77" t="s">
        <v>282</v>
      </c>
      <c r="C157" s="119">
        <v>1524.48</v>
      </c>
      <c r="D157" s="119">
        <v>1524.48</v>
      </c>
      <c r="E157" s="119">
        <v>941.98589156000037</v>
      </c>
    </row>
    <row r="158" spans="2:5">
      <c r="B158" s="78">
        <v>13924</v>
      </c>
      <c r="C158" s="51">
        <v>1524.48</v>
      </c>
      <c r="D158" s="51">
        <v>1524.48</v>
      </c>
      <c r="E158" s="51">
        <v>941.98589156000037</v>
      </c>
    </row>
    <row r="159" spans="2:5">
      <c r="B159" s="79" t="s">
        <v>305</v>
      </c>
      <c r="C159" s="51">
        <v>1524.48</v>
      </c>
      <c r="D159" s="51">
        <v>1524.48</v>
      </c>
      <c r="E159" s="51">
        <v>941.98589156000037</v>
      </c>
    </row>
    <row r="160" spans="2:5">
      <c r="B160" s="77" t="s">
        <v>260</v>
      </c>
      <c r="C160" s="119">
        <v>569.09114699999998</v>
      </c>
      <c r="D160" s="119">
        <v>1176.6582539999999</v>
      </c>
      <c r="E160" s="119">
        <v>213.37967250999998</v>
      </c>
    </row>
    <row r="161" spans="2:5">
      <c r="B161" s="78">
        <v>13475</v>
      </c>
      <c r="C161" s="51">
        <v>0</v>
      </c>
      <c r="D161" s="51">
        <v>15</v>
      </c>
      <c r="E161" s="51">
        <v>12.20947299</v>
      </c>
    </row>
    <row r="162" spans="2:5">
      <c r="B162" s="79" t="s">
        <v>306</v>
      </c>
      <c r="C162" s="51">
        <v>0</v>
      </c>
      <c r="D162" s="51">
        <v>15</v>
      </c>
      <c r="E162" s="51">
        <v>12.20947299</v>
      </c>
    </row>
    <row r="163" spans="2:5">
      <c r="B163" s="78">
        <v>13710</v>
      </c>
      <c r="C163" s="51">
        <v>0</v>
      </c>
      <c r="D163" s="51">
        <v>7.3794190000000004</v>
      </c>
      <c r="E163" s="51">
        <v>0</v>
      </c>
    </row>
    <row r="164" spans="2:5">
      <c r="B164" s="79" t="s">
        <v>307</v>
      </c>
      <c r="C164" s="51">
        <v>0</v>
      </c>
      <c r="D164" s="51">
        <v>7.3794190000000004</v>
      </c>
      <c r="E164" s="51">
        <v>0</v>
      </c>
    </row>
    <row r="165" spans="2:5">
      <c r="B165" s="78">
        <v>13824</v>
      </c>
      <c r="C165" s="51">
        <v>0</v>
      </c>
      <c r="D165" s="51">
        <v>150</v>
      </c>
      <c r="E165" s="51">
        <v>149.99999954999998</v>
      </c>
    </row>
    <row r="166" spans="2:5">
      <c r="B166" s="79" t="s">
        <v>290</v>
      </c>
      <c r="C166" s="51">
        <v>0</v>
      </c>
      <c r="D166" s="51">
        <v>150</v>
      </c>
      <c r="E166" s="51">
        <v>149.99999954999998</v>
      </c>
    </row>
    <row r="167" spans="2:5">
      <c r="B167" s="78">
        <v>13855</v>
      </c>
      <c r="C167" s="51">
        <v>453.22500000000002</v>
      </c>
      <c r="D167" s="51">
        <v>865.9799999999999</v>
      </c>
      <c r="E167" s="51">
        <v>6.7270299700000002</v>
      </c>
    </row>
    <row r="168" spans="2:5">
      <c r="B168" s="79" t="s">
        <v>308</v>
      </c>
      <c r="C168" s="51">
        <v>453.22500000000002</v>
      </c>
      <c r="D168" s="51">
        <v>865.9799999999999</v>
      </c>
      <c r="E168" s="51">
        <v>6.7270299700000002</v>
      </c>
    </row>
    <row r="169" spans="2:5">
      <c r="B169" s="78">
        <v>13967</v>
      </c>
      <c r="C169" s="51">
        <v>0</v>
      </c>
      <c r="D169" s="51">
        <v>23.654765000000001</v>
      </c>
      <c r="E169" s="51">
        <v>0</v>
      </c>
    </row>
    <row r="170" spans="2:5">
      <c r="B170" s="79" t="s">
        <v>309</v>
      </c>
      <c r="C170" s="51">
        <v>0</v>
      </c>
      <c r="D170" s="51">
        <v>23.654765000000001</v>
      </c>
      <c r="E170" s="51">
        <v>0</v>
      </c>
    </row>
    <row r="171" spans="2:5">
      <c r="B171" s="78">
        <v>13976</v>
      </c>
      <c r="C171" s="51">
        <v>0</v>
      </c>
      <c r="D171" s="51">
        <v>9.3106690000000008</v>
      </c>
      <c r="E171" s="51">
        <v>0</v>
      </c>
    </row>
    <row r="172" spans="2:5">
      <c r="B172" s="79" t="s">
        <v>310</v>
      </c>
      <c r="C172" s="51">
        <v>0</v>
      </c>
      <c r="D172" s="51">
        <v>9.3106690000000008</v>
      </c>
      <c r="E172" s="51">
        <v>0</v>
      </c>
    </row>
    <row r="173" spans="2:5">
      <c r="B173" s="78">
        <v>14663</v>
      </c>
      <c r="C173" s="51">
        <v>0</v>
      </c>
      <c r="D173" s="51">
        <v>11.412907000000001</v>
      </c>
      <c r="E173" s="51">
        <v>0</v>
      </c>
    </row>
    <row r="174" spans="2:5">
      <c r="B174" s="79" t="s">
        <v>311</v>
      </c>
      <c r="C174" s="51">
        <v>0</v>
      </c>
      <c r="D174" s="51">
        <v>11.412907000000001</v>
      </c>
      <c r="E174" s="51">
        <v>0</v>
      </c>
    </row>
    <row r="175" spans="2:5">
      <c r="B175" s="78">
        <v>14693</v>
      </c>
      <c r="C175" s="51">
        <v>0</v>
      </c>
      <c r="D175" s="51">
        <v>43.903170000000003</v>
      </c>
      <c r="E175" s="51">
        <v>43.903170000000003</v>
      </c>
    </row>
    <row r="176" spans="2:5">
      <c r="B176" s="79" t="s">
        <v>295</v>
      </c>
      <c r="C176" s="51">
        <v>0</v>
      </c>
      <c r="D176" s="51">
        <v>43.903170000000003</v>
      </c>
      <c r="E176" s="51">
        <v>43.903170000000003</v>
      </c>
    </row>
    <row r="177" spans="2:5">
      <c r="B177" s="79" t="s">
        <v>258</v>
      </c>
      <c r="C177" s="51">
        <v>115.866147</v>
      </c>
      <c r="D177" s="51">
        <v>50.017324000000002</v>
      </c>
      <c r="E177" s="51">
        <v>0.54</v>
      </c>
    </row>
    <row r="178" spans="2:5">
      <c r="B178" s="77" t="s">
        <v>261</v>
      </c>
      <c r="C178" s="119">
        <v>39.282566000000003</v>
      </c>
      <c r="D178" s="119">
        <v>39.282566000000003</v>
      </c>
      <c r="E178" s="119">
        <v>0</v>
      </c>
    </row>
    <row r="179" spans="2:5">
      <c r="B179" s="79" t="s">
        <v>258</v>
      </c>
      <c r="C179" s="51">
        <v>39.282566000000003</v>
      </c>
      <c r="D179" s="51">
        <v>39.282566000000003</v>
      </c>
      <c r="E179" s="51">
        <v>0</v>
      </c>
    </row>
    <row r="180" spans="2:5">
      <c r="B180" s="68" t="s">
        <v>262</v>
      </c>
      <c r="C180" s="51">
        <v>2952.6481140000001</v>
      </c>
      <c r="D180" s="51">
        <v>2533.226971300001</v>
      </c>
      <c r="E180" s="51">
        <v>1216.9742017300014</v>
      </c>
    </row>
    <row r="181" spans="2:5">
      <c r="B181" s="77" t="s">
        <v>257</v>
      </c>
      <c r="C181" s="119">
        <v>846.75633200000004</v>
      </c>
      <c r="D181" s="119">
        <v>1060.6916324699998</v>
      </c>
      <c r="E181" s="119">
        <v>915.85597120000011</v>
      </c>
    </row>
    <row r="182" spans="2:5">
      <c r="B182" s="78">
        <v>12522</v>
      </c>
      <c r="C182" s="51">
        <v>45.981827000000003</v>
      </c>
      <c r="D182" s="51">
        <v>38.074163840000004</v>
      </c>
      <c r="E182" s="51">
        <v>23.265825769999999</v>
      </c>
    </row>
    <row r="183" spans="2:5">
      <c r="B183" s="79" t="s">
        <v>312</v>
      </c>
      <c r="C183" s="51">
        <v>45.981827000000003</v>
      </c>
      <c r="D183" s="51">
        <v>38.074163840000004</v>
      </c>
      <c r="E183" s="51">
        <v>23.265825769999999</v>
      </c>
    </row>
    <row r="184" spans="2:5">
      <c r="B184" s="78">
        <v>12602</v>
      </c>
      <c r="C184" s="51">
        <v>30.420183999999999</v>
      </c>
      <c r="D184" s="51">
        <v>27.5802938</v>
      </c>
      <c r="E184" s="51">
        <v>16.225658399999997</v>
      </c>
    </row>
    <row r="185" spans="2:5">
      <c r="B185" s="79" t="s">
        <v>313</v>
      </c>
      <c r="C185" s="51">
        <v>30.420183999999999</v>
      </c>
      <c r="D185" s="51">
        <v>27.5802938</v>
      </c>
      <c r="E185" s="51">
        <v>16.225658399999997</v>
      </c>
    </row>
    <row r="186" spans="2:5">
      <c r="B186" s="78">
        <v>12628</v>
      </c>
      <c r="C186" s="51">
        <v>103.604905</v>
      </c>
      <c r="D186" s="51">
        <v>540.30871100000002</v>
      </c>
      <c r="E186" s="51">
        <v>505.42338228000006</v>
      </c>
    </row>
    <row r="187" spans="2:5">
      <c r="B187" s="79" t="s">
        <v>314</v>
      </c>
      <c r="C187" s="51">
        <v>103.604905</v>
      </c>
      <c r="D187" s="51">
        <v>540.30871100000002</v>
      </c>
      <c r="E187" s="51">
        <v>505.42338228000006</v>
      </c>
    </row>
    <row r="188" spans="2:5">
      <c r="B188" s="78">
        <v>13067</v>
      </c>
      <c r="C188" s="51">
        <v>11.391855</v>
      </c>
      <c r="D188" s="51">
        <v>2.6667E-2</v>
      </c>
      <c r="E188" s="51">
        <v>0</v>
      </c>
    </row>
    <row r="189" spans="2:5">
      <c r="B189" s="79" t="s">
        <v>315</v>
      </c>
      <c r="C189" s="51">
        <v>11.391855</v>
      </c>
      <c r="D189" s="51">
        <v>2.6667E-2</v>
      </c>
      <c r="E189" s="51">
        <v>0</v>
      </c>
    </row>
    <row r="190" spans="2:5">
      <c r="B190" s="78">
        <v>13378</v>
      </c>
      <c r="C190" s="51">
        <v>41.005532000000002</v>
      </c>
      <c r="D190" s="51">
        <v>23.513544829999997</v>
      </c>
      <c r="E190" s="51">
        <v>5.5515595300000005</v>
      </c>
    </row>
    <row r="191" spans="2:5">
      <c r="B191" s="79" t="s">
        <v>316</v>
      </c>
      <c r="C191" s="51">
        <v>41.005532000000002</v>
      </c>
      <c r="D191" s="51">
        <v>23.513544829999997</v>
      </c>
      <c r="E191" s="51">
        <v>5.5515595300000005</v>
      </c>
    </row>
    <row r="192" spans="2:5">
      <c r="B192" s="78">
        <v>13445</v>
      </c>
      <c r="C192" s="51">
        <v>5.4007740000000002</v>
      </c>
      <c r="D192" s="51">
        <v>7.865011</v>
      </c>
      <c r="E192" s="51">
        <v>0</v>
      </c>
    </row>
    <row r="193" spans="2:5">
      <c r="B193" s="79" t="s">
        <v>317</v>
      </c>
      <c r="C193" s="51">
        <v>5.4007740000000002</v>
      </c>
      <c r="D193" s="51">
        <v>7.865011</v>
      </c>
      <c r="E193" s="51">
        <v>0</v>
      </c>
    </row>
    <row r="194" spans="2:5">
      <c r="B194" s="78">
        <v>13539</v>
      </c>
      <c r="C194" s="51">
        <v>96.772452000000001</v>
      </c>
      <c r="D194" s="51">
        <v>49.258884799999997</v>
      </c>
      <c r="E194" s="51">
        <v>16.546192390000002</v>
      </c>
    </row>
    <row r="195" spans="2:5">
      <c r="B195" s="79" t="s">
        <v>318</v>
      </c>
      <c r="C195" s="51">
        <v>96.772452000000001</v>
      </c>
      <c r="D195" s="51">
        <v>49.258884799999997</v>
      </c>
      <c r="E195" s="51">
        <v>16.546192390000002</v>
      </c>
    </row>
    <row r="196" spans="2:5">
      <c r="B196" s="78">
        <v>13562</v>
      </c>
      <c r="C196" s="51">
        <v>4.9170999999999999E-2</v>
      </c>
      <c r="D196" s="51">
        <v>4.9170999999999999E-2</v>
      </c>
      <c r="E196" s="51">
        <v>0</v>
      </c>
    </row>
    <row r="197" spans="2:5">
      <c r="B197" s="79" t="s">
        <v>319</v>
      </c>
      <c r="C197" s="51">
        <v>4.9170999999999999E-2</v>
      </c>
      <c r="D197" s="51">
        <v>4.9170999999999999E-2</v>
      </c>
      <c r="E197" s="51">
        <v>0</v>
      </c>
    </row>
    <row r="198" spans="2:5">
      <c r="B198" s="78">
        <v>13797</v>
      </c>
      <c r="C198" s="51">
        <v>130</v>
      </c>
      <c r="D198" s="51">
        <v>130</v>
      </c>
      <c r="E198" s="51">
        <v>126.09999945</v>
      </c>
    </row>
    <row r="199" spans="2:5">
      <c r="B199" s="79" t="s">
        <v>320</v>
      </c>
      <c r="C199" s="51">
        <v>130</v>
      </c>
      <c r="D199" s="51">
        <v>130</v>
      </c>
      <c r="E199" s="51">
        <v>126.09999945</v>
      </c>
    </row>
    <row r="200" spans="2:5">
      <c r="B200" s="78">
        <v>14097</v>
      </c>
      <c r="C200" s="51">
        <v>0</v>
      </c>
      <c r="D200" s="51">
        <v>6.000000000931323E-7</v>
      </c>
      <c r="E200" s="51">
        <v>0</v>
      </c>
    </row>
    <row r="201" spans="2:5">
      <c r="B201" s="79" t="s">
        <v>321</v>
      </c>
      <c r="C201" s="51">
        <v>0</v>
      </c>
      <c r="D201" s="51">
        <v>6.000000000931323E-7</v>
      </c>
      <c r="E201" s="51">
        <v>0</v>
      </c>
    </row>
    <row r="202" spans="2:5">
      <c r="B202" s="78">
        <v>14103</v>
      </c>
      <c r="C202" s="51">
        <v>0</v>
      </c>
      <c r="D202" s="51">
        <v>0.50497243999999997</v>
      </c>
      <c r="E202" s="51">
        <v>0</v>
      </c>
    </row>
    <row r="203" spans="2:5">
      <c r="B203" s="79" t="s">
        <v>322</v>
      </c>
      <c r="C203" s="51">
        <v>0</v>
      </c>
      <c r="D203" s="51">
        <v>0.50497243999999997</v>
      </c>
      <c r="E203" s="51">
        <v>0</v>
      </c>
    </row>
    <row r="204" spans="2:5">
      <c r="B204" s="78">
        <v>14207</v>
      </c>
      <c r="C204" s="51">
        <v>15.440588999999999</v>
      </c>
      <c r="D204" s="51">
        <v>3.918374</v>
      </c>
      <c r="E204" s="51">
        <v>3.7799390099999997</v>
      </c>
    </row>
    <row r="205" spans="2:5">
      <c r="B205" s="79" t="s">
        <v>323</v>
      </c>
      <c r="C205" s="51">
        <v>15.440588999999999</v>
      </c>
      <c r="D205" s="51">
        <v>3.918374</v>
      </c>
      <c r="E205" s="51">
        <v>3.7799390099999997</v>
      </c>
    </row>
    <row r="206" spans="2:5">
      <c r="B206" s="78">
        <v>14255</v>
      </c>
      <c r="C206" s="51">
        <v>14.907114999999999</v>
      </c>
      <c r="D206" s="51">
        <v>14.274995000000001</v>
      </c>
      <c r="E206" s="51">
        <v>10.853604280000001</v>
      </c>
    </row>
    <row r="207" spans="2:5">
      <c r="B207" s="79" t="s">
        <v>324</v>
      </c>
      <c r="C207" s="51">
        <v>14.907114999999999</v>
      </c>
      <c r="D207" s="51">
        <v>14.274995000000001</v>
      </c>
      <c r="E207" s="51">
        <v>10.853604280000001</v>
      </c>
    </row>
    <row r="208" spans="2:5">
      <c r="B208" s="78">
        <v>14557</v>
      </c>
      <c r="C208" s="51">
        <v>5.628082</v>
      </c>
      <c r="D208" s="51">
        <v>2.8347659599999999</v>
      </c>
      <c r="E208" s="51">
        <v>0</v>
      </c>
    </row>
    <row r="209" spans="2:5">
      <c r="B209" s="79" t="s">
        <v>325</v>
      </c>
      <c r="C209" s="51">
        <v>5.628082</v>
      </c>
      <c r="D209" s="51">
        <v>2.8347659599999999</v>
      </c>
      <c r="E209" s="51">
        <v>0</v>
      </c>
    </row>
    <row r="210" spans="2:5">
      <c r="B210" s="78">
        <v>14639</v>
      </c>
      <c r="C210" s="51">
        <v>346.15384599999999</v>
      </c>
      <c r="D210" s="51">
        <v>219.60981100000001</v>
      </c>
      <c r="E210" s="51">
        <v>208.10981009</v>
      </c>
    </row>
    <row r="211" spans="2:5">
      <c r="B211" s="79" t="s">
        <v>326</v>
      </c>
      <c r="C211" s="51">
        <v>346.15384599999999</v>
      </c>
      <c r="D211" s="51">
        <v>219.60981100000001</v>
      </c>
      <c r="E211" s="51">
        <v>208.10981009</v>
      </c>
    </row>
    <row r="212" spans="2:5">
      <c r="B212" s="78">
        <v>14898</v>
      </c>
      <c r="C212" s="51">
        <v>0</v>
      </c>
      <c r="D212" s="51">
        <v>0.55767940000000005</v>
      </c>
      <c r="E212" s="51">
        <v>0</v>
      </c>
    </row>
    <row r="213" spans="2:5">
      <c r="B213" s="79" t="s">
        <v>951</v>
      </c>
      <c r="C213" s="51">
        <v>0</v>
      </c>
      <c r="D213" s="51">
        <v>0.55767940000000005</v>
      </c>
      <c r="E213" s="51">
        <v>0</v>
      </c>
    </row>
    <row r="214" spans="2:5">
      <c r="B214" s="78">
        <v>14899</v>
      </c>
      <c r="C214" s="51">
        <v>0</v>
      </c>
      <c r="D214" s="51">
        <v>0.55767940000000005</v>
      </c>
      <c r="E214" s="51">
        <v>0</v>
      </c>
    </row>
    <row r="215" spans="2:5">
      <c r="B215" s="79" t="s">
        <v>952</v>
      </c>
      <c r="C215" s="51">
        <v>0</v>
      </c>
      <c r="D215" s="51">
        <v>0.55767940000000005</v>
      </c>
      <c r="E215" s="51">
        <v>0</v>
      </c>
    </row>
    <row r="216" spans="2:5">
      <c r="B216" s="78">
        <v>14896</v>
      </c>
      <c r="C216" s="51">
        <v>0</v>
      </c>
      <c r="D216" s="51">
        <v>0.64154860000000002</v>
      </c>
      <c r="E216" s="51">
        <v>0</v>
      </c>
    </row>
    <row r="217" spans="2:5">
      <c r="B217" s="79" t="s">
        <v>953</v>
      </c>
      <c r="C217" s="51">
        <v>0</v>
      </c>
      <c r="D217" s="51">
        <v>0.64154860000000002</v>
      </c>
      <c r="E217" s="51">
        <v>0</v>
      </c>
    </row>
    <row r="218" spans="2:5">
      <c r="B218" s="78">
        <v>14892</v>
      </c>
      <c r="C218" s="51">
        <v>0</v>
      </c>
      <c r="D218" s="51">
        <v>0.55767940000000005</v>
      </c>
      <c r="E218" s="51">
        <v>0</v>
      </c>
    </row>
    <row r="219" spans="2:5">
      <c r="B219" s="79" t="s">
        <v>954</v>
      </c>
      <c r="C219" s="51">
        <v>0</v>
      </c>
      <c r="D219" s="51">
        <v>0.55767940000000005</v>
      </c>
      <c r="E219" s="51">
        <v>0</v>
      </c>
    </row>
    <row r="220" spans="2:5">
      <c r="B220" s="78">
        <v>14893</v>
      </c>
      <c r="C220" s="51">
        <v>0</v>
      </c>
      <c r="D220" s="51">
        <v>0.55767940000000005</v>
      </c>
      <c r="E220" s="51">
        <v>0</v>
      </c>
    </row>
    <row r="221" spans="2:5">
      <c r="B221" s="79" t="s">
        <v>955</v>
      </c>
      <c r="C221" s="51">
        <v>0</v>
      </c>
      <c r="D221" s="51">
        <v>0.55767940000000005</v>
      </c>
      <c r="E221" s="51">
        <v>0</v>
      </c>
    </row>
    <row r="222" spans="2:5">
      <c r="B222" s="77" t="s">
        <v>259</v>
      </c>
      <c r="C222" s="119">
        <v>0</v>
      </c>
      <c r="D222" s="119">
        <v>50</v>
      </c>
      <c r="E222" s="119">
        <v>49.999999940000002</v>
      </c>
    </row>
    <row r="223" spans="2:5">
      <c r="B223" s="78">
        <v>13797</v>
      </c>
      <c r="C223" s="51">
        <v>0</v>
      </c>
      <c r="D223" s="51">
        <v>50</v>
      </c>
      <c r="E223" s="51">
        <v>49.999999940000002</v>
      </c>
    </row>
    <row r="224" spans="2:5">
      <c r="B224" s="79" t="s">
        <v>320</v>
      </c>
      <c r="C224" s="51">
        <v>0</v>
      </c>
      <c r="D224" s="51">
        <v>50</v>
      </c>
      <c r="E224" s="51">
        <v>49.999999940000002</v>
      </c>
    </row>
    <row r="225" spans="2:5">
      <c r="B225" s="77" t="s">
        <v>282</v>
      </c>
      <c r="C225" s="119">
        <v>0</v>
      </c>
      <c r="D225" s="119">
        <v>79.659540000000007</v>
      </c>
      <c r="E225" s="119">
        <v>0</v>
      </c>
    </row>
    <row r="226" spans="2:5">
      <c r="B226" s="78">
        <v>14713</v>
      </c>
      <c r="C226" s="51">
        <v>0</v>
      </c>
      <c r="D226" s="51">
        <v>79.659540000000007</v>
      </c>
      <c r="E226" s="51">
        <v>0</v>
      </c>
    </row>
    <row r="227" spans="2:5">
      <c r="B227" s="79" t="s">
        <v>327</v>
      </c>
      <c r="C227" s="51">
        <v>0</v>
      </c>
      <c r="D227" s="51">
        <v>79.659540000000007</v>
      </c>
      <c r="E227" s="51">
        <v>0</v>
      </c>
    </row>
    <row r="228" spans="2:5">
      <c r="B228" s="77" t="s">
        <v>260</v>
      </c>
      <c r="C228" s="119">
        <v>2105.8917820000001</v>
      </c>
      <c r="D228" s="119">
        <v>1342.8757988300006</v>
      </c>
      <c r="E228" s="119">
        <v>251.11823058999994</v>
      </c>
    </row>
    <row r="229" spans="2:5">
      <c r="B229" s="78">
        <v>13928</v>
      </c>
      <c r="C229" s="51">
        <v>2105.8917820000001</v>
      </c>
      <c r="D229" s="51">
        <v>1280.7326968300006</v>
      </c>
      <c r="E229" s="51">
        <v>242.93894629999994</v>
      </c>
    </row>
    <row r="230" spans="2:5">
      <c r="B230" s="79" t="s">
        <v>328</v>
      </c>
      <c r="C230" s="51">
        <v>1105.8917819999999</v>
      </c>
      <c r="D230" s="51">
        <v>952.59647500000005</v>
      </c>
      <c r="E230" s="51">
        <v>5.7429035199999996</v>
      </c>
    </row>
    <row r="231" spans="2:5">
      <c r="B231" s="79" t="s">
        <v>329</v>
      </c>
      <c r="C231" s="51">
        <v>1000</v>
      </c>
      <c r="D231" s="51">
        <v>328.1362218299999</v>
      </c>
      <c r="E231" s="51">
        <v>237.19604278</v>
      </c>
    </row>
    <row r="232" spans="2:5">
      <c r="B232" s="78">
        <v>13952</v>
      </c>
      <c r="C232" s="51">
        <v>0</v>
      </c>
      <c r="D232" s="51">
        <v>15.776471000000001</v>
      </c>
      <c r="E232" s="51">
        <v>0</v>
      </c>
    </row>
    <row r="233" spans="2:5">
      <c r="B233" s="79" t="s">
        <v>330</v>
      </c>
      <c r="C233" s="51">
        <v>0</v>
      </c>
      <c r="D233" s="51">
        <v>15.776471000000001</v>
      </c>
      <c r="E233" s="51">
        <v>0</v>
      </c>
    </row>
    <row r="234" spans="2:5">
      <c r="B234" s="78">
        <v>13960</v>
      </c>
      <c r="C234" s="51">
        <v>0</v>
      </c>
      <c r="D234" s="51">
        <v>6.3666309999999999</v>
      </c>
      <c r="E234" s="51">
        <v>6.3666309999999999</v>
      </c>
    </row>
    <row r="235" spans="2:5">
      <c r="B235" s="79" t="s">
        <v>331</v>
      </c>
      <c r="C235" s="51">
        <v>0</v>
      </c>
      <c r="D235" s="51">
        <v>6.3666309999999999</v>
      </c>
      <c r="E235" s="51">
        <v>6.3666309999999999</v>
      </c>
    </row>
    <row r="236" spans="2:5">
      <c r="B236" s="78">
        <v>14293</v>
      </c>
      <c r="C236" s="51">
        <v>0</v>
      </c>
      <c r="D236" s="51">
        <v>40</v>
      </c>
      <c r="E236" s="51">
        <v>1.8126532900000001</v>
      </c>
    </row>
    <row r="237" spans="2:5">
      <c r="B237" s="79" t="s">
        <v>332</v>
      </c>
      <c r="C237" s="51">
        <v>0</v>
      </c>
      <c r="D237" s="51">
        <v>40</v>
      </c>
      <c r="E237" s="51">
        <v>1.8126532900000001</v>
      </c>
    </row>
    <row r="238" spans="2:5">
      <c r="B238" s="68" t="s">
        <v>333</v>
      </c>
      <c r="C238" s="51">
        <v>1116.546664</v>
      </c>
      <c r="D238" s="51">
        <v>1374.5422357300001</v>
      </c>
      <c r="E238" s="51">
        <v>664.38085837000017</v>
      </c>
    </row>
    <row r="239" spans="2:5">
      <c r="B239" s="77" t="s">
        <v>257</v>
      </c>
      <c r="C239" s="119">
        <v>439.91715099999999</v>
      </c>
      <c r="D239" s="119">
        <v>416.72600586999994</v>
      </c>
      <c r="E239" s="119">
        <v>331.29142764000005</v>
      </c>
    </row>
    <row r="240" spans="2:5">
      <c r="B240" s="78">
        <v>12523</v>
      </c>
      <c r="C240" s="51">
        <v>10.27655</v>
      </c>
      <c r="D240" s="51">
        <v>15.348781449999999</v>
      </c>
      <c r="E240" s="51">
        <v>12.218915560000001</v>
      </c>
    </row>
    <row r="241" spans="2:5">
      <c r="B241" s="79" t="s">
        <v>334</v>
      </c>
      <c r="C241" s="51">
        <v>10.27655</v>
      </c>
      <c r="D241" s="51">
        <v>15.348781449999999</v>
      </c>
      <c r="E241" s="51">
        <v>12.218915560000001</v>
      </c>
    </row>
    <row r="242" spans="2:5">
      <c r="B242" s="78">
        <v>12570</v>
      </c>
      <c r="C242" s="51">
        <v>2.7865310000000001</v>
      </c>
      <c r="D242" s="51">
        <v>0.163354</v>
      </c>
      <c r="E242" s="51">
        <v>0</v>
      </c>
    </row>
    <row r="243" spans="2:5">
      <c r="B243" s="79" t="s">
        <v>335</v>
      </c>
      <c r="C243" s="51">
        <v>2.7865310000000001</v>
      </c>
      <c r="D243" s="51">
        <v>0.163354</v>
      </c>
      <c r="E243" s="51">
        <v>0</v>
      </c>
    </row>
    <row r="244" spans="2:5">
      <c r="B244" s="78">
        <v>13044</v>
      </c>
      <c r="C244" s="51">
        <v>7.0139999999999994E-2</v>
      </c>
      <c r="D244" s="51">
        <v>14.07014</v>
      </c>
      <c r="E244" s="51">
        <v>0.42637798999999998</v>
      </c>
    </row>
    <row r="245" spans="2:5">
      <c r="B245" s="79" t="s">
        <v>336</v>
      </c>
      <c r="C245" s="51">
        <v>7.0139999999999994E-2</v>
      </c>
      <c r="D245" s="51">
        <v>14.07014</v>
      </c>
      <c r="E245" s="51">
        <v>0.42637798999999998</v>
      </c>
    </row>
    <row r="246" spans="2:5">
      <c r="B246" s="78">
        <v>13347</v>
      </c>
      <c r="C246" s="51">
        <v>4.3472999999999998E-2</v>
      </c>
      <c r="D246" s="51">
        <v>4.3472999999999998E-2</v>
      </c>
      <c r="E246" s="51">
        <v>0</v>
      </c>
    </row>
    <row r="247" spans="2:5">
      <c r="B247" s="79" t="s">
        <v>337</v>
      </c>
      <c r="C247" s="51">
        <v>4.3472999999999998E-2</v>
      </c>
      <c r="D247" s="51">
        <v>4.3472999999999998E-2</v>
      </c>
      <c r="E247" s="51">
        <v>0</v>
      </c>
    </row>
    <row r="248" spans="2:5">
      <c r="B248" s="78">
        <v>13379</v>
      </c>
      <c r="C248" s="51">
        <v>14.510408999999999</v>
      </c>
      <c r="D248" s="51">
        <v>3.0901890000000001</v>
      </c>
      <c r="E248" s="51">
        <v>0</v>
      </c>
    </row>
    <row r="249" spans="2:5">
      <c r="B249" s="79" t="s">
        <v>338</v>
      </c>
      <c r="C249" s="51">
        <v>14.510408999999999</v>
      </c>
      <c r="D249" s="51">
        <v>3.0901890000000001</v>
      </c>
      <c r="E249" s="51">
        <v>0</v>
      </c>
    </row>
    <row r="250" spans="2:5">
      <c r="B250" s="78">
        <v>13466</v>
      </c>
      <c r="C250" s="51">
        <v>14.911716</v>
      </c>
      <c r="D250" s="51">
        <v>0</v>
      </c>
      <c r="E250" s="51">
        <v>0</v>
      </c>
    </row>
    <row r="251" spans="2:5">
      <c r="B251" s="79" t="s">
        <v>339</v>
      </c>
      <c r="C251" s="51">
        <v>14.911716</v>
      </c>
      <c r="D251" s="51">
        <v>0</v>
      </c>
      <c r="E251" s="51">
        <v>0</v>
      </c>
    </row>
    <row r="252" spans="2:5">
      <c r="B252" s="78">
        <v>13542</v>
      </c>
      <c r="C252" s="51">
        <v>17.155654999999999</v>
      </c>
      <c r="D252" s="51">
        <v>46.315210130000004</v>
      </c>
      <c r="E252" s="51">
        <v>12.670988019999999</v>
      </c>
    </row>
    <row r="253" spans="2:5">
      <c r="B253" s="79" t="s">
        <v>340</v>
      </c>
      <c r="C253" s="51">
        <v>17.155654999999999</v>
      </c>
      <c r="D253" s="51">
        <v>46.315210130000004</v>
      </c>
      <c r="E253" s="51">
        <v>12.670988019999999</v>
      </c>
    </row>
    <row r="254" spans="2:5">
      <c r="B254" s="78">
        <v>13607</v>
      </c>
      <c r="C254" s="51">
        <v>1.4001399999999999</v>
      </c>
      <c r="D254" s="51">
        <v>14.674263570000001</v>
      </c>
      <c r="E254" s="51">
        <v>11.711581469999999</v>
      </c>
    </row>
    <row r="255" spans="2:5">
      <c r="B255" s="79" t="s">
        <v>341</v>
      </c>
      <c r="C255" s="51">
        <v>1.4001399999999999</v>
      </c>
      <c r="D255" s="51">
        <v>14.674263570000001</v>
      </c>
      <c r="E255" s="51">
        <v>11.711581469999999</v>
      </c>
    </row>
    <row r="256" spans="2:5">
      <c r="B256" s="78">
        <v>13818</v>
      </c>
      <c r="C256" s="51">
        <v>100</v>
      </c>
      <c r="D256" s="51">
        <v>100</v>
      </c>
      <c r="E256" s="51">
        <v>99.999999590000002</v>
      </c>
    </row>
    <row r="257" spans="2:5">
      <c r="B257" s="79" t="s">
        <v>342</v>
      </c>
      <c r="C257" s="51">
        <v>100</v>
      </c>
      <c r="D257" s="51">
        <v>100</v>
      </c>
      <c r="E257" s="51">
        <v>99.999999590000002</v>
      </c>
    </row>
    <row r="258" spans="2:5">
      <c r="B258" s="78">
        <v>14205</v>
      </c>
      <c r="C258" s="51">
        <v>3.623605</v>
      </c>
      <c r="D258" s="51">
        <v>3.623605</v>
      </c>
      <c r="E258" s="51">
        <v>3.20769707</v>
      </c>
    </row>
    <row r="259" spans="2:5">
      <c r="B259" s="79" t="s">
        <v>343</v>
      </c>
      <c r="C259" s="51">
        <v>3.623605</v>
      </c>
      <c r="D259" s="51">
        <v>3.623605</v>
      </c>
      <c r="E259" s="51">
        <v>3.20769707</v>
      </c>
    </row>
    <row r="260" spans="2:5">
      <c r="B260" s="78">
        <v>14239</v>
      </c>
      <c r="C260" s="51">
        <v>0</v>
      </c>
      <c r="D260" s="51">
        <v>0.42608399000000002</v>
      </c>
      <c r="E260" s="51">
        <v>0</v>
      </c>
    </row>
    <row r="261" spans="2:5">
      <c r="B261" s="79" t="s">
        <v>344</v>
      </c>
      <c r="C261" s="51">
        <v>0</v>
      </c>
      <c r="D261" s="51">
        <v>0.42608399000000002</v>
      </c>
      <c r="E261" s="51">
        <v>0</v>
      </c>
    </row>
    <row r="262" spans="2:5">
      <c r="B262" s="78">
        <v>14251</v>
      </c>
      <c r="C262" s="51">
        <v>0</v>
      </c>
      <c r="D262" s="51">
        <v>4.2004093300000003</v>
      </c>
      <c r="E262" s="51">
        <v>3.5598619300000003</v>
      </c>
    </row>
    <row r="263" spans="2:5">
      <c r="B263" s="79" t="s">
        <v>345</v>
      </c>
      <c r="C263" s="51">
        <v>0</v>
      </c>
      <c r="D263" s="51">
        <v>4.2004093300000003</v>
      </c>
      <c r="E263" s="51">
        <v>3.5598619300000003</v>
      </c>
    </row>
    <row r="264" spans="2:5">
      <c r="B264" s="78">
        <v>14392</v>
      </c>
      <c r="C264" s="51">
        <v>1.504759</v>
      </c>
      <c r="D264" s="51">
        <v>0</v>
      </c>
      <c r="E264" s="51">
        <v>0</v>
      </c>
    </row>
    <row r="265" spans="2:5">
      <c r="B265" s="79" t="s">
        <v>346</v>
      </c>
      <c r="C265" s="51">
        <v>1.504759</v>
      </c>
      <c r="D265" s="51">
        <v>0</v>
      </c>
      <c r="E265" s="51">
        <v>0</v>
      </c>
    </row>
    <row r="266" spans="2:5">
      <c r="B266" s="78">
        <v>14594</v>
      </c>
      <c r="C266" s="51">
        <v>42.864941000000002</v>
      </c>
      <c r="D266" s="51">
        <v>42.864941000000002</v>
      </c>
      <c r="E266" s="51">
        <v>30.907460619999998</v>
      </c>
    </row>
    <row r="267" spans="2:5">
      <c r="B267" s="79" t="s">
        <v>347</v>
      </c>
      <c r="C267" s="51">
        <v>42.864941000000002</v>
      </c>
      <c r="D267" s="51">
        <v>42.864941000000002</v>
      </c>
      <c r="E267" s="51">
        <v>30.907460619999998</v>
      </c>
    </row>
    <row r="268" spans="2:5">
      <c r="B268" s="78">
        <v>14636</v>
      </c>
      <c r="C268" s="51">
        <v>230.76923199999999</v>
      </c>
      <c r="D268" s="51">
        <v>156.58854600000001</v>
      </c>
      <c r="E268" s="51">
        <v>156.58854538999998</v>
      </c>
    </row>
    <row r="269" spans="2:5">
      <c r="B269" s="79" t="s">
        <v>348</v>
      </c>
      <c r="C269" s="51">
        <v>230.76923199999999</v>
      </c>
      <c r="D269" s="51">
        <v>156.58854600000001</v>
      </c>
      <c r="E269" s="51">
        <v>156.58854538999998</v>
      </c>
    </row>
    <row r="270" spans="2:5">
      <c r="B270" s="78">
        <v>14710</v>
      </c>
      <c r="C270" s="51">
        <v>0</v>
      </c>
      <c r="D270" s="51">
        <v>5.0532208000000001</v>
      </c>
      <c r="E270" s="51">
        <v>0</v>
      </c>
    </row>
    <row r="271" spans="2:5">
      <c r="B271" s="79" t="s">
        <v>349</v>
      </c>
      <c r="C271" s="51">
        <v>0</v>
      </c>
      <c r="D271" s="51">
        <v>5.0532208000000001</v>
      </c>
      <c r="E271" s="51">
        <v>0</v>
      </c>
    </row>
    <row r="272" spans="2:5">
      <c r="B272" s="78">
        <v>14888</v>
      </c>
      <c r="C272" s="51">
        <v>0</v>
      </c>
      <c r="D272" s="51">
        <v>0.55767940000000005</v>
      </c>
      <c r="E272" s="51">
        <v>0</v>
      </c>
    </row>
    <row r="273" spans="2:5">
      <c r="B273" s="79" t="s">
        <v>956</v>
      </c>
      <c r="C273" s="51">
        <v>0</v>
      </c>
      <c r="D273" s="51">
        <v>0.55767940000000005</v>
      </c>
      <c r="E273" s="51">
        <v>0</v>
      </c>
    </row>
    <row r="274" spans="2:5">
      <c r="B274" s="78">
        <v>395</v>
      </c>
      <c r="C274" s="51">
        <v>0</v>
      </c>
      <c r="D274" s="51">
        <v>8.0330709999999996</v>
      </c>
      <c r="E274" s="51">
        <v>0</v>
      </c>
    </row>
    <row r="275" spans="2:5">
      <c r="B275" s="79" t="s">
        <v>957</v>
      </c>
      <c r="C275" s="51">
        <v>0</v>
      </c>
      <c r="D275" s="51">
        <v>8.0330709999999996</v>
      </c>
      <c r="E275" s="51">
        <v>0</v>
      </c>
    </row>
    <row r="276" spans="2:5">
      <c r="B276" s="78">
        <v>14895</v>
      </c>
      <c r="C276" s="51">
        <v>0</v>
      </c>
      <c r="D276" s="51">
        <v>0.55767940000000005</v>
      </c>
      <c r="E276" s="51">
        <v>0</v>
      </c>
    </row>
    <row r="277" spans="2:5">
      <c r="B277" s="79" t="s">
        <v>958</v>
      </c>
      <c r="C277" s="51">
        <v>0</v>
      </c>
      <c r="D277" s="51">
        <v>0.55767940000000005</v>
      </c>
      <c r="E277" s="51">
        <v>0</v>
      </c>
    </row>
    <row r="278" spans="2:5">
      <c r="B278" s="78">
        <v>14897</v>
      </c>
      <c r="C278" s="51">
        <v>0</v>
      </c>
      <c r="D278" s="51">
        <v>0.55767940000000005</v>
      </c>
      <c r="E278" s="51">
        <v>0</v>
      </c>
    </row>
    <row r="279" spans="2:5">
      <c r="B279" s="79" t="s">
        <v>959</v>
      </c>
      <c r="C279" s="51">
        <v>0</v>
      </c>
      <c r="D279" s="51">
        <v>0.55767940000000005</v>
      </c>
      <c r="E279" s="51">
        <v>0</v>
      </c>
    </row>
    <row r="280" spans="2:5">
      <c r="B280" s="78">
        <v>14891</v>
      </c>
      <c r="C280" s="51">
        <v>0</v>
      </c>
      <c r="D280" s="51">
        <v>0.55767940000000005</v>
      </c>
      <c r="E280" s="51">
        <v>0</v>
      </c>
    </row>
    <row r="281" spans="2:5">
      <c r="B281" s="79" t="s">
        <v>960</v>
      </c>
      <c r="C281" s="51">
        <v>0</v>
      </c>
      <c r="D281" s="51">
        <v>0.55767940000000005</v>
      </c>
      <c r="E281" s="51">
        <v>0</v>
      </c>
    </row>
    <row r="282" spans="2:5">
      <c r="B282" s="77" t="s">
        <v>259</v>
      </c>
      <c r="C282" s="119">
        <v>0</v>
      </c>
      <c r="D282" s="119">
        <v>25</v>
      </c>
      <c r="E282" s="119">
        <v>24.999972980000003</v>
      </c>
    </row>
    <row r="283" spans="2:5">
      <c r="B283" s="78">
        <v>13818</v>
      </c>
      <c r="C283" s="51">
        <v>0</v>
      </c>
      <c r="D283" s="51">
        <v>25</v>
      </c>
      <c r="E283" s="51">
        <v>24.999972980000003</v>
      </c>
    </row>
    <row r="284" spans="2:5">
      <c r="B284" s="79" t="s">
        <v>342</v>
      </c>
      <c r="C284" s="51">
        <v>0</v>
      </c>
      <c r="D284" s="51">
        <v>25</v>
      </c>
      <c r="E284" s="51">
        <v>24.999972980000003</v>
      </c>
    </row>
    <row r="285" spans="2:5">
      <c r="B285" s="77" t="s">
        <v>260</v>
      </c>
      <c r="C285" s="119">
        <v>676.62951299999997</v>
      </c>
      <c r="D285" s="119">
        <v>932.81622985999991</v>
      </c>
      <c r="E285" s="119">
        <v>308.08945775000007</v>
      </c>
    </row>
    <row r="286" spans="2:5">
      <c r="B286" s="78">
        <v>13198</v>
      </c>
      <c r="C286" s="51">
        <v>0</v>
      </c>
      <c r="D286" s="51">
        <v>30</v>
      </c>
      <c r="E286" s="51">
        <v>0</v>
      </c>
    </row>
    <row r="287" spans="2:5">
      <c r="B287" s="79" t="s">
        <v>350</v>
      </c>
      <c r="C287" s="51">
        <v>0</v>
      </c>
      <c r="D287" s="51">
        <v>30</v>
      </c>
      <c r="E287" s="51">
        <v>0</v>
      </c>
    </row>
    <row r="288" spans="2:5">
      <c r="B288" s="78">
        <v>13928</v>
      </c>
      <c r="C288" s="51">
        <v>0</v>
      </c>
      <c r="D288" s="51">
        <v>276.21518085999998</v>
      </c>
      <c r="E288" s="51">
        <v>198.00034516000008</v>
      </c>
    </row>
    <row r="289" spans="2:5">
      <c r="B289" s="79" t="s">
        <v>329</v>
      </c>
      <c r="C289" s="51">
        <v>0</v>
      </c>
      <c r="D289" s="51">
        <v>276.21518085999998</v>
      </c>
      <c r="E289" s="51">
        <v>198.00034516000008</v>
      </c>
    </row>
    <row r="290" spans="2:5">
      <c r="B290" s="79" t="s">
        <v>258</v>
      </c>
      <c r="C290" s="51">
        <v>676.62951299999997</v>
      </c>
      <c r="D290" s="51">
        <v>626.60104899999999</v>
      </c>
      <c r="E290" s="51">
        <v>110.08911258999998</v>
      </c>
    </row>
    <row r="291" spans="2:5">
      <c r="B291" s="68" t="s">
        <v>263</v>
      </c>
      <c r="C291" s="51">
        <v>499.50696599999998</v>
      </c>
      <c r="D291" s="51">
        <v>1189.1091023100003</v>
      </c>
      <c r="E291" s="51">
        <v>832.95253925999975</v>
      </c>
    </row>
    <row r="292" spans="2:5">
      <c r="B292" s="77" t="s">
        <v>257</v>
      </c>
      <c r="C292" s="119">
        <v>499.50696599999998</v>
      </c>
      <c r="D292" s="119">
        <v>719.52464991999977</v>
      </c>
      <c r="E292" s="119">
        <v>595.81360120999989</v>
      </c>
    </row>
    <row r="293" spans="2:5">
      <c r="B293" s="78">
        <v>12524</v>
      </c>
      <c r="C293" s="51">
        <v>6.7863999999999994E-2</v>
      </c>
      <c r="D293" s="51">
        <v>6.7863999999999994E-2</v>
      </c>
      <c r="E293" s="51">
        <v>0</v>
      </c>
    </row>
    <row r="294" spans="2:5">
      <c r="B294" s="79" t="s">
        <v>351</v>
      </c>
      <c r="C294" s="51">
        <v>6.7863999999999994E-2</v>
      </c>
      <c r="D294" s="51">
        <v>6.7863999999999994E-2</v>
      </c>
      <c r="E294" s="51">
        <v>0</v>
      </c>
    </row>
    <row r="295" spans="2:5">
      <c r="B295" s="78">
        <v>12569</v>
      </c>
      <c r="C295" s="51">
        <v>4.8794620000000002</v>
      </c>
      <c r="D295" s="51">
        <v>32.786115000000002</v>
      </c>
      <c r="E295" s="51">
        <v>21.981824100000001</v>
      </c>
    </row>
    <row r="296" spans="2:5">
      <c r="B296" s="79" t="s">
        <v>352</v>
      </c>
      <c r="C296" s="51">
        <v>4.8794620000000002</v>
      </c>
      <c r="D296" s="51">
        <v>32.786115000000002</v>
      </c>
      <c r="E296" s="51">
        <v>21.981824100000001</v>
      </c>
    </row>
    <row r="297" spans="2:5">
      <c r="B297" s="78">
        <v>12635</v>
      </c>
      <c r="C297" s="51">
        <v>214</v>
      </c>
      <c r="D297" s="51">
        <v>223.46048300000001</v>
      </c>
      <c r="E297" s="51">
        <v>220.4592988</v>
      </c>
    </row>
    <row r="298" spans="2:5">
      <c r="B298" s="79" t="s">
        <v>353</v>
      </c>
      <c r="C298" s="51">
        <v>214</v>
      </c>
      <c r="D298" s="51">
        <v>223.46048300000001</v>
      </c>
      <c r="E298" s="51">
        <v>220.4592988</v>
      </c>
    </row>
    <row r="299" spans="2:5">
      <c r="B299" s="78">
        <v>13045</v>
      </c>
      <c r="C299" s="51">
        <v>1.4473370000000001</v>
      </c>
      <c r="D299" s="51">
        <v>14.610336999999999</v>
      </c>
      <c r="E299" s="51">
        <v>2.3391151299999997</v>
      </c>
    </row>
    <row r="300" spans="2:5">
      <c r="B300" s="79" t="s">
        <v>354</v>
      </c>
      <c r="C300" s="51">
        <v>1.4473370000000001</v>
      </c>
      <c r="D300" s="51">
        <v>14.610336999999999</v>
      </c>
      <c r="E300" s="51">
        <v>2.3391151299999997</v>
      </c>
    </row>
    <row r="301" spans="2:5">
      <c r="B301" s="78">
        <v>13380</v>
      </c>
      <c r="C301" s="51">
        <v>17.013874000000001</v>
      </c>
      <c r="D301" s="51">
        <v>40.624910999999997</v>
      </c>
      <c r="E301" s="51">
        <v>15.70671398</v>
      </c>
    </row>
    <row r="302" spans="2:5">
      <c r="B302" s="79" t="s">
        <v>355</v>
      </c>
      <c r="C302" s="51">
        <v>17.013874000000001</v>
      </c>
      <c r="D302" s="51">
        <v>40.624910999999997</v>
      </c>
      <c r="E302" s="51">
        <v>15.70671398</v>
      </c>
    </row>
    <row r="303" spans="2:5">
      <c r="B303" s="78">
        <v>13444</v>
      </c>
      <c r="C303" s="51">
        <v>0.68118299999999998</v>
      </c>
      <c r="D303" s="51">
        <v>20.298226280000002</v>
      </c>
      <c r="E303" s="51">
        <v>6.9761863100000001</v>
      </c>
    </row>
    <row r="304" spans="2:5">
      <c r="B304" s="79" t="s">
        <v>356</v>
      </c>
      <c r="C304" s="51">
        <v>0.68118299999999998</v>
      </c>
      <c r="D304" s="51">
        <v>20.298226280000002</v>
      </c>
      <c r="E304" s="51">
        <v>6.9761863100000001</v>
      </c>
    </row>
    <row r="305" spans="2:5">
      <c r="B305" s="78">
        <v>13544</v>
      </c>
      <c r="C305" s="51">
        <v>53.605469999999997</v>
      </c>
      <c r="D305" s="51">
        <v>22.586979929999998</v>
      </c>
      <c r="E305" s="51">
        <v>12.808216199999999</v>
      </c>
    </row>
    <row r="306" spans="2:5">
      <c r="B306" s="79" t="s">
        <v>357</v>
      </c>
      <c r="C306" s="51">
        <v>53.605469999999997</v>
      </c>
      <c r="D306" s="51">
        <v>22.586979929999998</v>
      </c>
      <c r="E306" s="51">
        <v>12.808216199999999</v>
      </c>
    </row>
    <row r="307" spans="2:5">
      <c r="B307" s="78">
        <v>13796</v>
      </c>
      <c r="C307" s="51">
        <v>130</v>
      </c>
      <c r="D307" s="51">
        <v>130</v>
      </c>
      <c r="E307" s="51">
        <v>126.09876396999999</v>
      </c>
    </row>
    <row r="308" spans="2:5">
      <c r="B308" s="79" t="s">
        <v>358</v>
      </c>
      <c r="C308" s="51">
        <v>130</v>
      </c>
      <c r="D308" s="51">
        <v>130</v>
      </c>
      <c r="E308" s="51">
        <v>126.09876396999999</v>
      </c>
    </row>
    <row r="309" spans="2:5">
      <c r="B309" s="78">
        <v>14087</v>
      </c>
      <c r="C309" s="51">
        <v>0</v>
      </c>
      <c r="D309" s="51">
        <v>0.37723899999999999</v>
      </c>
      <c r="E309" s="51">
        <v>0</v>
      </c>
    </row>
    <row r="310" spans="2:5">
      <c r="B310" s="79" t="s">
        <v>359</v>
      </c>
      <c r="C310" s="51">
        <v>0</v>
      </c>
      <c r="D310" s="51">
        <v>0.37723899999999999</v>
      </c>
      <c r="E310" s="51">
        <v>0</v>
      </c>
    </row>
    <row r="311" spans="2:5">
      <c r="B311" s="78">
        <v>14228</v>
      </c>
      <c r="C311" s="51">
        <v>13.317906000000001</v>
      </c>
      <c r="D311" s="51">
        <v>0.30043999999999998</v>
      </c>
      <c r="E311" s="51">
        <v>0</v>
      </c>
    </row>
    <row r="312" spans="2:5">
      <c r="B312" s="79" t="s">
        <v>360</v>
      </c>
      <c r="C312" s="51">
        <v>13.317906000000001</v>
      </c>
      <c r="D312" s="51">
        <v>0.30043999999999998</v>
      </c>
      <c r="E312" s="51">
        <v>0</v>
      </c>
    </row>
    <row r="313" spans="2:5">
      <c r="B313" s="78">
        <v>14540</v>
      </c>
      <c r="C313" s="51">
        <v>6.6050269999999998</v>
      </c>
      <c r="D313" s="51">
        <v>7.5486026800000001</v>
      </c>
      <c r="E313" s="51">
        <v>5.4868314400000004</v>
      </c>
    </row>
    <row r="314" spans="2:5">
      <c r="B314" s="79" t="s">
        <v>361</v>
      </c>
      <c r="C314" s="51">
        <v>6.6050269999999998</v>
      </c>
      <c r="D314" s="51">
        <v>7.5486026800000001</v>
      </c>
      <c r="E314" s="51">
        <v>5.4868314400000004</v>
      </c>
    </row>
    <row r="315" spans="2:5">
      <c r="B315" s="78">
        <v>14577</v>
      </c>
      <c r="C315" s="51">
        <v>57.888843000000001</v>
      </c>
      <c r="D315" s="51">
        <v>46.311074430000005</v>
      </c>
      <c r="E315" s="51">
        <v>22.671686399999999</v>
      </c>
    </row>
    <row r="316" spans="2:5">
      <c r="B316" s="79" t="s">
        <v>362</v>
      </c>
      <c r="C316" s="51">
        <v>57.888843000000001</v>
      </c>
      <c r="D316" s="51">
        <v>46.311074430000005</v>
      </c>
      <c r="E316" s="51">
        <v>22.671686399999999</v>
      </c>
    </row>
    <row r="317" spans="2:5">
      <c r="B317" s="78">
        <v>14619</v>
      </c>
      <c r="C317" s="51">
        <v>0</v>
      </c>
      <c r="D317" s="51">
        <v>161.284965</v>
      </c>
      <c r="E317" s="51">
        <v>161.28496487999999</v>
      </c>
    </row>
    <row r="318" spans="2:5">
      <c r="B318" s="79" t="s">
        <v>363</v>
      </c>
      <c r="C318" s="51">
        <v>0</v>
      </c>
      <c r="D318" s="51">
        <v>161.284965</v>
      </c>
      <c r="E318" s="51">
        <v>161.28496487999999</v>
      </c>
    </row>
    <row r="319" spans="2:5">
      <c r="B319" s="78">
        <v>14645</v>
      </c>
      <c r="C319" s="51">
        <v>0</v>
      </c>
      <c r="D319" s="51">
        <v>18.152053800000001</v>
      </c>
      <c r="E319" s="51">
        <v>0</v>
      </c>
    </row>
    <row r="320" spans="2:5">
      <c r="B320" s="79" t="s">
        <v>364</v>
      </c>
      <c r="C320" s="51">
        <v>0</v>
      </c>
      <c r="D320" s="51">
        <v>18.152053800000001</v>
      </c>
      <c r="E320" s="51">
        <v>0</v>
      </c>
    </row>
    <row r="321" spans="2:5">
      <c r="B321" s="78">
        <v>14886</v>
      </c>
      <c r="C321" s="51">
        <v>0</v>
      </c>
      <c r="D321" s="51">
        <v>0.55767940000000005</v>
      </c>
      <c r="E321" s="51">
        <v>0</v>
      </c>
    </row>
    <row r="322" spans="2:5">
      <c r="B322" s="79" t="s">
        <v>961</v>
      </c>
      <c r="C322" s="51">
        <v>0</v>
      </c>
      <c r="D322" s="51">
        <v>0.55767940000000005</v>
      </c>
      <c r="E322" s="51">
        <v>0</v>
      </c>
    </row>
    <row r="323" spans="2:5">
      <c r="B323" s="78">
        <v>14894</v>
      </c>
      <c r="C323" s="51">
        <v>0</v>
      </c>
      <c r="D323" s="51">
        <v>0.55767940000000005</v>
      </c>
      <c r="E323" s="51">
        <v>0</v>
      </c>
    </row>
    <row r="324" spans="2:5">
      <c r="B324" s="79" t="s">
        <v>962</v>
      </c>
      <c r="C324" s="51">
        <v>0</v>
      </c>
      <c r="D324" s="51">
        <v>0.55767940000000005</v>
      </c>
      <c r="E324" s="51">
        <v>0</v>
      </c>
    </row>
    <row r="325" spans="2:5">
      <c r="B325" s="77" t="s">
        <v>259</v>
      </c>
      <c r="C325" s="119">
        <v>0</v>
      </c>
      <c r="D325" s="119">
        <v>50</v>
      </c>
      <c r="E325" s="119">
        <v>49.999953179999999</v>
      </c>
    </row>
    <row r="326" spans="2:5">
      <c r="B326" s="78">
        <v>13796</v>
      </c>
      <c r="C326" s="51">
        <v>0</v>
      </c>
      <c r="D326" s="51">
        <v>50</v>
      </c>
      <c r="E326" s="51">
        <v>49.999953179999999</v>
      </c>
    </row>
    <row r="327" spans="2:5">
      <c r="B327" s="79" t="s">
        <v>358</v>
      </c>
      <c r="C327" s="51">
        <v>0</v>
      </c>
      <c r="D327" s="51">
        <v>50</v>
      </c>
      <c r="E327" s="51">
        <v>49.999953179999999</v>
      </c>
    </row>
    <row r="328" spans="2:5">
      <c r="B328" s="77" t="s">
        <v>260</v>
      </c>
      <c r="C328" s="119">
        <v>0</v>
      </c>
      <c r="D328" s="119">
        <v>419.58445238999997</v>
      </c>
      <c r="E328" s="119">
        <v>187.13898487</v>
      </c>
    </row>
    <row r="329" spans="2:5">
      <c r="B329" s="78">
        <v>13652</v>
      </c>
      <c r="C329" s="51">
        <v>0</v>
      </c>
      <c r="D329" s="51">
        <v>20</v>
      </c>
      <c r="E329" s="51">
        <v>0</v>
      </c>
    </row>
    <row r="330" spans="2:5">
      <c r="B330" s="79" t="s">
        <v>365</v>
      </c>
      <c r="C330" s="51">
        <v>0</v>
      </c>
      <c r="D330" s="51">
        <v>20</v>
      </c>
      <c r="E330" s="51">
        <v>0</v>
      </c>
    </row>
    <row r="331" spans="2:5">
      <c r="B331" s="78">
        <v>13928</v>
      </c>
      <c r="C331" s="51">
        <v>0</v>
      </c>
      <c r="D331" s="51">
        <v>337.7723342000001</v>
      </c>
      <c r="E331" s="51">
        <v>180.46528077000002</v>
      </c>
    </row>
    <row r="332" spans="2:5">
      <c r="B332" s="79" t="s">
        <v>329</v>
      </c>
      <c r="C332" s="51">
        <v>0</v>
      </c>
      <c r="D332" s="51">
        <v>337.7723342000001</v>
      </c>
      <c r="E332" s="51">
        <v>180.46528077000002</v>
      </c>
    </row>
    <row r="333" spans="2:5">
      <c r="B333" s="78">
        <v>14670</v>
      </c>
      <c r="C333" s="51">
        <v>0</v>
      </c>
      <c r="D333" s="51">
        <v>61.81211819</v>
      </c>
      <c r="E333" s="51">
        <v>6.6737040999999993</v>
      </c>
    </row>
    <row r="334" spans="2:5">
      <c r="B334" s="79" t="s">
        <v>366</v>
      </c>
      <c r="C334" s="51">
        <v>0</v>
      </c>
      <c r="D334" s="51">
        <v>61.81211819</v>
      </c>
      <c r="E334" s="51">
        <v>6.6737040999999993</v>
      </c>
    </row>
    <row r="335" spans="2:5">
      <c r="B335" s="68" t="s">
        <v>367</v>
      </c>
      <c r="C335" s="51">
        <v>681.94600300000002</v>
      </c>
      <c r="D335" s="51">
        <v>2023.3252725299999</v>
      </c>
      <c r="E335" s="51">
        <v>1102.4537504499999</v>
      </c>
    </row>
    <row r="336" spans="2:5">
      <c r="B336" s="77" t="s">
        <v>257</v>
      </c>
      <c r="C336" s="119">
        <v>609.57731000000001</v>
      </c>
      <c r="D336" s="119">
        <v>1925.95657953</v>
      </c>
      <c r="E336" s="119">
        <v>1077.45375104</v>
      </c>
    </row>
    <row r="337" spans="2:5">
      <c r="B337" s="78">
        <v>6131</v>
      </c>
      <c r="C337" s="51">
        <v>126.862072</v>
      </c>
      <c r="D337" s="51">
        <v>126.862072</v>
      </c>
      <c r="E337" s="51">
        <v>122.24408919</v>
      </c>
    </row>
    <row r="338" spans="2:5">
      <c r="B338" s="79" t="s">
        <v>378</v>
      </c>
      <c r="C338" s="51">
        <v>126.862072</v>
      </c>
      <c r="D338" s="51">
        <v>126.862072</v>
      </c>
      <c r="E338" s="51">
        <v>122.24408919</v>
      </c>
    </row>
    <row r="339" spans="2:5">
      <c r="B339" s="78">
        <v>12525</v>
      </c>
      <c r="C339" s="51">
        <v>6.3970060000000002</v>
      </c>
      <c r="D339" s="51">
        <v>0.39700600000000003</v>
      </c>
      <c r="E339" s="51">
        <v>0</v>
      </c>
    </row>
    <row r="340" spans="2:5">
      <c r="B340" s="79" t="s">
        <v>368</v>
      </c>
      <c r="C340" s="51">
        <v>6.3970060000000002</v>
      </c>
      <c r="D340" s="51">
        <v>0.39700600000000003</v>
      </c>
      <c r="E340" s="51">
        <v>0</v>
      </c>
    </row>
    <row r="341" spans="2:5">
      <c r="B341" s="78">
        <v>12568</v>
      </c>
      <c r="C341" s="51">
        <v>4.9753740000000004</v>
      </c>
      <c r="D341" s="51">
        <v>49.199448200000006</v>
      </c>
      <c r="E341" s="51">
        <v>7.9937387400000004</v>
      </c>
    </row>
    <row r="342" spans="2:5">
      <c r="B342" s="79" t="s">
        <v>369</v>
      </c>
      <c r="C342" s="51">
        <v>4.9753740000000004</v>
      </c>
      <c r="D342" s="51">
        <v>49.199448200000006</v>
      </c>
      <c r="E342" s="51">
        <v>7.9937387400000004</v>
      </c>
    </row>
    <row r="343" spans="2:5">
      <c r="B343" s="78">
        <v>13043</v>
      </c>
      <c r="C343" s="51">
        <v>3.4891230000000002</v>
      </c>
      <c r="D343" s="51">
        <v>2.6667E-2</v>
      </c>
      <c r="E343" s="51">
        <v>0</v>
      </c>
    </row>
    <row r="344" spans="2:5">
      <c r="B344" s="79" t="s">
        <v>370</v>
      </c>
      <c r="C344" s="51">
        <v>3.4891230000000002</v>
      </c>
      <c r="D344" s="51">
        <v>2.6667E-2</v>
      </c>
      <c r="E344" s="51">
        <v>0</v>
      </c>
    </row>
    <row r="345" spans="2:5">
      <c r="B345" s="78">
        <v>13381</v>
      </c>
      <c r="C345" s="51">
        <v>15.236758</v>
      </c>
      <c r="D345" s="51">
        <v>8.384938</v>
      </c>
      <c r="E345" s="51">
        <v>7.5195644400000008</v>
      </c>
    </row>
    <row r="346" spans="2:5">
      <c r="B346" s="79" t="s">
        <v>371</v>
      </c>
      <c r="C346" s="51">
        <v>15.236758</v>
      </c>
      <c r="D346" s="51">
        <v>8.384938</v>
      </c>
      <c r="E346" s="51">
        <v>7.5195644400000008</v>
      </c>
    </row>
    <row r="347" spans="2:5">
      <c r="B347" s="78">
        <v>13459</v>
      </c>
      <c r="C347" s="51">
        <v>3.7603179999999998</v>
      </c>
      <c r="D347" s="51">
        <v>2.2458184500000002</v>
      </c>
      <c r="E347" s="51">
        <v>0.76305207999999991</v>
      </c>
    </row>
    <row r="348" spans="2:5">
      <c r="B348" s="79" t="s">
        <v>372</v>
      </c>
      <c r="C348" s="51">
        <v>3.7603179999999998</v>
      </c>
      <c r="D348" s="51">
        <v>2.2458184500000002</v>
      </c>
      <c r="E348" s="51">
        <v>0.76305207999999991</v>
      </c>
    </row>
    <row r="349" spans="2:5">
      <c r="B349" s="78">
        <v>13546</v>
      </c>
      <c r="C349" s="51">
        <v>11.993252</v>
      </c>
      <c r="D349" s="51">
        <v>44.443252000000001</v>
      </c>
      <c r="E349" s="51">
        <v>6.7565107400000004</v>
      </c>
    </row>
    <row r="350" spans="2:5">
      <c r="B350" s="79" t="s">
        <v>920</v>
      </c>
      <c r="C350" s="51">
        <v>11.993252</v>
      </c>
      <c r="D350" s="51">
        <v>44.443252000000001</v>
      </c>
      <c r="E350" s="51">
        <v>6.7565107400000004</v>
      </c>
    </row>
    <row r="351" spans="2:5">
      <c r="B351" s="78">
        <v>13817</v>
      </c>
      <c r="C351" s="51">
        <v>100</v>
      </c>
      <c r="D351" s="51">
        <v>100</v>
      </c>
      <c r="E351" s="51">
        <v>100</v>
      </c>
    </row>
    <row r="352" spans="2:5">
      <c r="B352" s="79" t="s">
        <v>373</v>
      </c>
      <c r="C352" s="51">
        <v>100</v>
      </c>
      <c r="D352" s="51">
        <v>100</v>
      </c>
      <c r="E352" s="51">
        <v>100</v>
      </c>
    </row>
    <row r="353" spans="2:5">
      <c r="B353" s="78">
        <v>14178</v>
      </c>
      <c r="C353" s="51">
        <v>321.91753199999999</v>
      </c>
      <c r="D353" s="51">
        <v>335.42854288000001</v>
      </c>
      <c r="E353" s="51">
        <v>285.43126004999999</v>
      </c>
    </row>
    <row r="354" spans="2:5">
      <c r="B354" s="79" t="s">
        <v>374</v>
      </c>
      <c r="C354" s="51">
        <v>321.91753199999999</v>
      </c>
      <c r="D354" s="51">
        <v>335.42854288000001</v>
      </c>
      <c r="E354" s="51">
        <v>285.43126004999999</v>
      </c>
    </row>
    <row r="355" spans="2:5">
      <c r="B355" s="78">
        <v>14390</v>
      </c>
      <c r="C355" s="51">
        <v>14.945874999999999</v>
      </c>
      <c r="D355" s="51">
        <v>14.945874999999999</v>
      </c>
      <c r="E355" s="51">
        <v>13.623923359999999</v>
      </c>
    </row>
    <row r="356" spans="2:5">
      <c r="B356" s="79" t="s">
        <v>375</v>
      </c>
      <c r="C356" s="51">
        <v>14.945874999999999</v>
      </c>
      <c r="D356" s="51">
        <v>14.945874999999999</v>
      </c>
      <c r="E356" s="51">
        <v>13.623923359999999</v>
      </c>
    </row>
    <row r="357" spans="2:5">
      <c r="B357" s="78">
        <v>14584</v>
      </c>
      <c r="C357" s="51">
        <v>0</v>
      </c>
      <c r="D357" s="51">
        <v>0</v>
      </c>
      <c r="E357" s="51">
        <v>0</v>
      </c>
    </row>
    <row r="358" spans="2:5">
      <c r="B358" s="79" t="s">
        <v>376</v>
      </c>
      <c r="C358" s="51">
        <v>0</v>
      </c>
      <c r="D358" s="51">
        <v>0</v>
      </c>
      <c r="E358" s="51">
        <v>0</v>
      </c>
    </row>
    <row r="359" spans="2:5">
      <c r="B359" s="78">
        <v>14697</v>
      </c>
      <c r="C359" s="51">
        <v>0</v>
      </c>
      <c r="D359" s="51">
        <v>1242.52296</v>
      </c>
      <c r="E359" s="51">
        <v>533.08261244000005</v>
      </c>
    </row>
    <row r="360" spans="2:5">
      <c r="B360" s="79" t="s">
        <v>377</v>
      </c>
      <c r="C360" s="51">
        <v>0</v>
      </c>
      <c r="D360" s="51">
        <v>1242.52296</v>
      </c>
      <c r="E360" s="51">
        <v>533.08261244000005</v>
      </c>
    </row>
    <row r="361" spans="2:5">
      <c r="B361" s="79" t="s">
        <v>258</v>
      </c>
      <c r="C361" s="51">
        <v>0</v>
      </c>
      <c r="D361" s="51">
        <v>1.5</v>
      </c>
      <c r="E361" s="51">
        <v>3.9E-2</v>
      </c>
    </row>
    <row r="362" spans="2:5">
      <c r="B362" s="77" t="s">
        <v>259</v>
      </c>
      <c r="C362" s="119">
        <v>0</v>
      </c>
      <c r="D362" s="119">
        <v>25</v>
      </c>
      <c r="E362" s="119">
        <v>24.999999410000001</v>
      </c>
    </row>
    <row r="363" spans="2:5">
      <c r="B363" s="78">
        <v>13817</v>
      </c>
      <c r="C363" s="51">
        <v>0</v>
      </c>
      <c r="D363" s="51">
        <v>25</v>
      </c>
      <c r="E363" s="51">
        <v>24.999999410000001</v>
      </c>
    </row>
    <row r="364" spans="2:5">
      <c r="B364" s="79" t="s">
        <v>373</v>
      </c>
      <c r="C364" s="51">
        <v>0</v>
      </c>
      <c r="D364" s="51">
        <v>25</v>
      </c>
      <c r="E364" s="51">
        <v>24.999999410000001</v>
      </c>
    </row>
    <row r="365" spans="2:5">
      <c r="B365" s="77" t="s">
        <v>261</v>
      </c>
      <c r="C365" s="119">
        <v>72.368692999999993</v>
      </c>
      <c r="D365" s="119">
        <v>72.368692999999993</v>
      </c>
      <c r="E365" s="119">
        <v>0</v>
      </c>
    </row>
    <row r="366" spans="2:5">
      <c r="B366" s="79" t="s">
        <v>258</v>
      </c>
      <c r="C366" s="51">
        <v>72.368692999999993</v>
      </c>
      <c r="D366" s="51">
        <v>72.368692999999993</v>
      </c>
      <c r="E366" s="51">
        <v>0</v>
      </c>
    </row>
    <row r="367" spans="2:5">
      <c r="B367" s="68" t="s">
        <v>264</v>
      </c>
      <c r="C367" s="51">
        <v>2184.7459309999999</v>
      </c>
      <c r="D367" s="51">
        <v>1691.6026347500001</v>
      </c>
      <c r="E367" s="51">
        <v>1479.0350120000007</v>
      </c>
    </row>
    <row r="368" spans="2:5">
      <c r="B368" s="77" t="s">
        <v>257</v>
      </c>
      <c r="C368" s="119">
        <v>2063.8859309999998</v>
      </c>
      <c r="D368" s="119">
        <v>1487.7392332300001</v>
      </c>
      <c r="E368" s="119">
        <v>1308.4015897200004</v>
      </c>
    </row>
    <row r="369" spans="2:5">
      <c r="B369" s="78">
        <v>12527</v>
      </c>
      <c r="C369" s="51">
        <v>5.8507410000000002</v>
      </c>
      <c r="D369" s="51">
        <v>2.2797260000000001</v>
      </c>
      <c r="E369" s="51">
        <v>2.1439979500000002</v>
      </c>
    </row>
    <row r="370" spans="2:5">
      <c r="B370" s="79" t="s">
        <v>379</v>
      </c>
      <c r="C370" s="51">
        <v>5.8507410000000002</v>
      </c>
      <c r="D370" s="51">
        <v>2.2797260000000001</v>
      </c>
      <c r="E370" s="51">
        <v>2.1439979500000002</v>
      </c>
    </row>
    <row r="371" spans="2:5">
      <c r="B371" s="78">
        <v>12566</v>
      </c>
      <c r="C371" s="51">
        <v>15.029163</v>
      </c>
      <c r="D371" s="51">
        <v>45.763515230000003</v>
      </c>
      <c r="E371" s="51">
        <v>22.70491925</v>
      </c>
    </row>
    <row r="372" spans="2:5">
      <c r="B372" s="79" t="s">
        <v>380</v>
      </c>
      <c r="C372" s="51">
        <v>15.029163</v>
      </c>
      <c r="D372" s="51">
        <v>45.763515230000003</v>
      </c>
      <c r="E372" s="51">
        <v>22.70491925</v>
      </c>
    </row>
    <row r="373" spans="2:5">
      <c r="B373" s="78">
        <v>13047</v>
      </c>
      <c r="C373" s="51">
        <v>7.8349219999999997</v>
      </c>
      <c r="D373" s="51">
        <v>2.98223248</v>
      </c>
      <c r="E373" s="51">
        <v>1.8668124799999999</v>
      </c>
    </row>
    <row r="374" spans="2:5">
      <c r="B374" s="79" t="s">
        <v>381</v>
      </c>
      <c r="C374" s="51">
        <v>7.8349219999999997</v>
      </c>
      <c r="D374" s="51">
        <v>2.98223248</v>
      </c>
      <c r="E374" s="51">
        <v>1.8668124799999999</v>
      </c>
    </row>
    <row r="375" spans="2:5">
      <c r="B375" s="78">
        <v>13383</v>
      </c>
      <c r="C375" s="51">
        <v>66.712107000000003</v>
      </c>
      <c r="D375" s="51">
        <v>89.413168349999992</v>
      </c>
      <c r="E375" s="51">
        <v>51.128124379999996</v>
      </c>
    </row>
    <row r="376" spans="2:5">
      <c r="B376" s="79" t="s">
        <v>382</v>
      </c>
      <c r="C376" s="51">
        <v>66.712107000000003</v>
      </c>
      <c r="D376" s="51">
        <v>89.413168349999992</v>
      </c>
      <c r="E376" s="51">
        <v>51.128124379999996</v>
      </c>
    </row>
    <row r="377" spans="2:5">
      <c r="B377" s="78">
        <v>13437</v>
      </c>
      <c r="C377" s="51">
        <v>12.313435</v>
      </c>
      <c r="D377" s="51">
        <v>5.3332999999999998E-2</v>
      </c>
      <c r="E377" s="51">
        <v>0</v>
      </c>
    </row>
    <row r="378" spans="2:5">
      <c r="B378" s="79" t="s">
        <v>383</v>
      </c>
      <c r="C378" s="51">
        <v>12.313435</v>
      </c>
      <c r="D378" s="51">
        <v>5.3332999999999998E-2</v>
      </c>
      <c r="E378" s="51">
        <v>0</v>
      </c>
    </row>
    <row r="379" spans="2:5">
      <c r="B379" s="78">
        <v>13549</v>
      </c>
      <c r="C379" s="51">
        <v>27.28979</v>
      </c>
      <c r="D379" s="51">
        <v>11.626053539999999</v>
      </c>
      <c r="E379" s="51">
        <v>5.2665280399999999</v>
      </c>
    </row>
    <row r="380" spans="2:5">
      <c r="B380" s="79" t="s">
        <v>384</v>
      </c>
      <c r="C380" s="51">
        <v>27.28979</v>
      </c>
      <c r="D380" s="51">
        <v>11.626053539999999</v>
      </c>
      <c r="E380" s="51">
        <v>5.2665280399999999</v>
      </c>
    </row>
    <row r="381" spans="2:5">
      <c r="B381" s="78">
        <v>13579</v>
      </c>
      <c r="C381" s="51">
        <v>1.804989</v>
      </c>
      <c r="D381" s="51">
        <v>1.804989</v>
      </c>
      <c r="E381" s="51">
        <v>0</v>
      </c>
    </row>
    <row r="382" spans="2:5">
      <c r="B382" s="79" t="s">
        <v>385</v>
      </c>
      <c r="C382" s="51">
        <v>1.804989</v>
      </c>
      <c r="D382" s="51">
        <v>1.804989</v>
      </c>
      <c r="E382" s="51">
        <v>0</v>
      </c>
    </row>
    <row r="383" spans="2:5">
      <c r="B383" s="78">
        <v>13619</v>
      </c>
      <c r="C383" s="51">
        <v>4.1972000000000002E-2</v>
      </c>
      <c r="D383" s="51">
        <v>10.925972</v>
      </c>
      <c r="E383" s="51">
        <v>3.3289056800000001</v>
      </c>
    </row>
    <row r="384" spans="2:5">
      <c r="B384" s="79" t="s">
        <v>386</v>
      </c>
      <c r="C384" s="51">
        <v>4.1972000000000002E-2</v>
      </c>
      <c r="D384" s="51">
        <v>10.925972</v>
      </c>
      <c r="E384" s="51">
        <v>3.3289056800000001</v>
      </c>
    </row>
    <row r="385" spans="2:5">
      <c r="B385" s="78">
        <v>13656</v>
      </c>
      <c r="C385" s="51">
        <v>822.75795100000005</v>
      </c>
      <c r="D385" s="51">
        <v>792.92277062999995</v>
      </c>
      <c r="E385" s="51">
        <v>774.13847411999984</v>
      </c>
    </row>
    <row r="386" spans="2:5">
      <c r="B386" s="79" t="s">
        <v>387</v>
      </c>
      <c r="C386" s="51">
        <v>822.75795100000005</v>
      </c>
      <c r="D386" s="51">
        <v>792.92277062999995</v>
      </c>
      <c r="E386" s="51">
        <v>774.13847411999984</v>
      </c>
    </row>
    <row r="387" spans="2:5">
      <c r="B387" s="78">
        <v>13805</v>
      </c>
      <c r="C387" s="51">
        <v>130</v>
      </c>
      <c r="D387" s="51">
        <v>130</v>
      </c>
      <c r="E387" s="51">
        <v>126.09999978</v>
      </c>
    </row>
    <row r="388" spans="2:5">
      <c r="B388" s="79" t="s">
        <v>388</v>
      </c>
      <c r="C388" s="51">
        <v>130</v>
      </c>
      <c r="D388" s="51">
        <v>130</v>
      </c>
      <c r="E388" s="51">
        <v>126.09999978</v>
      </c>
    </row>
    <row r="389" spans="2:5">
      <c r="B389" s="78">
        <v>13839</v>
      </c>
      <c r="C389" s="51">
        <v>300</v>
      </c>
      <c r="D389" s="51">
        <v>76.972239000000002</v>
      </c>
      <c r="E389" s="51">
        <v>45.346131849999999</v>
      </c>
    </row>
    <row r="390" spans="2:5">
      <c r="B390" s="79" t="s">
        <v>389</v>
      </c>
      <c r="C390" s="51">
        <v>300</v>
      </c>
      <c r="D390" s="51">
        <v>76.972239000000002</v>
      </c>
      <c r="E390" s="51">
        <v>45.346131849999999</v>
      </c>
    </row>
    <row r="391" spans="2:5">
      <c r="B391" s="78">
        <v>14244</v>
      </c>
      <c r="C391" s="51">
        <v>18.597757000000001</v>
      </c>
      <c r="D391" s="51">
        <v>14.878205599999999</v>
      </c>
      <c r="E391" s="51">
        <v>10.98789193</v>
      </c>
    </row>
    <row r="392" spans="2:5">
      <c r="B392" s="79" t="s">
        <v>390</v>
      </c>
      <c r="C392" s="51">
        <v>18.597757000000001</v>
      </c>
      <c r="D392" s="51">
        <v>14.878205599999999</v>
      </c>
      <c r="E392" s="51">
        <v>10.98789193</v>
      </c>
    </row>
    <row r="393" spans="2:5">
      <c r="B393" s="78">
        <v>14497</v>
      </c>
      <c r="C393" s="51">
        <v>98.574766999999994</v>
      </c>
      <c r="D393" s="51">
        <v>66.574766999999994</v>
      </c>
      <c r="E393" s="51">
        <v>43.253646909999986</v>
      </c>
    </row>
    <row r="394" spans="2:5">
      <c r="B394" s="79" t="s">
        <v>391</v>
      </c>
      <c r="C394" s="51">
        <v>98.574766999999994</v>
      </c>
      <c r="D394" s="51">
        <v>66.574766999999994</v>
      </c>
      <c r="E394" s="51">
        <v>43.253646909999986</v>
      </c>
    </row>
    <row r="395" spans="2:5">
      <c r="B395" s="78">
        <v>14570</v>
      </c>
      <c r="C395" s="51">
        <v>85.957851000000005</v>
      </c>
      <c r="D395" s="51">
        <v>85.957851000000005</v>
      </c>
      <c r="E395" s="51">
        <v>79.759855760000008</v>
      </c>
    </row>
    <row r="396" spans="2:5">
      <c r="B396" s="79" t="s">
        <v>392</v>
      </c>
      <c r="C396" s="51">
        <v>85.957851000000005</v>
      </c>
      <c r="D396" s="51">
        <v>85.957851000000005</v>
      </c>
      <c r="E396" s="51">
        <v>79.759855760000008</v>
      </c>
    </row>
    <row r="397" spans="2:5">
      <c r="B397" s="78">
        <v>14585</v>
      </c>
      <c r="C397" s="51">
        <v>252.50135599999999</v>
      </c>
      <c r="D397" s="51">
        <v>86.825117000000006</v>
      </c>
      <c r="E397" s="51">
        <v>80.051102680000014</v>
      </c>
    </row>
    <row r="398" spans="2:5">
      <c r="B398" s="79" t="s">
        <v>393</v>
      </c>
      <c r="C398" s="51">
        <v>252.50135599999999</v>
      </c>
      <c r="D398" s="51">
        <v>86.825117000000006</v>
      </c>
      <c r="E398" s="51">
        <v>80.051102680000014</v>
      </c>
    </row>
    <row r="399" spans="2:5">
      <c r="B399" s="78">
        <v>14586</v>
      </c>
      <c r="C399" s="51">
        <v>43.474330000000002</v>
      </c>
      <c r="D399" s="51">
        <v>10.701613999999999</v>
      </c>
      <c r="E399" s="51">
        <v>9.825198910000001</v>
      </c>
    </row>
    <row r="400" spans="2:5">
      <c r="B400" s="79" t="s">
        <v>394</v>
      </c>
      <c r="C400" s="51">
        <v>43.474330000000002</v>
      </c>
      <c r="D400" s="51">
        <v>10.701613999999999</v>
      </c>
      <c r="E400" s="51">
        <v>9.825198910000001</v>
      </c>
    </row>
    <row r="401" spans="2:5">
      <c r="B401" s="78">
        <v>14615</v>
      </c>
      <c r="C401" s="51">
        <v>175.1448</v>
      </c>
      <c r="D401" s="51">
        <v>52.5</v>
      </c>
      <c r="E401" s="51">
        <v>52.5</v>
      </c>
    </row>
    <row r="402" spans="2:5">
      <c r="B402" s="79" t="s">
        <v>395</v>
      </c>
      <c r="C402" s="51">
        <v>175.1448</v>
      </c>
      <c r="D402" s="51">
        <v>52.5</v>
      </c>
      <c r="E402" s="51">
        <v>52.5</v>
      </c>
    </row>
    <row r="403" spans="2:5">
      <c r="B403" s="78">
        <v>14642</v>
      </c>
      <c r="C403" s="51">
        <v>0</v>
      </c>
      <c r="D403" s="51">
        <v>5</v>
      </c>
      <c r="E403" s="51">
        <v>0</v>
      </c>
    </row>
    <row r="404" spans="2:5">
      <c r="B404" s="79" t="s">
        <v>396</v>
      </c>
      <c r="C404" s="51">
        <v>0</v>
      </c>
      <c r="D404" s="51">
        <v>5</v>
      </c>
      <c r="E404" s="51">
        <v>0</v>
      </c>
    </row>
    <row r="405" spans="2:5">
      <c r="B405" s="78">
        <v>14829</v>
      </c>
      <c r="C405" s="51">
        <v>0</v>
      </c>
      <c r="D405" s="51">
        <v>0.55767940000000005</v>
      </c>
      <c r="E405" s="51">
        <v>0</v>
      </c>
    </row>
    <row r="406" spans="2:5">
      <c r="B406" s="79" t="s">
        <v>963</v>
      </c>
      <c r="C406" s="51">
        <v>0</v>
      </c>
      <c r="D406" s="51">
        <v>0.55767940000000005</v>
      </c>
      <c r="E406" s="51">
        <v>0</v>
      </c>
    </row>
    <row r="407" spans="2:5">
      <c r="B407" s="77" t="s">
        <v>259</v>
      </c>
      <c r="C407" s="119">
        <v>0</v>
      </c>
      <c r="D407" s="119">
        <v>75</v>
      </c>
      <c r="E407" s="119">
        <v>73.411906429999988</v>
      </c>
    </row>
    <row r="408" spans="2:5">
      <c r="B408" s="78">
        <v>13805</v>
      </c>
      <c r="C408" s="51">
        <v>0</v>
      </c>
      <c r="D408" s="51">
        <v>75</v>
      </c>
      <c r="E408" s="51">
        <v>73.411906429999988</v>
      </c>
    </row>
    <row r="409" spans="2:5">
      <c r="B409" s="79" t="s">
        <v>388</v>
      </c>
      <c r="C409" s="51">
        <v>0</v>
      </c>
      <c r="D409" s="51">
        <v>75</v>
      </c>
      <c r="E409" s="51">
        <v>73.411906429999988</v>
      </c>
    </row>
    <row r="410" spans="2:5">
      <c r="B410" s="77" t="s">
        <v>260</v>
      </c>
      <c r="C410" s="119">
        <v>120.86</v>
      </c>
      <c r="D410" s="119">
        <v>128.86340152000002</v>
      </c>
      <c r="E410" s="119">
        <v>97.221515849999989</v>
      </c>
    </row>
    <row r="411" spans="2:5">
      <c r="B411" s="78">
        <v>2451</v>
      </c>
      <c r="C411" s="51">
        <v>0</v>
      </c>
      <c r="D411" s="51">
        <v>36.063417999999999</v>
      </c>
      <c r="E411" s="51">
        <v>4.5284472000000004</v>
      </c>
    </row>
    <row r="412" spans="2:5">
      <c r="B412" s="79" t="s">
        <v>398</v>
      </c>
      <c r="C412" s="51">
        <v>0</v>
      </c>
      <c r="D412" s="51">
        <v>36.063417999999999</v>
      </c>
      <c r="E412" s="51">
        <v>4.5284472000000004</v>
      </c>
    </row>
    <row r="413" spans="2:5">
      <c r="B413" s="78">
        <v>13837</v>
      </c>
      <c r="C413" s="51">
        <v>0</v>
      </c>
      <c r="D413" s="51">
        <v>92.799983520000012</v>
      </c>
      <c r="E413" s="51">
        <v>92.693068650000001</v>
      </c>
    </row>
    <row r="414" spans="2:5">
      <c r="B414" s="79" t="s">
        <v>397</v>
      </c>
      <c r="C414" s="51">
        <v>0</v>
      </c>
      <c r="D414" s="51">
        <v>92.799983520000012</v>
      </c>
      <c r="E414" s="51">
        <v>92.693068650000001</v>
      </c>
    </row>
    <row r="415" spans="2:5">
      <c r="B415" s="78">
        <v>14615</v>
      </c>
      <c r="C415" s="51">
        <v>120.86</v>
      </c>
      <c r="D415" s="51">
        <v>0</v>
      </c>
      <c r="E415" s="51">
        <v>0</v>
      </c>
    </row>
    <row r="416" spans="2:5">
      <c r="B416" s="79" t="s">
        <v>395</v>
      </c>
      <c r="C416" s="51">
        <v>120.86</v>
      </c>
      <c r="D416" s="51">
        <v>0</v>
      </c>
      <c r="E416" s="51">
        <v>0</v>
      </c>
    </row>
    <row r="417" spans="2:5">
      <c r="B417" s="68" t="s">
        <v>399</v>
      </c>
      <c r="C417" s="51">
        <v>173.05806799999999</v>
      </c>
      <c r="D417" s="51">
        <v>553.36200226000005</v>
      </c>
      <c r="E417" s="51">
        <v>352.73356661000037</v>
      </c>
    </row>
    <row r="418" spans="2:5">
      <c r="B418" s="77" t="s">
        <v>257</v>
      </c>
      <c r="C418" s="119">
        <v>173.05806799999999</v>
      </c>
      <c r="D418" s="119">
        <v>216.49446756</v>
      </c>
      <c r="E418" s="119">
        <v>141.14351425999999</v>
      </c>
    </row>
    <row r="419" spans="2:5">
      <c r="B419" s="78">
        <v>12528</v>
      </c>
      <c r="C419" s="51">
        <v>24.857641000000001</v>
      </c>
      <c r="D419" s="51">
        <v>31.911758410000001</v>
      </c>
      <c r="E419" s="51">
        <v>8.296108649999999</v>
      </c>
    </row>
    <row r="420" spans="2:5">
      <c r="B420" s="79" t="s">
        <v>400</v>
      </c>
      <c r="C420" s="51">
        <v>24.857641000000001</v>
      </c>
      <c r="D420" s="51">
        <v>31.911758410000001</v>
      </c>
      <c r="E420" s="51">
        <v>8.296108649999999</v>
      </c>
    </row>
    <row r="421" spans="2:5">
      <c r="B421" s="78">
        <v>12565</v>
      </c>
      <c r="C421" s="51">
        <v>12.020491</v>
      </c>
      <c r="D421" s="51">
        <v>9.0320997899999984</v>
      </c>
      <c r="E421" s="51">
        <v>4.6329406200000003</v>
      </c>
    </row>
    <row r="422" spans="2:5">
      <c r="B422" s="79" t="s">
        <v>401</v>
      </c>
      <c r="C422" s="51">
        <v>12.020491</v>
      </c>
      <c r="D422" s="51">
        <v>9.0320997899999984</v>
      </c>
      <c r="E422" s="51">
        <v>4.6329406200000003</v>
      </c>
    </row>
    <row r="423" spans="2:5">
      <c r="B423" s="78">
        <v>13048</v>
      </c>
      <c r="C423" s="51">
        <v>8.0825940000000003</v>
      </c>
      <c r="D423" s="51">
        <v>10.282594</v>
      </c>
      <c r="E423" s="51">
        <v>3.4982813899999998</v>
      </c>
    </row>
    <row r="424" spans="2:5">
      <c r="B424" s="79" t="s">
        <v>402</v>
      </c>
      <c r="C424" s="51">
        <v>8.0825940000000003</v>
      </c>
      <c r="D424" s="51">
        <v>10.282594</v>
      </c>
      <c r="E424" s="51">
        <v>3.4982813899999998</v>
      </c>
    </row>
    <row r="425" spans="2:5">
      <c r="B425" s="78">
        <v>13399</v>
      </c>
      <c r="C425" s="51">
        <v>21.101996</v>
      </c>
      <c r="D425" s="51">
        <v>17.707469</v>
      </c>
      <c r="E425" s="51">
        <v>10.533599390000001</v>
      </c>
    </row>
    <row r="426" spans="2:5">
      <c r="B426" s="79" t="s">
        <v>403</v>
      </c>
      <c r="C426" s="51">
        <v>21.101996</v>
      </c>
      <c r="D426" s="51">
        <v>17.707469</v>
      </c>
      <c r="E426" s="51">
        <v>10.533599390000001</v>
      </c>
    </row>
    <row r="427" spans="2:5">
      <c r="B427" s="78">
        <v>13449</v>
      </c>
      <c r="C427" s="51">
        <v>8.1677E-2</v>
      </c>
      <c r="D427" s="51">
        <v>8.1677E-2</v>
      </c>
      <c r="E427" s="51">
        <v>0</v>
      </c>
    </row>
    <row r="428" spans="2:5">
      <c r="B428" s="79" t="s">
        <v>404</v>
      </c>
      <c r="C428" s="51">
        <v>8.1677E-2</v>
      </c>
      <c r="D428" s="51">
        <v>8.1677E-2</v>
      </c>
      <c r="E428" s="51">
        <v>0</v>
      </c>
    </row>
    <row r="429" spans="2:5">
      <c r="B429" s="78">
        <v>13552</v>
      </c>
      <c r="C429" s="51">
        <v>4.5073100000000004</v>
      </c>
      <c r="D429" s="51">
        <v>35.988258039999998</v>
      </c>
      <c r="E429" s="51">
        <v>10.628639529999999</v>
      </c>
    </row>
    <row r="430" spans="2:5">
      <c r="B430" s="79" t="s">
        <v>921</v>
      </c>
      <c r="C430" s="51">
        <v>4.5073100000000004</v>
      </c>
      <c r="D430" s="51">
        <v>35.988258039999998</v>
      </c>
      <c r="E430" s="51">
        <v>10.628639529999999</v>
      </c>
    </row>
    <row r="431" spans="2:5">
      <c r="B431" s="78">
        <v>13613</v>
      </c>
      <c r="C431" s="51">
        <v>1.464018</v>
      </c>
      <c r="D431" s="51">
        <v>4.6640180000000004</v>
      </c>
      <c r="E431" s="51">
        <v>3.1364541899999998</v>
      </c>
    </row>
    <row r="432" spans="2:5">
      <c r="B432" s="79" t="s">
        <v>405</v>
      </c>
      <c r="C432" s="51">
        <v>1.464018</v>
      </c>
      <c r="D432" s="51">
        <v>4.6640180000000004</v>
      </c>
      <c r="E432" s="51">
        <v>3.1364541899999998</v>
      </c>
    </row>
    <row r="433" spans="2:5">
      <c r="B433" s="78">
        <v>13814</v>
      </c>
      <c r="C433" s="51">
        <v>100</v>
      </c>
      <c r="D433" s="51">
        <v>100</v>
      </c>
      <c r="E433" s="51">
        <v>96.732248999999996</v>
      </c>
    </row>
    <row r="434" spans="2:5">
      <c r="B434" s="79" t="s">
        <v>406</v>
      </c>
      <c r="C434" s="51">
        <v>100</v>
      </c>
      <c r="D434" s="51">
        <v>100</v>
      </c>
      <c r="E434" s="51">
        <v>96.732248999999996</v>
      </c>
    </row>
    <row r="435" spans="2:5">
      <c r="B435" s="78">
        <v>14210</v>
      </c>
      <c r="C435" s="51">
        <v>0</v>
      </c>
      <c r="D435" s="51">
        <v>9.1999999992549422E-7</v>
      </c>
      <c r="E435" s="51">
        <v>0</v>
      </c>
    </row>
    <row r="436" spans="2:5">
      <c r="B436" s="79" t="s">
        <v>407</v>
      </c>
      <c r="C436" s="51">
        <v>0</v>
      </c>
      <c r="D436" s="51">
        <v>9.1999999992549422E-7</v>
      </c>
      <c r="E436" s="51">
        <v>0</v>
      </c>
    </row>
    <row r="437" spans="2:5">
      <c r="B437" s="78">
        <v>14243</v>
      </c>
      <c r="C437" s="51">
        <v>0</v>
      </c>
      <c r="D437" s="51">
        <v>1.4076340000000001</v>
      </c>
      <c r="E437" s="51">
        <v>0</v>
      </c>
    </row>
    <row r="438" spans="2:5">
      <c r="B438" s="79" t="s">
        <v>408</v>
      </c>
      <c r="C438" s="51">
        <v>0</v>
      </c>
      <c r="D438" s="51">
        <v>1.4076340000000001</v>
      </c>
      <c r="E438" s="51">
        <v>0</v>
      </c>
    </row>
    <row r="439" spans="2:5">
      <c r="B439" s="78">
        <v>14262</v>
      </c>
      <c r="C439" s="51">
        <v>0.94234099999999998</v>
      </c>
      <c r="D439" s="51">
        <v>4.8612789999999997</v>
      </c>
      <c r="E439" s="51">
        <v>3.6852414900000001</v>
      </c>
    </row>
    <row r="440" spans="2:5">
      <c r="B440" s="79" t="s">
        <v>409</v>
      </c>
      <c r="C440" s="51">
        <v>0.94234099999999998</v>
      </c>
      <c r="D440" s="51">
        <v>4.8612789999999997</v>
      </c>
      <c r="E440" s="51">
        <v>3.6852414900000001</v>
      </c>
    </row>
    <row r="441" spans="2:5">
      <c r="B441" s="78">
        <v>14876</v>
      </c>
      <c r="C441" s="51">
        <v>0</v>
      </c>
      <c r="D441" s="51">
        <v>0.55767940000000005</v>
      </c>
      <c r="E441" s="51">
        <v>0</v>
      </c>
    </row>
    <row r="442" spans="2:5">
      <c r="B442" s="79" t="s">
        <v>964</v>
      </c>
      <c r="C442" s="51">
        <v>0</v>
      </c>
      <c r="D442" s="51">
        <v>0.55767940000000005</v>
      </c>
      <c r="E442" s="51">
        <v>0</v>
      </c>
    </row>
    <row r="443" spans="2:5">
      <c r="B443" s="77" t="s">
        <v>260</v>
      </c>
      <c r="C443" s="119">
        <v>0</v>
      </c>
      <c r="D443" s="119">
        <v>336.86753470000002</v>
      </c>
      <c r="E443" s="119">
        <v>211.59005234999995</v>
      </c>
    </row>
    <row r="444" spans="2:5">
      <c r="B444" s="78">
        <v>12080</v>
      </c>
      <c r="C444" s="51">
        <v>0</v>
      </c>
      <c r="D444" s="51">
        <v>100</v>
      </c>
      <c r="E444" s="51">
        <v>63.770047499999997</v>
      </c>
    </row>
    <row r="445" spans="2:5">
      <c r="B445" s="79" t="s">
        <v>410</v>
      </c>
      <c r="C445" s="51">
        <v>0</v>
      </c>
      <c r="D445" s="51">
        <v>100</v>
      </c>
      <c r="E445" s="51">
        <v>63.770047499999997</v>
      </c>
    </row>
    <row r="446" spans="2:5">
      <c r="B446" s="78">
        <v>12092</v>
      </c>
      <c r="C446" s="51">
        <v>0</v>
      </c>
      <c r="D446" s="51">
        <v>50.306831000000003</v>
      </c>
      <c r="E446" s="51">
        <v>0</v>
      </c>
    </row>
    <row r="447" spans="2:5">
      <c r="B447" s="79" t="s">
        <v>411</v>
      </c>
      <c r="C447" s="51">
        <v>0</v>
      </c>
      <c r="D447" s="51">
        <v>50.306831000000003</v>
      </c>
      <c r="E447" s="51">
        <v>0</v>
      </c>
    </row>
    <row r="448" spans="2:5">
      <c r="B448" s="78">
        <v>13928</v>
      </c>
      <c r="C448" s="51">
        <v>0</v>
      </c>
      <c r="D448" s="51">
        <v>186.5607037</v>
      </c>
      <c r="E448" s="51">
        <v>147.82000485000003</v>
      </c>
    </row>
    <row r="449" spans="2:5">
      <c r="B449" s="79" t="s">
        <v>329</v>
      </c>
      <c r="C449" s="51">
        <v>0</v>
      </c>
      <c r="D449" s="51">
        <v>186.5607037</v>
      </c>
      <c r="E449" s="51">
        <v>147.82000485000003</v>
      </c>
    </row>
    <row r="450" spans="2:5">
      <c r="B450" s="68" t="s">
        <v>265</v>
      </c>
      <c r="C450" s="51">
        <v>259.97291200000001</v>
      </c>
      <c r="D450" s="51">
        <v>385.87719181</v>
      </c>
      <c r="E450" s="51">
        <v>327.12836793999998</v>
      </c>
    </row>
    <row r="451" spans="2:5">
      <c r="B451" s="77" t="s">
        <v>257</v>
      </c>
      <c r="C451" s="119">
        <v>259.97291200000001</v>
      </c>
      <c r="D451" s="119">
        <v>349.15797981000003</v>
      </c>
      <c r="E451" s="119">
        <v>290.44575214999998</v>
      </c>
    </row>
    <row r="452" spans="2:5">
      <c r="B452" s="78">
        <v>12529</v>
      </c>
      <c r="C452" s="51">
        <v>0.13572799999999999</v>
      </c>
      <c r="D452" s="51">
        <v>6.7951476</v>
      </c>
      <c r="E452" s="51">
        <v>0</v>
      </c>
    </row>
    <row r="453" spans="2:5">
      <c r="B453" s="79" t="s">
        <v>412</v>
      </c>
      <c r="C453" s="51">
        <v>0.13572799999999999</v>
      </c>
      <c r="D453" s="51">
        <v>6.7951476</v>
      </c>
      <c r="E453" s="51">
        <v>0</v>
      </c>
    </row>
    <row r="454" spans="2:5">
      <c r="B454" s="78">
        <v>13050</v>
      </c>
      <c r="C454" s="51">
        <v>7.0139999999999994E-2</v>
      </c>
      <c r="D454" s="51">
        <v>7.0139999999999994E-2</v>
      </c>
      <c r="E454" s="51">
        <v>0</v>
      </c>
    </row>
    <row r="455" spans="2:5">
      <c r="B455" s="79" t="s">
        <v>413</v>
      </c>
      <c r="C455" s="51">
        <v>7.0139999999999994E-2</v>
      </c>
      <c r="D455" s="51">
        <v>7.0139999999999994E-2</v>
      </c>
      <c r="E455" s="51">
        <v>0</v>
      </c>
    </row>
    <row r="456" spans="2:5">
      <c r="B456" s="78">
        <v>13352</v>
      </c>
      <c r="C456" s="51">
        <v>5.1610250000000004</v>
      </c>
      <c r="D456" s="51">
        <v>0</v>
      </c>
      <c r="E456" s="51">
        <v>0</v>
      </c>
    </row>
    <row r="457" spans="2:5">
      <c r="B457" s="79" t="s">
        <v>414</v>
      </c>
      <c r="C457" s="51">
        <v>5.1610250000000004</v>
      </c>
      <c r="D457" s="51">
        <v>0</v>
      </c>
      <c r="E457" s="51">
        <v>0</v>
      </c>
    </row>
    <row r="458" spans="2:5">
      <c r="B458" s="78">
        <v>13433</v>
      </c>
      <c r="C458" s="51">
        <v>30.768661999999999</v>
      </c>
      <c r="D458" s="51">
        <v>46.732564609999997</v>
      </c>
      <c r="E458" s="51">
        <v>18.95798666</v>
      </c>
    </row>
    <row r="459" spans="2:5">
      <c r="B459" s="79" t="s">
        <v>415</v>
      </c>
      <c r="C459" s="51">
        <v>30.768661999999999</v>
      </c>
      <c r="D459" s="51">
        <v>46.732564609999997</v>
      </c>
      <c r="E459" s="51">
        <v>18.95798666</v>
      </c>
    </row>
    <row r="460" spans="2:5">
      <c r="B460" s="78">
        <v>13458</v>
      </c>
      <c r="C460" s="51">
        <v>6.089213</v>
      </c>
      <c r="D460" s="51">
        <v>0</v>
      </c>
      <c r="E460" s="51">
        <v>0</v>
      </c>
    </row>
    <row r="461" spans="2:5">
      <c r="B461" s="79" t="s">
        <v>416</v>
      </c>
      <c r="C461" s="51">
        <v>6.089213</v>
      </c>
      <c r="D461" s="51">
        <v>0</v>
      </c>
      <c r="E461" s="51">
        <v>0</v>
      </c>
    </row>
    <row r="462" spans="2:5">
      <c r="B462" s="78">
        <v>13550</v>
      </c>
      <c r="C462" s="51">
        <v>17.748144</v>
      </c>
      <c r="D462" s="51">
        <v>44.994346970000002</v>
      </c>
      <c r="E462" s="51">
        <v>25.03277902</v>
      </c>
    </row>
    <row r="463" spans="2:5">
      <c r="B463" s="79" t="s">
        <v>922</v>
      </c>
      <c r="C463" s="51">
        <v>17.748144</v>
      </c>
      <c r="D463" s="51">
        <v>44.994346970000002</v>
      </c>
      <c r="E463" s="51">
        <v>25.03277902</v>
      </c>
    </row>
    <row r="464" spans="2:5">
      <c r="B464" s="78">
        <v>13669</v>
      </c>
      <c r="C464" s="51">
        <v>0</v>
      </c>
      <c r="D464" s="51">
        <v>15.98228617</v>
      </c>
      <c r="E464" s="51">
        <v>15.982285170000003</v>
      </c>
    </row>
    <row r="465" spans="2:5">
      <c r="B465" s="79" t="s">
        <v>417</v>
      </c>
      <c r="C465" s="51">
        <v>0</v>
      </c>
      <c r="D465" s="51">
        <v>15.98228617</v>
      </c>
      <c r="E465" s="51">
        <v>15.982285170000003</v>
      </c>
    </row>
    <row r="466" spans="2:5">
      <c r="B466" s="78">
        <v>13747</v>
      </c>
      <c r="C466" s="51">
        <v>100</v>
      </c>
      <c r="D466" s="51">
        <v>124.2961825</v>
      </c>
      <c r="E466" s="51">
        <v>123.74364431000001</v>
      </c>
    </row>
    <row r="467" spans="2:5">
      <c r="B467" s="79" t="s">
        <v>418</v>
      </c>
      <c r="C467" s="51">
        <v>100</v>
      </c>
      <c r="D467" s="51">
        <v>124.2961825</v>
      </c>
      <c r="E467" s="51">
        <v>123.74364431000001</v>
      </c>
    </row>
    <row r="468" spans="2:5">
      <c r="B468" s="78">
        <v>13800</v>
      </c>
      <c r="C468" s="51">
        <v>100</v>
      </c>
      <c r="D468" s="51">
        <v>100</v>
      </c>
      <c r="E468" s="51">
        <v>97</v>
      </c>
    </row>
    <row r="469" spans="2:5">
      <c r="B469" s="79" t="s">
        <v>419</v>
      </c>
      <c r="C469" s="51">
        <v>100</v>
      </c>
      <c r="D469" s="51">
        <v>100</v>
      </c>
      <c r="E469" s="51">
        <v>97</v>
      </c>
    </row>
    <row r="470" spans="2:5">
      <c r="B470" s="78">
        <v>14240</v>
      </c>
      <c r="C470" s="51">
        <v>0</v>
      </c>
      <c r="D470" s="51">
        <v>9.7296325599999989</v>
      </c>
      <c r="E470" s="51">
        <v>9.7290569900000001</v>
      </c>
    </row>
    <row r="471" spans="2:5">
      <c r="B471" s="79" t="s">
        <v>420</v>
      </c>
      <c r="C471" s="51">
        <v>0</v>
      </c>
      <c r="D471" s="51">
        <v>9.7296325599999989</v>
      </c>
      <c r="E471" s="51">
        <v>9.7290569900000001</v>
      </c>
    </row>
    <row r="472" spans="2:5">
      <c r="B472" s="78">
        <v>14859</v>
      </c>
      <c r="C472" s="51">
        <v>0</v>
      </c>
      <c r="D472" s="51">
        <v>0.55767940000000005</v>
      </c>
      <c r="E472" s="51">
        <v>0</v>
      </c>
    </row>
    <row r="473" spans="2:5">
      <c r="B473" s="79" t="s">
        <v>965</v>
      </c>
      <c r="C473" s="51">
        <v>0</v>
      </c>
      <c r="D473" s="51">
        <v>0.55767940000000005</v>
      </c>
      <c r="E473" s="51">
        <v>0</v>
      </c>
    </row>
    <row r="474" spans="2:5">
      <c r="B474" s="77" t="s">
        <v>259</v>
      </c>
      <c r="C474" s="119">
        <v>0</v>
      </c>
      <c r="D474" s="119">
        <v>25</v>
      </c>
      <c r="E474" s="119">
        <v>24.963403789999997</v>
      </c>
    </row>
    <row r="475" spans="2:5">
      <c r="B475" s="78">
        <v>13800</v>
      </c>
      <c r="C475" s="51">
        <v>0</v>
      </c>
      <c r="D475" s="51">
        <v>25</v>
      </c>
      <c r="E475" s="51">
        <v>24.963403789999997</v>
      </c>
    </row>
    <row r="476" spans="2:5">
      <c r="B476" s="79" t="s">
        <v>419</v>
      </c>
      <c r="C476" s="51">
        <v>0</v>
      </c>
      <c r="D476" s="51">
        <v>25</v>
      </c>
      <c r="E476" s="51">
        <v>24.963403789999997</v>
      </c>
    </row>
    <row r="477" spans="2:5">
      <c r="B477" s="77" t="s">
        <v>260</v>
      </c>
      <c r="C477" s="119">
        <v>0</v>
      </c>
      <c r="D477" s="119">
        <v>11.719212000000001</v>
      </c>
      <c r="E477" s="119">
        <v>11.719212000000001</v>
      </c>
    </row>
    <row r="478" spans="2:5">
      <c r="B478" s="78">
        <v>13747</v>
      </c>
      <c r="C478" s="51">
        <v>0</v>
      </c>
      <c r="D478" s="51">
        <v>11.719212000000001</v>
      </c>
      <c r="E478" s="51">
        <v>11.719212000000001</v>
      </c>
    </row>
    <row r="479" spans="2:5">
      <c r="B479" s="79" t="s">
        <v>418</v>
      </c>
      <c r="C479" s="51">
        <v>0</v>
      </c>
      <c r="D479" s="51">
        <v>11.719212000000001</v>
      </c>
      <c r="E479" s="51">
        <v>11.719212000000001</v>
      </c>
    </row>
    <row r="480" spans="2:5">
      <c r="B480" s="68" t="s">
        <v>266</v>
      </c>
      <c r="C480" s="51">
        <v>301.2217</v>
      </c>
      <c r="D480" s="51">
        <v>403.81977240999998</v>
      </c>
      <c r="E480" s="51">
        <v>248.57965494000007</v>
      </c>
    </row>
    <row r="481" spans="2:5">
      <c r="B481" s="77" t="s">
        <v>257</v>
      </c>
      <c r="C481" s="119">
        <v>301.2217</v>
      </c>
      <c r="D481" s="119">
        <v>378.81977240999998</v>
      </c>
      <c r="E481" s="119">
        <v>223.57970595000009</v>
      </c>
    </row>
    <row r="482" spans="2:5">
      <c r="B482" s="78">
        <v>12530</v>
      </c>
      <c r="C482" s="51">
        <v>2.5696140000000001</v>
      </c>
      <c r="D482" s="51">
        <v>0.13572799999999999</v>
      </c>
      <c r="E482" s="51">
        <v>0</v>
      </c>
    </row>
    <row r="483" spans="2:5">
      <c r="B483" s="79" t="s">
        <v>421</v>
      </c>
      <c r="C483" s="51">
        <v>2.5696140000000001</v>
      </c>
      <c r="D483" s="51">
        <v>0.13572799999999999</v>
      </c>
      <c r="E483" s="51">
        <v>0</v>
      </c>
    </row>
    <row r="484" spans="2:5">
      <c r="B484" s="78">
        <v>12572</v>
      </c>
      <c r="C484" s="51">
        <v>9.6990999999999994E-2</v>
      </c>
      <c r="D484" s="51">
        <v>4.91904568</v>
      </c>
      <c r="E484" s="51">
        <v>3.93804299</v>
      </c>
    </row>
    <row r="485" spans="2:5">
      <c r="B485" s="79" t="s">
        <v>422</v>
      </c>
      <c r="C485" s="51">
        <v>9.6990999999999994E-2</v>
      </c>
      <c r="D485" s="51">
        <v>4.91904568</v>
      </c>
      <c r="E485" s="51">
        <v>3.93804299</v>
      </c>
    </row>
    <row r="486" spans="2:5">
      <c r="B486" s="78">
        <v>13354</v>
      </c>
      <c r="C486" s="51">
        <v>4.6944650000000001</v>
      </c>
      <c r="D486" s="51">
        <v>8.6945999999999996E-2</v>
      </c>
      <c r="E486" s="51">
        <v>0</v>
      </c>
    </row>
    <row r="487" spans="2:5">
      <c r="B487" s="79" t="s">
        <v>423</v>
      </c>
      <c r="C487" s="51">
        <v>4.6944650000000001</v>
      </c>
      <c r="D487" s="51">
        <v>8.6945999999999996E-2</v>
      </c>
      <c r="E487" s="51">
        <v>0</v>
      </c>
    </row>
    <row r="488" spans="2:5">
      <c r="B488" s="78">
        <v>13398</v>
      </c>
      <c r="C488" s="51">
        <v>22.883572999999998</v>
      </c>
      <c r="D488" s="51">
        <v>27.354410379999997</v>
      </c>
      <c r="E488" s="51">
        <v>0.89183738000000001</v>
      </c>
    </row>
    <row r="489" spans="2:5">
      <c r="B489" s="79" t="s">
        <v>424</v>
      </c>
      <c r="C489" s="51">
        <v>22.883572999999998</v>
      </c>
      <c r="D489" s="51">
        <v>27.354410379999997</v>
      </c>
      <c r="E489" s="51">
        <v>0.89183738000000001</v>
      </c>
    </row>
    <row r="490" spans="2:5">
      <c r="B490" s="78">
        <v>13446</v>
      </c>
      <c r="C490" s="51">
        <v>9.1275010000000005</v>
      </c>
      <c r="D490" s="51">
        <v>15.470590149999998</v>
      </c>
      <c r="E490" s="51">
        <v>8.4987690100000002</v>
      </c>
    </row>
    <row r="491" spans="2:5">
      <c r="B491" s="79" t="s">
        <v>425</v>
      </c>
      <c r="C491" s="51">
        <v>9.1275010000000005</v>
      </c>
      <c r="D491" s="51">
        <v>15.470590149999998</v>
      </c>
      <c r="E491" s="51">
        <v>8.4987690100000002</v>
      </c>
    </row>
    <row r="492" spans="2:5">
      <c r="B492" s="78">
        <v>13553</v>
      </c>
      <c r="C492" s="51">
        <v>26.232039</v>
      </c>
      <c r="D492" s="51">
        <v>76.001845000000003</v>
      </c>
      <c r="E492" s="51">
        <v>33.460942459999998</v>
      </c>
    </row>
    <row r="493" spans="2:5">
      <c r="B493" s="79" t="s">
        <v>426</v>
      </c>
      <c r="C493" s="51">
        <v>26.232039</v>
      </c>
      <c r="D493" s="51">
        <v>76.001845000000003</v>
      </c>
      <c r="E493" s="51">
        <v>33.460942459999998</v>
      </c>
    </row>
    <row r="494" spans="2:5">
      <c r="B494" s="78">
        <v>13569</v>
      </c>
      <c r="C494" s="51">
        <v>8.9928740000000005</v>
      </c>
      <c r="D494" s="51">
        <v>9.5877454400000008</v>
      </c>
      <c r="E494" s="51">
        <v>7.5877454400000008</v>
      </c>
    </row>
    <row r="495" spans="2:5">
      <c r="B495" s="79" t="s">
        <v>923</v>
      </c>
      <c r="C495" s="51">
        <v>8.9928740000000005</v>
      </c>
      <c r="D495" s="51">
        <v>9.5877454400000008</v>
      </c>
      <c r="E495" s="51">
        <v>7.5877454400000008</v>
      </c>
    </row>
    <row r="496" spans="2:5">
      <c r="B496" s="78">
        <v>13609</v>
      </c>
      <c r="C496" s="51">
        <v>1.1312059999999999</v>
      </c>
      <c r="D496" s="51">
        <v>0.85517100000000001</v>
      </c>
      <c r="E496" s="51">
        <v>0.64420624999999998</v>
      </c>
    </row>
    <row r="497" spans="2:5">
      <c r="B497" s="79" t="s">
        <v>427</v>
      </c>
      <c r="C497" s="51">
        <v>1.1312059999999999</v>
      </c>
      <c r="D497" s="51">
        <v>0.85517100000000001</v>
      </c>
      <c r="E497" s="51">
        <v>0.64420624999999998</v>
      </c>
    </row>
    <row r="498" spans="2:5">
      <c r="B498" s="78">
        <v>13801</v>
      </c>
      <c r="C498" s="51">
        <v>120</v>
      </c>
      <c r="D498" s="51">
        <v>120</v>
      </c>
      <c r="E498" s="51">
        <v>119.43338595</v>
      </c>
    </row>
    <row r="499" spans="2:5">
      <c r="B499" s="79" t="s">
        <v>428</v>
      </c>
      <c r="C499" s="51">
        <v>120</v>
      </c>
      <c r="D499" s="51">
        <v>120</v>
      </c>
      <c r="E499" s="51">
        <v>119.43338595</v>
      </c>
    </row>
    <row r="500" spans="2:5">
      <c r="B500" s="78">
        <v>14131</v>
      </c>
      <c r="C500" s="51">
        <v>37</v>
      </c>
      <c r="D500" s="51">
        <v>41.26</v>
      </c>
      <c r="E500" s="51">
        <v>26.05091921</v>
      </c>
    </row>
    <row r="501" spans="2:5">
      <c r="B501" s="79" t="s">
        <v>429</v>
      </c>
      <c r="C501" s="51">
        <v>37</v>
      </c>
      <c r="D501" s="51">
        <v>41.26</v>
      </c>
      <c r="E501" s="51">
        <v>26.05091921</v>
      </c>
    </row>
    <row r="502" spans="2:5">
      <c r="B502" s="78">
        <v>14543</v>
      </c>
      <c r="C502" s="51">
        <v>10.982479</v>
      </c>
      <c r="D502" s="51">
        <v>8.7859831999999987</v>
      </c>
      <c r="E502" s="51">
        <v>8.0397229699999997</v>
      </c>
    </row>
    <row r="503" spans="2:5">
      <c r="B503" s="79" t="s">
        <v>430</v>
      </c>
      <c r="C503" s="51">
        <v>10.982479</v>
      </c>
      <c r="D503" s="51">
        <v>8.7859831999999987</v>
      </c>
      <c r="E503" s="51">
        <v>8.0397229699999997</v>
      </c>
    </row>
    <row r="504" spans="2:5">
      <c r="B504" s="78">
        <v>14593</v>
      </c>
      <c r="C504" s="51">
        <v>57.510958000000002</v>
      </c>
      <c r="D504" s="51">
        <v>30.778547</v>
      </c>
      <c r="E504" s="51">
        <v>15.034134289999999</v>
      </c>
    </row>
    <row r="505" spans="2:5">
      <c r="B505" s="79" t="s">
        <v>431</v>
      </c>
      <c r="C505" s="51">
        <v>57.510958000000002</v>
      </c>
      <c r="D505" s="51">
        <v>30.778547</v>
      </c>
      <c r="E505" s="51">
        <v>15.034134289999999</v>
      </c>
    </row>
    <row r="506" spans="2:5">
      <c r="B506" s="78">
        <v>14793</v>
      </c>
      <c r="C506" s="51">
        <v>0</v>
      </c>
      <c r="D506" s="51">
        <v>14.47036928</v>
      </c>
      <c r="E506" s="51">
        <v>0</v>
      </c>
    </row>
    <row r="507" spans="2:5">
      <c r="B507" s="79" t="s">
        <v>432</v>
      </c>
      <c r="C507" s="51">
        <v>0</v>
      </c>
      <c r="D507" s="51">
        <v>14.47036928</v>
      </c>
      <c r="E507" s="51">
        <v>0</v>
      </c>
    </row>
    <row r="508" spans="2:5">
      <c r="B508" s="78">
        <v>14794</v>
      </c>
      <c r="C508" s="51">
        <v>0</v>
      </c>
      <c r="D508" s="51">
        <v>29.113391280000002</v>
      </c>
      <c r="E508" s="51">
        <v>0</v>
      </c>
    </row>
    <row r="509" spans="2:5">
      <c r="B509" s="79" t="s">
        <v>433</v>
      </c>
      <c r="C509" s="51">
        <v>0</v>
      </c>
      <c r="D509" s="51">
        <v>29.113391280000002</v>
      </c>
      <c r="E509" s="51">
        <v>0</v>
      </c>
    </row>
    <row r="510" spans="2:5">
      <c r="B510" s="77" t="s">
        <v>259</v>
      </c>
      <c r="C510" s="119">
        <v>0</v>
      </c>
      <c r="D510" s="119">
        <v>25</v>
      </c>
      <c r="E510" s="119">
        <v>24.999948990000004</v>
      </c>
    </row>
    <row r="511" spans="2:5">
      <c r="B511" s="78">
        <v>13801</v>
      </c>
      <c r="C511" s="51">
        <v>0</v>
      </c>
      <c r="D511" s="51">
        <v>25</v>
      </c>
      <c r="E511" s="51">
        <v>24.999948990000004</v>
      </c>
    </row>
    <row r="512" spans="2:5">
      <c r="B512" s="79" t="s">
        <v>428</v>
      </c>
      <c r="C512" s="51">
        <v>0</v>
      </c>
      <c r="D512" s="51">
        <v>25</v>
      </c>
      <c r="E512" s="51">
        <v>24.999948990000004</v>
      </c>
    </row>
    <row r="513" spans="2:5">
      <c r="B513" s="68" t="s">
        <v>267</v>
      </c>
      <c r="C513" s="51">
        <v>158.831593</v>
      </c>
      <c r="D513" s="51">
        <v>341.96784344999998</v>
      </c>
      <c r="E513" s="51">
        <v>256.85806904000003</v>
      </c>
    </row>
    <row r="514" spans="2:5">
      <c r="B514" s="77" t="s">
        <v>257</v>
      </c>
      <c r="C514" s="119">
        <v>158.831593</v>
      </c>
      <c r="D514" s="119">
        <v>149.13718763</v>
      </c>
      <c r="E514" s="119">
        <v>119.21997668</v>
      </c>
    </row>
    <row r="515" spans="2:5">
      <c r="B515" s="78">
        <v>12534</v>
      </c>
      <c r="C515" s="51">
        <v>6.7863999999999994E-2</v>
      </c>
      <c r="D515" s="51">
        <v>6.7863999999999994E-2</v>
      </c>
      <c r="E515" s="51">
        <v>0</v>
      </c>
    </row>
    <row r="516" spans="2:5">
      <c r="B516" s="79" t="s">
        <v>434</v>
      </c>
      <c r="C516" s="51">
        <v>6.7863999999999994E-2</v>
      </c>
      <c r="D516" s="51">
        <v>6.7863999999999994E-2</v>
      </c>
      <c r="E516" s="51">
        <v>0</v>
      </c>
    </row>
    <row r="517" spans="2:5">
      <c r="B517" s="78">
        <v>12575</v>
      </c>
      <c r="C517" s="51">
        <v>0.27775300000000003</v>
      </c>
      <c r="D517" s="51">
        <v>8.1677E-2</v>
      </c>
      <c r="E517" s="51">
        <v>0</v>
      </c>
    </row>
    <row r="518" spans="2:5">
      <c r="B518" s="79" t="s">
        <v>435</v>
      </c>
      <c r="C518" s="51">
        <v>0.27775300000000003</v>
      </c>
      <c r="D518" s="51">
        <v>8.1677E-2</v>
      </c>
      <c r="E518" s="51">
        <v>0</v>
      </c>
    </row>
    <row r="519" spans="2:5">
      <c r="B519" s="78">
        <v>13054</v>
      </c>
      <c r="C519" s="51">
        <v>7.0139999999999994E-2</v>
      </c>
      <c r="D519" s="51">
        <v>7.0139999999999994E-2</v>
      </c>
      <c r="E519" s="51">
        <v>0</v>
      </c>
    </row>
    <row r="520" spans="2:5">
      <c r="B520" s="79" t="s">
        <v>436</v>
      </c>
      <c r="C520" s="51">
        <v>7.0139999999999994E-2</v>
      </c>
      <c r="D520" s="51">
        <v>7.0139999999999994E-2</v>
      </c>
      <c r="E520" s="51">
        <v>0</v>
      </c>
    </row>
    <row r="521" spans="2:5">
      <c r="B521" s="78">
        <v>13402</v>
      </c>
      <c r="C521" s="51">
        <v>19.327598999999999</v>
      </c>
      <c r="D521" s="51">
        <v>19.346637380000001</v>
      </c>
      <c r="E521" s="51">
        <v>13.698869030000001</v>
      </c>
    </row>
    <row r="522" spans="2:5">
      <c r="B522" s="79" t="s">
        <v>437</v>
      </c>
      <c r="C522" s="51">
        <v>19.327598999999999</v>
      </c>
      <c r="D522" s="51">
        <v>19.346637380000001</v>
      </c>
      <c r="E522" s="51">
        <v>13.698869030000001</v>
      </c>
    </row>
    <row r="523" spans="2:5">
      <c r="B523" s="78">
        <v>13467</v>
      </c>
      <c r="C523" s="51">
        <v>4.2073280000000004</v>
      </c>
      <c r="D523" s="51">
        <v>0</v>
      </c>
      <c r="E523" s="51">
        <v>0</v>
      </c>
    </row>
    <row r="524" spans="2:5">
      <c r="B524" s="79" t="s">
        <v>438</v>
      </c>
      <c r="C524" s="51">
        <v>4.2073280000000004</v>
      </c>
      <c r="D524" s="51">
        <v>0</v>
      </c>
      <c r="E524" s="51">
        <v>0</v>
      </c>
    </row>
    <row r="525" spans="2:5">
      <c r="B525" s="78">
        <v>13618</v>
      </c>
      <c r="C525" s="51">
        <v>6.1894850000000003</v>
      </c>
      <c r="D525" s="51">
        <v>18.667477399999999</v>
      </c>
      <c r="E525" s="51">
        <v>5.5211076499999994</v>
      </c>
    </row>
    <row r="526" spans="2:5">
      <c r="B526" s="79" t="s">
        <v>439</v>
      </c>
      <c r="C526" s="51">
        <v>6.1894850000000003</v>
      </c>
      <c r="D526" s="51">
        <v>18.667477399999999</v>
      </c>
      <c r="E526" s="51">
        <v>5.5211076499999994</v>
      </c>
    </row>
    <row r="527" spans="2:5">
      <c r="B527" s="78">
        <v>13809</v>
      </c>
      <c r="C527" s="51">
        <v>100</v>
      </c>
      <c r="D527" s="51">
        <v>100</v>
      </c>
      <c r="E527" s="51">
        <v>100</v>
      </c>
    </row>
    <row r="528" spans="2:5">
      <c r="B528" s="79" t="s">
        <v>440</v>
      </c>
      <c r="C528" s="51">
        <v>100</v>
      </c>
      <c r="D528" s="51">
        <v>100</v>
      </c>
      <c r="E528" s="51">
        <v>100</v>
      </c>
    </row>
    <row r="529" spans="2:5">
      <c r="B529" s="78">
        <v>14237</v>
      </c>
      <c r="C529" s="51">
        <v>0</v>
      </c>
      <c r="D529" s="51">
        <v>4.4999999995343387E-7</v>
      </c>
      <c r="E529" s="51">
        <v>0</v>
      </c>
    </row>
    <row r="530" spans="2:5">
      <c r="B530" s="79" t="s">
        <v>441</v>
      </c>
      <c r="C530" s="51">
        <v>0</v>
      </c>
      <c r="D530" s="51">
        <v>4.4999999995343387E-7</v>
      </c>
      <c r="E530" s="51">
        <v>0</v>
      </c>
    </row>
    <row r="531" spans="2:5">
      <c r="B531" s="78">
        <v>14526</v>
      </c>
      <c r="C531" s="51">
        <v>28.691424000000001</v>
      </c>
      <c r="D531" s="51">
        <v>10.345712000000001</v>
      </c>
      <c r="E531" s="51">
        <v>0</v>
      </c>
    </row>
    <row r="532" spans="2:5">
      <c r="B532" s="79" t="s">
        <v>442</v>
      </c>
      <c r="C532" s="51">
        <v>28.691424000000001</v>
      </c>
      <c r="D532" s="51">
        <v>10.345712000000001</v>
      </c>
      <c r="E532" s="51">
        <v>0</v>
      </c>
    </row>
    <row r="533" spans="2:5">
      <c r="B533" s="78">
        <v>14877</v>
      </c>
      <c r="C533" s="51">
        <v>0</v>
      </c>
      <c r="D533" s="51">
        <v>0.55767940000000005</v>
      </c>
      <c r="E533" s="51">
        <v>0</v>
      </c>
    </row>
    <row r="534" spans="2:5">
      <c r="B534" s="79" t="s">
        <v>966</v>
      </c>
      <c r="C534" s="51">
        <v>0</v>
      </c>
      <c r="D534" s="51">
        <v>0.55767940000000005</v>
      </c>
      <c r="E534" s="51">
        <v>0</v>
      </c>
    </row>
    <row r="535" spans="2:5">
      <c r="B535" s="77" t="s">
        <v>259</v>
      </c>
      <c r="C535" s="119">
        <v>0</v>
      </c>
      <c r="D535" s="119">
        <v>10</v>
      </c>
      <c r="E535" s="119">
        <v>9.9999914099999998</v>
      </c>
    </row>
    <row r="536" spans="2:5">
      <c r="B536" s="78">
        <v>13809</v>
      </c>
      <c r="C536" s="51">
        <v>0</v>
      </c>
      <c r="D536" s="51">
        <v>10</v>
      </c>
      <c r="E536" s="51">
        <v>9.9999914099999998</v>
      </c>
    </row>
    <row r="537" spans="2:5">
      <c r="B537" s="79" t="s">
        <v>440</v>
      </c>
      <c r="C537" s="51">
        <v>0</v>
      </c>
      <c r="D537" s="51">
        <v>10</v>
      </c>
      <c r="E537" s="51">
        <v>9.9999914099999998</v>
      </c>
    </row>
    <row r="538" spans="2:5">
      <c r="B538" s="77" t="s">
        <v>260</v>
      </c>
      <c r="C538" s="119">
        <v>0</v>
      </c>
      <c r="D538" s="119">
        <v>182.83065582000003</v>
      </c>
      <c r="E538" s="119">
        <v>127.63810095000004</v>
      </c>
    </row>
    <row r="539" spans="2:5">
      <c r="B539" s="78">
        <v>13928</v>
      </c>
      <c r="C539" s="51">
        <v>0</v>
      </c>
      <c r="D539" s="51">
        <v>182.83065582000003</v>
      </c>
      <c r="E539" s="51">
        <v>127.63810095000004</v>
      </c>
    </row>
    <row r="540" spans="2:5">
      <c r="B540" s="79" t="s">
        <v>329</v>
      </c>
      <c r="C540" s="51">
        <v>0</v>
      </c>
      <c r="D540" s="51">
        <v>182.83065582000003</v>
      </c>
      <c r="E540" s="51">
        <v>127.63810095000004</v>
      </c>
    </row>
    <row r="541" spans="2:5">
      <c r="B541" s="68" t="s">
        <v>268</v>
      </c>
      <c r="C541" s="51">
        <v>1142.0036749999999</v>
      </c>
      <c r="D541" s="51">
        <v>1711.9277963099998</v>
      </c>
      <c r="E541" s="51">
        <v>1045.02645153</v>
      </c>
    </row>
    <row r="542" spans="2:5">
      <c r="B542" s="77" t="s">
        <v>257</v>
      </c>
      <c r="C542" s="119">
        <v>535.40033200000005</v>
      </c>
      <c r="D542" s="119">
        <v>1159.5159985299997</v>
      </c>
      <c r="E542" s="119">
        <v>862.04025971999999</v>
      </c>
    </row>
    <row r="543" spans="2:5">
      <c r="B543" s="78">
        <v>12535</v>
      </c>
      <c r="C543" s="51">
        <v>5.9768549999999996</v>
      </c>
      <c r="D543" s="51">
        <v>0.33932000000000001</v>
      </c>
      <c r="E543" s="51">
        <v>0</v>
      </c>
    </row>
    <row r="544" spans="2:5">
      <c r="B544" s="79" t="s">
        <v>443</v>
      </c>
      <c r="C544" s="51">
        <v>5.9768549999999996</v>
      </c>
      <c r="D544" s="51">
        <v>0.33932000000000001</v>
      </c>
      <c r="E544" s="51">
        <v>0</v>
      </c>
    </row>
    <row r="545" spans="2:5">
      <c r="B545" s="78">
        <v>12576</v>
      </c>
      <c r="C545" s="51">
        <v>14.481653</v>
      </c>
      <c r="D545" s="51">
        <v>8.8216889999999992</v>
      </c>
      <c r="E545" s="51">
        <v>1.2360651100000002</v>
      </c>
    </row>
    <row r="546" spans="2:5">
      <c r="B546" s="79" t="s">
        <v>444</v>
      </c>
      <c r="C546" s="51">
        <v>14.481653</v>
      </c>
      <c r="D546" s="51">
        <v>8.8216889999999992</v>
      </c>
      <c r="E546" s="51">
        <v>1.2360651100000002</v>
      </c>
    </row>
    <row r="547" spans="2:5">
      <c r="B547" s="78">
        <v>13074</v>
      </c>
      <c r="C547" s="51">
        <v>14.324764</v>
      </c>
      <c r="D547" s="51">
        <v>23.807288660000001</v>
      </c>
      <c r="E547" s="51">
        <v>15.356166460000001</v>
      </c>
    </row>
    <row r="548" spans="2:5">
      <c r="B548" s="79" t="s">
        <v>445</v>
      </c>
      <c r="C548" s="51">
        <v>14.324764</v>
      </c>
      <c r="D548" s="51">
        <v>23.807288660000001</v>
      </c>
      <c r="E548" s="51">
        <v>15.356166460000001</v>
      </c>
    </row>
    <row r="549" spans="2:5">
      <c r="B549" s="78">
        <v>13403</v>
      </c>
      <c r="C549" s="51">
        <v>65.010397999999995</v>
      </c>
      <c r="D549" s="51">
        <v>95.985759939999994</v>
      </c>
      <c r="E549" s="51">
        <v>29.9252079</v>
      </c>
    </row>
    <row r="550" spans="2:5">
      <c r="B550" s="79" t="s">
        <v>446</v>
      </c>
      <c r="C550" s="51">
        <v>65.010397999999995</v>
      </c>
      <c r="D550" s="51">
        <v>95.985759939999994</v>
      </c>
      <c r="E550" s="51">
        <v>29.9252079</v>
      </c>
    </row>
    <row r="551" spans="2:5">
      <c r="B551" s="78">
        <v>13441</v>
      </c>
      <c r="C551" s="51">
        <v>20.414549999999998</v>
      </c>
      <c r="D551" s="51">
        <v>19.244955999999998</v>
      </c>
      <c r="E551" s="51">
        <v>2.0926935599999998</v>
      </c>
    </row>
    <row r="552" spans="2:5">
      <c r="B552" s="79" t="s">
        <v>447</v>
      </c>
      <c r="C552" s="51">
        <v>20.414549999999998</v>
      </c>
      <c r="D552" s="51">
        <v>19.244955999999998</v>
      </c>
      <c r="E552" s="51">
        <v>2.0926935599999998</v>
      </c>
    </row>
    <row r="553" spans="2:5">
      <c r="B553" s="78">
        <v>13523</v>
      </c>
      <c r="C553" s="51">
        <v>80</v>
      </c>
      <c r="D553" s="51">
        <v>178.655686</v>
      </c>
      <c r="E553" s="51">
        <v>171.41847012000002</v>
      </c>
    </row>
    <row r="554" spans="2:5">
      <c r="B554" s="79" t="s">
        <v>448</v>
      </c>
      <c r="C554" s="51">
        <v>80</v>
      </c>
      <c r="D554" s="51">
        <v>178.655686</v>
      </c>
      <c r="E554" s="51">
        <v>171.41847012000002</v>
      </c>
    </row>
    <row r="555" spans="2:5">
      <c r="B555" s="78">
        <v>13559</v>
      </c>
      <c r="C555" s="51">
        <v>57.249564999999997</v>
      </c>
      <c r="D555" s="51">
        <v>76.562561039999991</v>
      </c>
      <c r="E555" s="51">
        <v>41.529319120000004</v>
      </c>
    </row>
    <row r="556" spans="2:5">
      <c r="B556" s="79" t="s">
        <v>449</v>
      </c>
      <c r="C556" s="51">
        <v>57.249564999999997</v>
      </c>
      <c r="D556" s="51">
        <v>76.562561039999991</v>
      </c>
      <c r="E556" s="51">
        <v>41.529319120000004</v>
      </c>
    </row>
    <row r="557" spans="2:5">
      <c r="B557" s="78">
        <v>13580</v>
      </c>
      <c r="C557" s="51">
        <v>6.2914440000000003</v>
      </c>
      <c r="D557" s="51">
        <v>6.2914440000000003</v>
      </c>
      <c r="E557" s="51">
        <v>5.5004235199999991</v>
      </c>
    </row>
    <row r="558" spans="2:5">
      <c r="B558" s="79" t="s">
        <v>924</v>
      </c>
      <c r="C558" s="51">
        <v>6.2914440000000003</v>
      </c>
      <c r="D558" s="51">
        <v>6.2914440000000003</v>
      </c>
      <c r="E558" s="51">
        <v>5.5004235199999991</v>
      </c>
    </row>
    <row r="559" spans="2:5">
      <c r="B559" s="78">
        <v>13823</v>
      </c>
      <c r="C559" s="51">
        <v>120</v>
      </c>
      <c r="D559" s="51">
        <v>120</v>
      </c>
      <c r="E559" s="51">
        <v>119.81623954000001</v>
      </c>
    </row>
    <row r="560" spans="2:5">
      <c r="B560" s="79" t="s">
        <v>450</v>
      </c>
      <c r="C560" s="51">
        <v>120</v>
      </c>
      <c r="D560" s="51">
        <v>120</v>
      </c>
      <c r="E560" s="51">
        <v>119.81623954000001</v>
      </c>
    </row>
    <row r="561" spans="2:5">
      <c r="B561" s="78">
        <v>14124</v>
      </c>
      <c r="C561" s="51">
        <v>100</v>
      </c>
      <c r="D561" s="51">
        <v>277.26071452999997</v>
      </c>
      <c r="E561" s="51">
        <v>254.44376763</v>
      </c>
    </row>
    <row r="562" spans="2:5">
      <c r="B562" s="79" t="s">
        <v>451</v>
      </c>
      <c r="C562" s="51">
        <v>100</v>
      </c>
      <c r="D562" s="51">
        <v>277.26071452999997</v>
      </c>
      <c r="E562" s="51">
        <v>254.44376763</v>
      </c>
    </row>
    <row r="563" spans="2:5">
      <c r="B563" s="78">
        <v>14281</v>
      </c>
      <c r="C563" s="51">
        <v>44.617913000000001</v>
      </c>
      <c r="D563" s="51">
        <v>52.409916600000003</v>
      </c>
      <c r="E563" s="51">
        <v>52.409916599999995</v>
      </c>
    </row>
    <row r="564" spans="2:5">
      <c r="B564" s="79" t="s">
        <v>452</v>
      </c>
      <c r="C564" s="51">
        <v>44.617913000000001</v>
      </c>
      <c r="D564" s="51">
        <v>52.409916600000003</v>
      </c>
      <c r="E564" s="51">
        <v>52.409916599999995</v>
      </c>
    </row>
    <row r="565" spans="2:5">
      <c r="B565" s="78">
        <v>14304</v>
      </c>
      <c r="C565" s="51">
        <v>7.0331900000000003</v>
      </c>
      <c r="D565" s="51">
        <v>7.0331900000000003</v>
      </c>
      <c r="E565" s="51">
        <v>3.6086926500000001</v>
      </c>
    </row>
    <row r="566" spans="2:5">
      <c r="B566" s="79" t="s">
        <v>453</v>
      </c>
      <c r="C566" s="51">
        <v>7.0331900000000003</v>
      </c>
      <c r="D566" s="51">
        <v>7.0331900000000003</v>
      </c>
      <c r="E566" s="51">
        <v>3.6086926500000001</v>
      </c>
    </row>
    <row r="567" spans="2:5">
      <c r="B567" s="78">
        <v>14740</v>
      </c>
      <c r="C567" s="51">
        <v>0</v>
      </c>
      <c r="D567" s="51">
        <v>2.8349388199999992</v>
      </c>
      <c r="E567" s="51">
        <v>2.10932948</v>
      </c>
    </row>
    <row r="568" spans="2:5">
      <c r="B568" s="79" t="s">
        <v>454</v>
      </c>
      <c r="C568" s="51">
        <v>0</v>
      </c>
      <c r="D568" s="51">
        <v>2.8349388199999992</v>
      </c>
      <c r="E568" s="51">
        <v>2.10932948</v>
      </c>
    </row>
    <row r="569" spans="2:5">
      <c r="B569" s="78">
        <v>14867</v>
      </c>
      <c r="C569" s="51">
        <v>0</v>
      </c>
      <c r="D569" s="51">
        <v>0.55767940000000005</v>
      </c>
      <c r="E569" s="51">
        <v>0</v>
      </c>
    </row>
    <row r="570" spans="2:5">
      <c r="B570" s="79" t="s">
        <v>967</v>
      </c>
      <c r="C570" s="51">
        <v>0</v>
      </c>
      <c r="D570" s="51">
        <v>0.55767940000000005</v>
      </c>
      <c r="E570" s="51">
        <v>0</v>
      </c>
    </row>
    <row r="571" spans="2:5">
      <c r="B571" s="78">
        <v>6548</v>
      </c>
      <c r="C571" s="51">
        <v>0</v>
      </c>
      <c r="D571" s="51">
        <v>281.25323594000002</v>
      </c>
      <c r="E571" s="51">
        <v>162.59396803000001</v>
      </c>
    </row>
    <row r="572" spans="2:5">
      <c r="B572" s="79" t="s">
        <v>1034</v>
      </c>
      <c r="C572" s="51">
        <v>0</v>
      </c>
      <c r="D572" s="51">
        <v>281.25323594000002</v>
      </c>
      <c r="E572" s="51">
        <v>162.59396803000001</v>
      </c>
    </row>
    <row r="573" spans="2:5">
      <c r="B573" s="78">
        <v>14947</v>
      </c>
      <c r="C573" s="51">
        <v>0</v>
      </c>
      <c r="D573" s="51">
        <v>8.4576186</v>
      </c>
      <c r="E573" s="51">
        <v>0</v>
      </c>
    </row>
    <row r="574" spans="2:5">
      <c r="B574" s="79" t="s">
        <v>1065</v>
      </c>
      <c r="C574" s="51">
        <v>0</v>
      </c>
      <c r="D574" s="51">
        <v>8.4576186</v>
      </c>
      <c r="E574" s="51">
        <v>0</v>
      </c>
    </row>
    <row r="575" spans="2:5">
      <c r="B575" s="77" t="s">
        <v>259</v>
      </c>
      <c r="C575" s="119">
        <v>0</v>
      </c>
      <c r="D575" s="119">
        <v>150</v>
      </c>
      <c r="E575" s="119">
        <v>149.9967341</v>
      </c>
    </row>
    <row r="576" spans="2:5">
      <c r="B576" s="78">
        <v>13823</v>
      </c>
      <c r="C576" s="51">
        <v>0</v>
      </c>
      <c r="D576" s="51">
        <v>150</v>
      </c>
      <c r="E576" s="51">
        <v>149.9967341</v>
      </c>
    </row>
    <row r="577" spans="2:5">
      <c r="B577" s="79" t="s">
        <v>450</v>
      </c>
      <c r="C577" s="51">
        <v>0</v>
      </c>
      <c r="D577" s="51">
        <v>150</v>
      </c>
      <c r="E577" s="51">
        <v>149.9967341</v>
      </c>
    </row>
    <row r="578" spans="2:5">
      <c r="B578" s="77" t="s">
        <v>282</v>
      </c>
      <c r="C578" s="119">
        <v>606.603343</v>
      </c>
      <c r="D578" s="119">
        <v>231.66166777999999</v>
      </c>
      <c r="E578" s="119">
        <v>32.989457710000003</v>
      </c>
    </row>
    <row r="579" spans="2:5">
      <c r="B579" s="78">
        <v>14592</v>
      </c>
      <c r="C579" s="51">
        <v>494.06631900000002</v>
      </c>
      <c r="D579" s="51">
        <v>210.66166737999998</v>
      </c>
      <c r="E579" s="51">
        <v>28.789457710000001</v>
      </c>
    </row>
    <row r="580" spans="2:5">
      <c r="B580" s="79" t="s">
        <v>455</v>
      </c>
      <c r="C580" s="51">
        <v>494.06631900000002</v>
      </c>
      <c r="D580" s="51">
        <v>210.66166737999998</v>
      </c>
      <c r="E580" s="51">
        <v>28.789457710000001</v>
      </c>
    </row>
    <row r="581" spans="2:5">
      <c r="B581" s="78">
        <v>14599</v>
      </c>
      <c r="C581" s="51">
        <v>112.537024</v>
      </c>
      <c r="D581" s="51">
        <v>21.000000400000005</v>
      </c>
      <c r="E581" s="51">
        <v>4.2</v>
      </c>
    </row>
    <row r="582" spans="2:5">
      <c r="B582" s="79" t="s">
        <v>456</v>
      </c>
      <c r="C582" s="51">
        <v>112.537024</v>
      </c>
      <c r="D582" s="51">
        <v>21.000000400000005</v>
      </c>
      <c r="E582" s="51">
        <v>4.2</v>
      </c>
    </row>
    <row r="583" spans="2:5">
      <c r="B583" s="77" t="s">
        <v>260</v>
      </c>
      <c r="C583" s="119">
        <v>0</v>
      </c>
      <c r="D583" s="119">
        <v>170.75013000000001</v>
      </c>
      <c r="E583" s="119">
        <v>0</v>
      </c>
    </row>
    <row r="584" spans="2:5">
      <c r="B584" s="78">
        <v>13964</v>
      </c>
      <c r="C584" s="51">
        <v>0</v>
      </c>
      <c r="D584" s="51">
        <v>100.064283</v>
      </c>
      <c r="E584" s="51">
        <v>0</v>
      </c>
    </row>
    <row r="585" spans="2:5">
      <c r="B585" s="79" t="s">
        <v>457</v>
      </c>
      <c r="C585" s="51">
        <v>0</v>
      </c>
      <c r="D585" s="51">
        <v>100.064283</v>
      </c>
      <c r="E585" s="51">
        <v>0</v>
      </c>
    </row>
    <row r="586" spans="2:5">
      <c r="B586" s="78">
        <v>14124</v>
      </c>
      <c r="C586" s="51">
        <v>0</v>
      </c>
      <c r="D586" s="51">
        <v>20.685846999999999</v>
      </c>
      <c r="E586" s="51">
        <v>0</v>
      </c>
    </row>
    <row r="587" spans="2:5">
      <c r="B587" s="79" t="s">
        <v>451</v>
      </c>
      <c r="C587" s="51">
        <v>0</v>
      </c>
      <c r="D587" s="51">
        <v>20.685846999999999</v>
      </c>
      <c r="E587" s="51">
        <v>0</v>
      </c>
    </row>
    <row r="588" spans="2:5">
      <c r="B588" s="78">
        <v>14305</v>
      </c>
      <c r="C588" s="51">
        <v>0</v>
      </c>
      <c r="D588" s="51">
        <v>50</v>
      </c>
      <c r="E588" s="51">
        <v>0</v>
      </c>
    </row>
    <row r="589" spans="2:5">
      <c r="B589" s="79" t="s">
        <v>458</v>
      </c>
      <c r="C589" s="51">
        <v>0</v>
      </c>
      <c r="D589" s="51">
        <v>50</v>
      </c>
      <c r="E589" s="51">
        <v>0</v>
      </c>
    </row>
    <row r="590" spans="2:5">
      <c r="B590" s="68" t="s">
        <v>269</v>
      </c>
      <c r="C590" s="51">
        <v>480.41858200000001</v>
      </c>
      <c r="D590" s="51">
        <v>677.74150434000001</v>
      </c>
      <c r="E590" s="51">
        <v>518.98519629999998</v>
      </c>
    </row>
    <row r="591" spans="2:5">
      <c r="B591" s="77" t="s">
        <v>257</v>
      </c>
      <c r="C591" s="119">
        <v>480.41858200000001</v>
      </c>
      <c r="D591" s="119">
        <v>610.34976186000006</v>
      </c>
      <c r="E591" s="119">
        <v>468.99889188999998</v>
      </c>
    </row>
    <row r="592" spans="2:5">
      <c r="B592" s="78">
        <v>12536</v>
      </c>
      <c r="C592" s="51">
        <v>23.971440000000001</v>
      </c>
      <c r="D592" s="51">
        <v>13.352266999999999</v>
      </c>
      <c r="E592" s="51">
        <v>6.5206134900000006</v>
      </c>
    </row>
    <row r="593" spans="2:5">
      <c r="B593" s="79" t="s">
        <v>459</v>
      </c>
      <c r="C593" s="51">
        <v>23.971440000000001</v>
      </c>
      <c r="D593" s="51">
        <v>13.352266999999999</v>
      </c>
      <c r="E593" s="51">
        <v>6.5206134900000006</v>
      </c>
    </row>
    <row r="594" spans="2:5">
      <c r="B594" s="78">
        <v>13052</v>
      </c>
      <c r="C594" s="51">
        <v>25.801444</v>
      </c>
      <c r="D594" s="51">
        <v>10.430828</v>
      </c>
      <c r="E594" s="51">
        <v>1.1831464299999999</v>
      </c>
    </row>
    <row r="595" spans="2:5">
      <c r="B595" s="79" t="s">
        <v>460</v>
      </c>
      <c r="C595" s="51">
        <v>25.801444</v>
      </c>
      <c r="D595" s="51">
        <v>10.430828</v>
      </c>
      <c r="E595" s="51">
        <v>1.1831464299999999</v>
      </c>
    </row>
    <row r="596" spans="2:5">
      <c r="B596" s="78">
        <v>13366</v>
      </c>
      <c r="C596" s="51">
        <v>6.1741020000000004</v>
      </c>
      <c r="D596" s="51">
        <v>0</v>
      </c>
      <c r="E596" s="51">
        <v>0</v>
      </c>
    </row>
    <row r="597" spans="2:5">
      <c r="B597" s="79" t="s">
        <v>461</v>
      </c>
      <c r="C597" s="51">
        <v>6.1741020000000004</v>
      </c>
      <c r="D597" s="51">
        <v>0</v>
      </c>
      <c r="E597" s="51">
        <v>0</v>
      </c>
    </row>
    <row r="598" spans="2:5">
      <c r="B598" s="78">
        <v>13404</v>
      </c>
      <c r="C598" s="51">
        <v>64.451070000000001</v>
      </c>
      <c r="D598" s="51">
        <v>62.460020269999994</v>
      </c>
      <c r="E598" s="51">
        <v>50.412124759999998</v>
      </c>
    </row>
    <row r="599" spans="2:5">
      <c r="B599" s="79" t="s">
        <v>462</v>
      </c>
      <c r="C599" s="51">
        <v>64.451070000000001</v>
      </c>
      <c r="D599" s="51">
        <v>62.460020269999994</v>
      </c>
      <c r="E599" s="51">
        <v>50.412124759999998</v>
      </c>
    </row>
    <row r="600" spans="2:5">
      <c r="B600" s="78">
        <v>13429</v>
      </c>
      <c r="C600" s="51">
        <v>11.048292999999999</v>
      </c>
      <c r="D600" s="51">
        <v>16.460249999999998</v>
      </c>
      <c r="E600" s="51">
        <v>7.2361841299999998</v>
      </c>
    </row>
    <row r="601" spans="2:5">
      <c r="B601" s="79" t="s">
        <v>463</v>
      </c>
      <c r="C601" s="51">
        <v>11.048292999999999</v>
      </c>
      <c r="D601" s="51">
        <v>16.460249999999998</v>
      </c>
      <c r="E601" s="51">
        <v>7.2361841299999998</v>
      </c>
    </row>
    <row r="602" spans="2:5">
      <c r="B602" s="78">
        <v>13561</v>
      </c>
      <c r="C602" s="51">
        <v>62.848396000000001</v>
      </c>
      <c r="D602" s="51">
        <v>72.077151029999996</v>
      </c>
      <c r="E602" s="51">
        <v>36.645584010000007</v>
      </c>
    </row>
    <row r="603" spans="2:5">
      <c r="B603" s="79" t="s">
        <v>925</v>
      </c>
      <c r="C603" s="51">
        <v>62.848396000000001</v>
      </c>
      <c r="D603" s="51">
        <v>72.077151029999996</v>
      </c>
      <c r="E603" s="51">
        <v>36.645584010000007</v>
      </c>
    </row>
    <row r="604" spans="2:5">
      <c r="B604" s="78">
        <v>13616</v>
      </c>
      <c r="C604" s="51">
        <v>3.282594</v>
      </c>
      <c r="D604" s="51">
        <v>0</v>
      </c>
      <c r="E604" s="51">
        <v>0</v>
      </c>
    </row>
    <row r="605" spans="2:5">
      <c r="B605" s="79" t="s">
        <v>464</v>
      </c>
      <c r="C605" s="51">
        <v>3.282594</v>
      </c>
      <c r="D605" s="51">
        <v>0</v>
      </c>
      <c r="E605" s="51">
        <v>0</v>
      </c>
    </row>
    <row r="606" spans="2:5">
      <c r="B606" s="78">
        <v>13815</v>
      </c>
      <c r="C606" s="51">
        <v>120</v>
      </c>
      <c r="D606" s="51">
        <v>120</v>
      </c>
      <c r="E606" s="51">
        <v>119.17686055999999</v>
      </c>
    </row>
    <row r="607" spans="2:5">
      <c r="B607" s="79" t="s">
        <v>465</v>
      </c>
      <c r="C607" s="51">
        <v>120</v>
      </c>
      <c r="D607" s="51">
        <v>120</v>
      </c>
      <c r="E607" s="51">
        <v>119.17686055999999</v>
      </c>
    </row>
    <row r="608" spans="2:5">
      <c r="B608" s="78">
        <v>14058</v>
      </c>
      <c r="C608" s="51">
        <v>3.5891820000000001</v>
      </c>
      <c r="D608" s="51">
        <v>0.45551900000000001</v>
      </c>
      <c r="E608" s="51">
        <v>0</v>
      </c>
    </row>
    <row r="609" spans="2:5">
      <c r="B609" s="79" t="s">
        <v>466</v>
      </c>
      <c r="C609" s="51">
        <v>3.5891820000000001</v>
      </c>
      <c r="D609" s="51">
        <v>0.45551900000000001</v>
      </c>
      <c r="E609" s="51">
        <v>0</v>
      </c>
    </row>
    <row r="610" spans="2:5">
      <c r="B610" s="78">
        <v>14091</v>
      </c>
      <c r="C610" s="51">
        <v>0</v>
      </c>
      <c r="D610" s="51">
        <v>7.5073938100000008</v>
      </c>
      <c r="E610" s="51">
        <v>2.8475652200000003</v>
      </c>
    </row>
    <row r="611" spans="2:5">
      <c r="B611" s="79" t="s">
        <v>467</v>
      </c>
      <c r="C611" s="51">
        <v>0</v>
      </c>
      <c r="D611" s="51">
        <v>7.5073938100000008</v>
      </c>
      <c r="E611" s="51">
        <v>2.8475652200000003</v>
      </c>
    </row>
    <row r="612" spans="2:5">
      <c r="B612" s="78">
        <v>14125</v>
      </c>
      <c r="C612" s="51">
        <v>100</v>
      </c>
      <c r="D612" s="51">
        <v>186.33610178999999</v>
      </c>
      <c r="E612" s="51">
        <v>185.72475229000003</v>
      </c>
    </row>
    <row r="613" spans="2:5">
      <c r="B613" s="79" t="s">
        <v>468</v>
      </c>
      <c r="C613" s="51">
        <v>100</v>
      </c>
      <c r="D613" s="51">
        <v>186.33610178999999</v>
      </c>
      <c r="E613" s="51">
        <v>185.72475229000003</v>
      </c>
    </row>
    <row r="614" spans="2:5">
      <c r="B614" s="78">
        <v>14388</v>
      </c>
      <c r="C614" s="51">
        <v>59.252060999999998</v>
      </c>
      <c r="D614" s="51">
        <v>120.71255156000001</v>
      </c>
      <c r="E614" s="51">
        <v>59.252060999999998</v>
      </c>
    </row>
    <row r="615" spans="2:5">
      <c r="B615" s="79" t="s">
        <v>469</v>
      </c>
      <c r="C615" s="51">
        <v>59.252060999999998</v>
      </c>
      <c r="D615" s="51">
        <v>120.71255156000001</v>
      </c>
      <c r="E615" s="51">
        <v>59.252060999999998</v>
      </c>
    </row>
    <row r="616" spans="2:5">
      <c r="B616" s="78">
        <v>14858</v>
      </c>
      <c r="C616" s="51">
        <v>0</v>
      </c>
      <c r="D616" s="51">
        <v>0.55767940000000005</v>
      </c>
      <c r="E616" s="51">
        <v>0</v>
      </c>
    </row>
    <row r="617" spans="2:5">
      <c r="B617" s="79" t="s">
        <v>968</v>
      </c>
      <c r="C617" s="51">
        <v>0</v>
      </c>
      <c r="D617" s="51">
        <v>0.55767940000000005</v>
      </c>
      <c r="E617" s="51">
        <v>0</v>
      </c>
    </row>
    <row r="618" spans="2:5">
      <c r="B618" s="77" t="s">
        <v>259</v>
      </c>
      <c r="C618" s="119">
        <v>0</v>
      </c>
      <c r="D618" s="119">
        <v>50</v>
      </c>
      <c r="E618" s="119">
        <v>49.986304409999995</v>
      </c>
    </row>
    <row r="619" spans="2:5">
      <c r="B619" s="78">
        <v>13815</v>
      </c>
      <c r="C619" s="51">
        <v>0</v>
      </c>
      <c r="D619" s="51">
        <v>50</v>
      </c>
      <c r="E619" s="51">
        <v>49.986304409999995</v>
      </c>
    </row>
    <row r="620" spans="2:5">
      <c r="B620" s="79" t="s">
        <v>465</v>
      </c>
      <c r="C620" s="51">
        <v>0</v>
      </c>
      <c r="D620" s="51">
        <v>50</v>
      </c>
      <c r="E620" s="51">
        <v>49.986304409999995</v>
      </c>
    </row>
    <row r="621" spans="2:5">
      <c r="B621" s="77" t="s">
        <v>260</v>
      </c>
      <c r="C621" s="119">
        <v>0</v>
      </c>
      <c r="D621" s="119">
        <v>17.391742480000005</v>
      </c>
      <c r="E621" s="119">
        <v>0</v>
      </c>
    </row>
    <row r="622" spans="2:5">
      <c r="B622" s="78">
        <v>5490</v>
      </c>
      <c r="C622" s="51">
        <v>0</v>
      </c>
      <c r="D622" s="51">
        <v>17.391742480000005</v>
      </c>
      <c r="E622" s="51">
        <v>0</v>
      </c>
    </row>
    <row r="623" spans="2:5">
      <c r="B623" s="79" t="s">
        <v>470</v>
      </c>
      <c r="C623" s="51">
        <v>0</v>
      </c>
      <c r="D623" s="51">
        <v>17.391742480000005</v>
      </c>
      <c r="E623" s="51">
        <v>0</v>
      </c>
    </row>
    <row r="624" spans="2:5">
      <c r="B624" s="68" t="s">
        <v>270</v>
      </c>
      <c r="C624" s="51">
        <v>671.33636300000001</v>
      </c>
      <c r="D624" s="51">
        <v>946.10593751999977</v>
      </c>
      <c r="E624" s="51">
        <v>444.73196063</v>
      </c>
    </row>
    <row r="625" spans="2:5">
      <c r="B625" s="77" t="s">
        <v>257</v>
      </c>
      <c r="C625" s="119">
        <v>671.33636300000001</v>
      </c>
      <c r="D625" s="119">
        <v>579.2557127099999</v>
      </c>
      <c r="E625" s="119">
        <v>328.91302080999998</v>
      </c>
    </row>
    <row r="626" spans="2:5">
      <c r="B626" s="78">
        <v>12537</v>
      </c>
      <c r="C626" s="51">
        <v>101.246295</v>
      </c>
      <c r="D626" s="51">
        <v>73.86903264</v>
      </c>
      <c r="E626" s="51">
        <v>15.221938669999998</v>
      </c>
    </row>
    <row r="627" spans="2:5">
      <c r="B627" s="79" t="s">
        <v>471</v>
      </c>
      <c r="C627" s="51">
        <v>101.246295</v>
      </c>
      <c r="D627" s="51">
        <v>73.86903264</v>
      </c>
      <c r="E627" s="51">
        <v>15.221938669999998</v>
      </c>
    </row>
    <row r="628" spans="2:5">
      <c r="B628" s="78">
        <v>12579</v>
      </c>
      <c r="C628" s="51">
        <v>49.790036999999998</v>
      </c>
      <c r="D628" s="51">
        <v>10.02117363</v>
      </c>
      <c r="E628" s="51">
        <v>4.1371398899999994</v>
      </c>
    </row>
    <row r="629" spans="2:5">
      <c r="B629" s="79" t="s">
        <v>472</v>
      </c>
      <c r="C629" s="51">
        <v>49.790036999999998</v>
      </c>
      <c r="D629" s="51">
        <v>10.02117363</v>
      </c>
      <c r="E629" s="51">
        <v>4.1371398899999994</v>
      </c>
    </row>
    <row r="630" spans="2:5">
      <c r="B630" s="78">
        <v>13055</v>
      </c>
      <c r="C630" s="51">
        <v>3.358946</v>
      </c>
      <c r="D630" s="51">
        <v>1.001444</v>
      </c>
      <c r="E630" s="51">
        <v>0.90463617000000007</v>
      </c>
    </row>
    <row r="631" spans="2:5">
      <c r="B631" s="79" t="s">
        <v>473</v>
      </c>
      <c r="C631" s="51">
        <v>3.358946</v>
      </c>
      <c r="D631" s="51">
        <v>1.001444</v>
      </c>
      <c r="E631" s="51">
        <v>0.90463617000000007</v>
      </c>
    </row>
    <row r="632" spans="2:5">
      <c r="B632" s="78">
        <v>13405</v>
      </c>
      <c r="C632" s="51">
        <v>127.34437</v>
      </c>
      <c r="D632" s="51">
        <v>62.299835769999994</v>
      </c>
      <c r="E632" s="51">
        <v>27.856505620000004</v>
      </c>
    </row>
    <row r="633" spans="2:5">
      <c r="B633" s="79" t="s">
        <v>474</v>
      </c>
      <c r="C633" s="51">
        <v>127.34437</v>
      </c>
      <c r="D633" s="51">
        <v>62.299835769999994</v>
      </c>
      <c r="E633" s="51">
        <v>27.856505620000004</v>
      </c>
    </row>
    <row r="634" spans="2:5">
      <c r="B634" s="78">
        <v>13443</v>
      </c>
      <c r="C634" s="51">
        <v>17.112168</v>
      </c>
      <c r="D634" s="51">
        <v>18.899999999999999</v>
      </c>
      <c r="E634" s="51">
        <v>0</v>
      </c>
    </row>
    <row r="635" spans="2:5">
      <c r="B635" s="79" t="s">
        <v>475</v>
      </c>
      <c r="C635" s="51">
        <v>17.112168</v>
      </c>
      <c r="D635" s="51">
        <v>18.899999999999999</v>
      </c>
      <c r="E635" s="51">
        <v>0</v>
      </c>
    </row>
    <row r="636" spans="2:5">
      <c r="B636" s="78">
        <v>13530</v>
      </c>
      <c r="C636" s="51">
        <v>60</v>
      </c>
      <c r="D636" s="51">
        <v>55.899402710000004</v>
      </c>
      <c r="E636" s="51">
        <v>53.533970740000001</v>
      </c>
    </row>
    <row r="637" spans="2:5">
      <c r="B637" s="79" t="s">
        <v>476</v>
      </c>
      <c r="C637" s="51">
        <v>60</v>
      </c>
      <c r="D637" s="51">
        <v>55.899402710000004</v>
      </c>
      <c r="E637" s="51">
        <v>53.533970740000001</v>
      </c>
    </row>
    <row r="638" spans="2:5">
      <c r="B638" s="78">
        <v>13563</v>
      </c>
      <c r="C638" s="51">
        <v>88.508245000000002</v>
      </c>
      <c r="D638" s="51">
        <v>95.880824040000007</v>
      </c>
      <c r="E638" s="51">
        <v>48.512238070000009</v>
      </c>
    </row>
    <row r="639" spans="2:5">
      <c r="B639" s="79" t="s">
        <v>893</v>
      </c>
      <c r="C639" s="51">
        <v>88.508245000000002</v>
      </c>
      <c r="D639" s="51">
        <v>95.880824040000007</v>
      </c>
      <c r="E639" s="51">
        <v>48.512238070000009</v>
      </c>
    </row>
    <row r="640" spans="2:5">
      <c r="B640" s="78">
        <v>13587</v>
      </c>
      <c r="C640" s="51">
        <v>1.6215200000000001</v>
      </c>
      <c r="D640" s="51">
        <v>7.9137259000000002</v>
      </c>
      <c r="E640" s="51">
        <v>0</v>
      </c>
    </row>
    <row r="641" spans="2:5">
      <c r="B641" s="79" t="s">
        <v>926</v>
      </c>
      <c r="C641" s="51">
        <v>1.6215200000000001</v>
      </c>
      <c r="D641" s="51">
        <v>7.9137259000000002</v>
      </c>
      <c r="E641" s="51">
        <v>0</v>
      </c>
    </row>
    <row r="642" spans="2:5">
      <c r="B642" s="78">
        <v>13621</v>
      </c>
      <c r="C642" s="51">
        <v>0.95238199999999995</v>
      </c>
      <c r="D642" s="51">
        <v>2.6109694399999999</v>
      </c>
      <c r="E642" s="51">
        <v>0</v>
      </c>
    </row>
    <row r="643" spans="2:5">
      <c r="B643" s="79" t="s">
        <v>477</v>
      </c>
      <c r="C643" s="51">
        <v>0.95238199999999995</v>
      </c>
      <c r="D643" s="51">
        <v>2.6109694399999999</v>
      </c>
      <c r="E643" s="51">
        <v>0</v>
      </c>
    </row>
    <row r="644" spans="2:5">
      <c r="B644" s="78">
        <v>13807</v>
      </c>
      <c r="C644" s="51">
        <v>110</v>
      </c>
      <c r="D644" s="51">
        <v>110</v>
      </c>
      <c r="E644" s="51">
        <v>106.69999926999998</v>
      </c>
    </row>
    <row r="645" spans="2:5">
      <c r="B645" s="79" t="s">
        <v>478</v>
      </c>
      <c r="C645" s="51">
        <v>110</v>
      </c>
      <c r="D645" s="51">
        <v>110</v>
      </c>
      <c r="E645" s="51">
        <v>106.69999926999998</v>
      </c>
    </row>
    <row r="646" spans="2:5">
      <c r="B646" s="78">
        <v>13838</v>
      </c>
      <c r="C646" s="51">
        <v>22.642714999999999</v>
      </c>
      <c r="D646" s="51">
        <v>22.642714999999999</v>
      </c>
      <c r="E646" s="51">
        <v>0</v>
      </c>
    </row>
    <row r="647" spans="2:5">
      <c r="B647" s="79" t="s">
        <v>479</v>
      </c>
      <c r="C647" s="51">
        <v>22.642714999999999</v>
      </c>
      <c r="D647" s="51">
        <v>22.642714999999999</v>
      </c>
      <c r="E647" s="51">
        <v>0</v>
      </c>
    </row>
    <row r="648" spans="2:5">
      <c r="B648" s="78">
        <v>14257</v>
      </c>
      <c r="C648" s="51">
        <v>0</v>
      </c>
      <c r="D648" s="51">
        <v>26.668507579999996</v>
      </c>
      <c r="E648" s="51">
        <v>17.32678232</v>
      </c>
    </row>
    <row r="649" spans="2:5">
      <c r="B649" s="79" t="s">
        <v>480</v>
      </c>
      <c r="C649" s="51">
        <v>0</v>
      </c>
      <c r="D649" s="51">
        <v>26.668507579999996</v>
      </c>
      <c r="E649" s="51">
        <v>17.32678232</v>
      </c>
    </row>
    <row r="650" spans="2:5">
      <c r="B650" s="78">
        <v>14441</v>
      </c>
      <c r="C650" s="51">
        <v>79.08</v>
      </c>
      <c r="D650" s="51">
        <v>79.08</v>
      </c>
      <c r="E650" s="51">
        <v>48.46576254</v>
      </c>
    </row>
    <row r="651" spans="2:5">
      <c r="B651" s="79" t="s">
        <v>481</v>
      </c>
      <c r="C651" s="51">
        <v>79.08</v>
      </c>
      <c r="D651" s="51">
        <v>79.08</v>
      </c>
      <c r="E651" s="51">
        <v>48.46576254</v>
      </c>
    </row>
    <row r="652" spans="2:5">
      <c r="B652" s="78">
        <v>14628</v>
      </c>
      <c r="C652" s="51">
        <v>9.6796849999999992</v>
      </c>
      <c r="D652" s="51">
        <v>9.6796849999999992</v>
      </c>
      <c r="E652" s="51">
        <v>6.2540475199999994</v>
      </c>
    </row>
    <row r="653" spans="2:5">
      <c r="B653" s="79" t="s">
        <v>482</v>
      </c>
      <c r="C653" s="51">
        <v>9.6796849999999992</v>
      </c>
      <c r="D653" s="51">
        <v>9.6796849999999992</v>
      </c>
      <c r="E653" s="51">
        <v>6.2540475199999994</v>
      </c>
    </row>
    <row r="654" spans="2:5">
      <c r="B654" s="78">
        <v>14841</v>
      </c>
      <c r="C654" s="51">
        <v>0</v>
      </c>
      <c r="D654" s="51">
        <v>0.55767940000000005</v>
      </c>
      <c r="E654" s="51">
        <v>0</v>
      </c>
    </row>
    <row r="655" spans="2:5">
      <c r="B655" s="79" t="s">
        <v>969</v>
      </c>
      <c r="C655" s="51">
        <v>0</v>
      </c>
      <c r="D655" s="51">
        <v>0.55767940000000005</v>
      </c>
      <c r="E655" s="51">
        <v>0</v>
      </c>
    </row>
    <row r="656" spans="2:5">
      <c r="B656" s="78">
        <v>14834</v>
      </c>
      <c r="C656" s="51">
        <v>0</v>
      </c>
      <c r="D656" s="51">
        <v>0.55767940000000005</v>
      </c>
      <c r="E656" s="51">
        <v>0</v>
      </c>
    </row>
    <row r="657" spans="2:5">
      <c r="B657" s="79" t="s">
        <v>970</v>
      </c>
      <c r="C657" s="51">
        <v>0</v>
      </c>
      <c r="D657" s="51">
        <v>0.55767940000000005</v>
      </c>
      <c r="E657" s="51">
        <v>0</v>
      </c>
    </row>
    <row r="658" spans="2:5">
      <c r="B658" s="78">
        <v>14836</v>
      </c>
      <c r="C658" s="51">
        <v>0</v>
      </c>
      <c r="D658" s="51">
        <v>0.55767940000000005</v>
      </c>
      <c r="E658" s="51">
        <v>0</v>
      </c>
    </row>
    <row r="659" spans="2:5">
      <c r="B659" s="79" t="s">
        <v>971</v>
      </c>
      <c r="C659" s="51">
        <v>0</v>
      </c>
      <c r="D659" s="51">
        <v>0.55767940000000005</v>
      </c>
      <c r="E659" s="51">
        <v>0</v>
      </c>
    </row>
    <row r="660" spans="2:5">
      <c r="B660" s="78">
        <v>14839</v>
      </c>
      <c r="C660" s="51">
        <v>0</v>
      </c>
      <c r="D660" s="51">
        <v>0.55767940000000005</v>
      </c>
      <c r="E660" s="51">
        <v>0</v>
      </c>
    </row>
    <row r="661" spans="2:5">
      <c r="B661" s="79" t="s">
        <v>972</v>
      </c>
      <c r="C661" s="51">
        <v>0</v>
      </c>
      <c r="D661" s="51">
        <v>0.55767940000000005</v>
      </c>
      <c r="E661" s="51">
        <v>0</v>
      </c>
    </row>
    <row r="662" spans="2:5">
      <c r="B662" s="78">
        <v>14831</v>
      </c>
      <c r="C662" s="51">
        <v>0</v>
      </c>
      <c r="D662" s="51">
        <v>0.55767940000000005</v>
      </c>
      <c r="E662" s="51">
        <v>0</v>
      </c>
    </row>
    <row r="663" spans="2:5">
      <c r="B663" s="79" t="s">
        <v>973</v>
      </c>
      <c r="C663" s="51">
        <v>0</v>
      </c>
      <c r="D663" s="51">
        <v>0.55767940000000005</v>
      </c>
      <c r="E663" s="51">
        <v>0</v>
      </c>
    </row>
    <row r="664" spans="2:5">
      <c r="B664" s="77" t="s">
        <v>259</v>
      </c>
      <c r="C664" s="119">
        <v>0</v>
      </c>
      <c r="D664" s="119">
        <v>50</v>
      </c>
      <c r="E664" s="119">
        <v>49.999999870000003</v>
      </c>
    </row>
    <row r="665" spans="2:5">
      <c r="B665" s="78">
        <v>13807</v>
      </c>
      <c r="C665" s="51">
        <v>0</v>
      </c>
      <c r="D665" s="51">
        <v>50</v>
      </c>
      <c r="E665" s="51">
        <v>49.999999870000003</v>
      </c>
    </row>
    <row r="666" spans="2:5">
      <c r="B666" s="79" t="s">
        <v>478</v>
      </c>
      <c r="C666" s="51">
        <v>0</v>
      </c>
      <c r="D666" s="51">
        <v>50</v>
      </c>
      <c r="E666" s="51">
        <v>49.999999870000003</v>
      </c>
    </row>
    <row r="667" spans="2:5">
      <c r="B667" s="77" t="s">
        <v>282</v>
      </c>
      <c r="C667" s="119">
        <v>0</v>
      </c>
      <c r="D667" s="119">
        <v>212.69334481000001</v>
      </c>
      <c r="E667" s="119">
        <v>59.856425159999993</v>
      </c>
    </row>
    <row r="668" spans="2:5">
      <c r="B668" s="78">
        <v>14672</v>
      </c>
      <c r="C668" s="51">
        <v>0</v>
      </c>
      <c r="D668" s="51">
        <v>212.69334481000001</v>
      </c>
      <c r="E668" s="51">
        <v>59.856425159999993</v>
      </c>
    </row>
    <row r="669" spans="2:5">
      <c r="B669" s="79" t="s">
        <v>483</v>
      </c>
      <c r="C669" s="51">
        <v>0</v>
      </c>
      <c r="D669" s="51">
        <v>212.69334481000001</v>
      </c>
      <c r="E669" s="51">
        <v>59.856425159999993</v>
      </c>
    </row>
    <row r="670" spans="2:5">
      <c r="B670" s="77" t="s">
        <v>260</v>
      </c>
      <c r="C670" s="119">
        <v>0</v>
      </c>
      <c r="D670" s="119">
        <v>104.15688</v>
      </c>
      <c r="E670" s="119">
        <v>5.9625147900000002</v>
      </c>
    </row>
    <row r="671" spans="2:5">
      <c r="B671" s="78">
        <v>13530</v>
      </c>
      <c r="C671" s="51">
        <v>0</v>
      </c>
      <c r="D671" s="51">
        <v>19.090544999999999</v>
      </c>
      <c r="E671" s="51">
        <v>1.6452329999999999</v>
      </c>
    </row>
    <row r="672" spans="2:5">
      <c r="B672" s="79" t="s">
        <v>476</v>
      </c>
      <c r="C672" s="51">
        <v>0</v>
      </c>
      <c r="D672" s="51">
        <v>19.090544999999999</v>
      </c>
      <c r="E672" s="51">
        <v>1.6452329999999999</v>
      </c>
    </row>
    <row r="673" spans="2:5">
      <c r="B673" s="78">
        <v>13838</v>
      </c>
      <c r="C673" s="51">
        <v>0</v>
      </c>
      <c r="D673" s="51">
        <v>75.187388999999996</v>
      </c>
      <c r="E673" s="51">
        <v>4.31728179</v>
      </c>
    </row>
    <row r="674" spans="2:5">
      <c r="B674" s="79" t="s">
        <v>479</v>
      </c>
      <c r="C674" s="51">
        <v>0</v>
      </c>
      <c r="D674" s="51">
        <v>75.187388999999996</v>
      </c>
      <c r="E674" s="51">
        <v>4.31728179</v>
      </c>
    </row>
    <row r="675" spans="2:5">
      <c r="B675" s="78">
        <v>13956</v>
      </c>
      <c r="C675" s="51">
        <v>0</v>
      </c>
      <c r="D675" s="51">
        <v>9.8789459999999991</v>
      </c>
      <c r="E675" s="51">
        <v>0</v>
      </c>
    </row>
    <row r="676" spans="2:5">
      <c r="B676" s="79" t="s">
        <v>484</v>
      </c>
      <c r="C676" s="51">
        <v>0</v>
      </c>
      <c r="D676" s="51">
        <v>9.8789459999999991</v>
      </c>
      <c r="E676" s="51">
        <v>0</v>
      </c>
    </row>
    <row r="677" spans="2:5">
      <c r="B677" s="68" t="s">
        <v>485</v>
      </c>
      <c r="C677" s="51">
        <v>635.77551900000003</v>
      </c>
      <c r="D677" s="51">
        <v>1973.5652373599999</v>
      </c>
      <c r="E677" s="51">
        <v>1819.2611281</v>
      </c>
    </row>
    <row r="678" spans="2:5">
      <c r="B678" s="77" t="s">
        <v>257</v>
      </c>
      <c r="C678" s="119">
        <v>544.67059400000005</v>
      </c>
      <c r="D678" s="119">
        <v>624.84302135999985</v>
      </c>
      <c r="E678" s="119">
        <v>552.05770471999995</v>
      </c>
    </row>
    <row r="679" spans="2:5">
      <c r="B679" s="78">
        <v>12538</v>
      </c>
      <c r="C679" s="51">
        <v>31.678640999999999</v>
      </c>
      <c r="D679" s="51">
        <v>32.829172630000002</v>
      </c>
      <c r="E679" s="51">
        <v>17.067424099999997</v>
      </c>
    </row>
    <row r="680" spans="2:5">
      <c r="B680" s="79" t="s">
        <v>486</v>
      </c>
      <c r="C680" s="51">
        <v>31.678640999999999</v>
      </c>
      <c r="D680" s="51">
        <v>32.829172630000002</v>
      </c>
      <c r="E680" s="51">
        <v>17.067424099999997</v>
      </c>
    </row>
    <row r="681" spans="2:5">
      <c r="B681" s="78">
        <v>12580</v>
      </c>
      <c r="C681" s="51">
        <v>2.6944219999999999</v>
      </c>
      <c r="D681" s="51">
        <v>0.14954100000000001</v>
      </c>
      <c r="E681" s="51">
        <v>0</v>
      </c>
    </row>
    <row r="682" spans="2:5">
      <c r="B682" s="79" t="s">
        <v>487</v>
      </c>
      <c r="C682" s="51">
        <v>2.6944219999999999</v>
      </c>
      <c r="D682" s="51">
        <v>0.14954100000000001</v>
      </c>
      <c r="E682" s="51">
        <v>0</v>
      </c>
    </row>
    <row r="683" spans="2:5">
      <c r="B683" s="78">
        <v>12711</v>
      </c>
      <c r="C683" s="51">
        <v>317.15518100000003</v>
      </c>
      <c r="D683" s="51">
        <v>287.22168892000002</v>
      </c>
      <c r="E683" s="51">
        <v>287.22168892000002</v>
      </c>
    </row>
    <row r="684" spans="2:5">
      <c r="B684" s="79" t="s">
        <v>488</v>
      </c>
      <c r="C684" s="51">
        <v>317.15518100000003</v>
      </c>
      <c r="D684" s="51">
        <v>287.22168892000002</v>
      </c>
      <c r="E684" s="51">
        <v>287.22168892000002</v>
      </c>
    </row>
    <row r="685" spans="2:5">
      <c r="B685" s="78">
        <v>13056</v>
      </c>
      <c r="C685" s="51">
        <v>4.8434730000000004</v>
      </c>
      <c r="D685" s="51">
        <v>0</v>
      </c>
      <c r="E685" s="51">
        <v>0</v>
      </c>
    </row>
    <row r="686" spans="2:5">
      <c r="B686" s="79" t="s">
        <v>489</v>
      </c>
      <c r="C686" s="51">
        <v>4.8434730000000004</v>
      </c>
      <c r="D686" s="51">
        <v>0</v>
      </c>
      <c r="E686" s="51">
        <v>0</v>
      </c>
    </row>
    <row r="687" spans="2:5">
      <c r="B687" s="78">
        <v>13368</v>
      </c>
      <c r="C687" s="51">
        <v>6.1741020000000004</v>
      </c>
      <c r="D687" s="51">
        <v>6.1741020000000004</v>
      </c>
      <c r="E687" s="51">
        <v>6.0394904599999997</v>
      </c>
    </row>
    <row r="688" spans="2:5">
      <c r="B688" s="79" t="s">
        <v>490</v>
      </c>
      <c r="C688" s="51">
        <v>6.1741020000000004</v>
      </c>
      <c r="D688" s="51">
        <v>6.1741020000000004</v>
      </c>
      <c r="E688" s="51">
        <v>6.0394904599999997</v>
      </c>
    </row>
    <row r="689" spans="2:5">
      <c r="B689" s="78">
        <v>13406</v>
      </c>
      <c r="C689" s="51">
        <v>8.7562829999999998</v>
      </c>
      <c r="D689" s="51">
        <v>16.101282999999999</v>
      </c>
      <c r="E689" s="51">
        <v>0.52493715000000007</v>
      </c>
    </row>
    <row r="690" spans="2:5">
      <c r="B690" s="79" t="s">
        <v>491</v>
      </c>
      <c r="C690" s="51">
        <v>8.7562829999999998</v>
      </c>
      <c r="D690" s="51">
        <v>16.101282999999999</v>
      </c>
      <c r="E690" s="51">
        <v>0.52493715000000007</v>
      </c>
    </row>
    <row r="691" spans="2:5">
      <c r="B691" s="78">
        <v>13461</v>
      </c>
      <c r="C691" s="51">
        <v>3.282594</v>
      </c>
      <c r="D691" s="51">
        <v>8.8235939999999999</v>
      </c>
      <c r="E691" s="51">
        <v>4.0408483999999998</v>
      </c>
    </row>
    <row r="692" spans="2:5">
      <c r="B692" s="79" t="s">
        <v>492</v>
      </c>
      <c r="C692" s="51">
        <v>3.282594</v>
      </c>
      <c r="D692" s="51">
        <v>8.8235939999999999</v>
      </c>
      <c r="E692" s="51">
        <v>4.0408483999999998</v>
      </c>
    </row>
    <row r="693" spans="2:5">
      <c r="B693" s="78">
        <v>13564</v>
      </c>
      <c r="C693" s="51">
        <v>15.819032</v>
      </c>
      <c r="D693" s="51">
        <v>50.675710019999997</v>
      </c>
      <c r="E693" s="51">
        <v>25.95485669</v>
      </c>
    </row>
    <row r="694" spans="2:5">
      <c r="B694" s="79" t="s">
        <v>894</v>
      </c>
      <c r="C694" s="51">
        <v>15.819032</v>
      </c>
      <c r="D694" s="51">
        <v>50.675710019999997</v>
      </c>
      <c r="E694" s="51">
        <v>25.95485669</v>
      </c>
    </row>
    <row r="695" spans="2:5">
      <c r="B695" s="78">
        <v>13601</v>
      </c>
      <c r="C695" s="51">
        <v>1.2034009999999999</v>
      </c>
      <c r="D695" s="51">
        <v>1.803401</v>
      </c>
      <c r="E695" s="51">
        <v>1.6201216299999999</v>
      </c>
    </row>
    <row r="696" spans="2:5">
      <c r="B696" s="79" t="s">
        <v>895</v>
      </c>
      <c r="C696" s="51">
        <v>1.2034009999999999</v>
      </c>
      <c r="D696" s="51">
        <v>1.803401</v>
      </c>
      <c r="E696" s="51">
        <v>1.6201216299999999</v>
      </c>
    </row>
    <row r="697" spans="2:5">
      <c r="B697" s="78">
        <v>13605</v>
      </c>
      <c r="C697" s="51">
        <v>11.045363999999999</v>
      </c>
      <c r="D697" s="51">
        <v>19.420363999999999</v>
      </c>
      <c r="E697" s="51">
        <v>13.346252210000001</v>
      </c>
    </row>
    <row r="698" spans="2:5">
      <c r="B698" s="79" t="s">
        <v>493</v>
      </c>
      <c r="C698" s="51">
        <v>11.045363999999999</v>
      </c>
      <c r="D698" s="51">
        <v>19.420363999999999</v>
      </c>
      <c r="E698" s="51">
        <v>13.346252210000001</v>
      </c>
    </row>
    <row r="699" spans="2:5">
      <c r="B699" s="78">
        <v>13821</v>
      </c>
      <c r="C699" s="51">
        <v>100</v>
      </c>
      <c r="D699" s="51">
        <v>175</v>
      </c>
      <c r="E699" s="51">
        <v>174.94521989999998</v>
      </c>
    </row>
    <row r="700" spans="2:5">
      <c r="B700" s="79" t="s">
        <v>494</v>
      </c>
      <c r="C700" s="51">
        <v>100</v>
      </c>
      <c r="D700" s="51">
        <v>175</v>
      </c>
      <c r="E700" s="51">
        <v>174.94521989999998</v>
      </c>
    </row>
    <row r="701" spans="2:5">
      <c r="B701" s="78">
        <v>14100</v>
      </c>
      <c r="C701" s="51">
        <v>0</v>
      </c>
      <c r="D701" s="51">
        <v>0.34378599999999998</v>
      </c>
      <c r="E701" s="51">
        <v>0</v>
      </c>
    </row>
    <row r="702" spans="2:5">
      <c r="B702" s="79" t="s">
        <v>495</v>
      </c>
      <c r="C702" s="51">
        <v>0</v>
      </c>
      <c r="D702" s="51">
        <v>0.34378599999999998</v>
      </c>
      <c r="E702" s="51">
        <v>0</v>
      </c>
    </row>
    <row r="703" spans="2:5">
      <c r="B703" s="78">
        <v>14227</v>
      </c>
      <c r="C703" s="51">
        <v>16.822248999999999</v>
      </c>
      <c r="D703" s="51">
        <v>11.471735190000002</v>
      </c>
      <c r="E703" s="51">
        <v>10.92019548</v>
      </c>
    </row>
    <row r="704" spans="2:5">
      <c r="B704" s="79" t="s">
        <v>496</v>
      </c>
      <c r="C704" s="51">
        <v>16.822248999999999</v>
      </c>
      <c r="D704" s="51">
        <v>11.471735190000002</v>
      </c>
      <c r="E704" s="51">
        <v>10.92019548</v>
      </c>
    </row>
    <row r="705" spans="2:5">
      <c r="B705" s="78">
        <v>14578</v>
      </c>
      <c r="C705" s="51">
        <v>25.195851999999999</v>
      </c>
      <c r="D705" s="51">
        <v>12.597925999999999</v>
      </c>
      <c r="E705" s="51">
        <v>10.376669779999999</v>
      </c>
    </row>
    <row r="706" spans="2:5">
      <c r="B706" s="79" t="s">
        <v>497</v>
      </c>
      <c r="C706" s="51">
        <v>25.195851999999999</v>
      </c>
      <c r="D706" s="51">
        <v>12.597925999999999</v>
      </c>
      <c r="E706" s="51">
        <v>10.376669779999999</v>
      </c>
    </row>
    <row r="707" spans="2:5">
      <c r="B707" s="78">
        <v>14845</v>
      </c>
      <c r="C707" s="51">
        <v>0</v>
      </c>
      <c r="D707" s="51">
        <v>0.55767940000000005</v>
      </c>
      <c r="E707" s="51">
        <v>0</v>
      </c>
    </row>
    <row r="708" spans="2:5">
      <c r="B708" s="79" t="s">
        <v>974</v>
      </c>
      <c r="C708" s="51">
        <v>0</v>
      </c>
      <c r="D708" s="51">
        <v>0.55767940000000005</v>
      </c>
      <c r="E708" s="51">
        <v>0</v>
      </c>
    </row>
    <row r="709" spans="2:5">
      <c r="B709" s="78">
        <v>14842</v>
      </c>
      <c r="C709" s="51">
        <v>0</v>
      </c>
      <c r="D709" s="51">
        <v>0.55767940000000005</v>
      </c>
      <c r="E709" s="51">
        <v>0</v>
      </c>
    </row>
    <row r="710" spans="2:5">
      <c r="B710" s="79" t="s">
        <v>975</v>
      </c>
      <c r="C710" s="51">
        <v>0</v>
      </c>
      <c r="D710" s="51">
        <v>0.55767940000000005</v>
      </c>
      <c r="E710" s="51">
        <v>0</v>
      </c>
    </row>
    <row r="711" spans="2:5">
      <c r="B711" s="78">
        <v>14844</v>
      </c>
      <c r="C711" s="51">
        <v>0</v>
      </c>
      <c r="D711" s="51">
        <v>0.55767940000000005</v>
      </c>
      <c r="E711" s="51">
        <v>0</v>
      </c>
    </row>
    <row r="712" spans="2:5">
      <c r="B712" s="79" t="s">
        <v>976</v>
      </c>
      <c r="C712" s="51">
        <v>0</v>
      </c>
      <c r="D712" s="51">
        <v>0.55767940000000005</v>
      </c>
      <c r="E712" s="51">
        <v>0</v>
      </c>
    </row>
    <row r="713" spans="2:5">
      <c r="B713" s="78">
        <v>14843</v>
      </c>
      <c r="C713" s="51">
        <v>0</v>
      </c>
      <c r="D713" s="51">
        <v>0.55767940000000005</v>
      </c>
      <c r="E713" s="51">
        <v>0</v>
      </c>
    </row>
    <row r="714" spans="2:5">
      <c r="B714" s="79" t="s">
        <v>977</v>
      </c>
      <c r="C714" s="51">
        <v>0</v>
      </c>
      <c r="D714" s="51">
        <v>0.55767940000000005</v>
      </c>
      <c r="E714" s="51">
        <v>0</v>
      </c>
    </row>
    <row r="715" spans="2:5">
      <c r="B715" s="77" t="s">
        <v>259</v>
      </c>
      <c r="C715" s="119">
        <v>0</v>
      </c>
      <c r="D715" s="119">
        <v>25</v>
      </c>
      <c r="E715" s="119">
        <v>24.99999734</v>
      </c>
    </row>
    <row r="716" spans="2:5">
      <c r="B716" s="78">
        <v>13821</v>
      </c>
      <c r="C716" s="51">
        <v>0</v>
      </c>
      <c r="D716" s="51">
        <v>25</v>
      </c>
      <c r="E716" s="51">
        <v>24.99999734</v>
      </c>
    </row>
    <row r="717" spans="2:5">
      <c r="B717" s="79" t="s">
        <v>494</v>
      </c>
      <c r="C717" s="51">
        <v>0</v>
      </c>
      <c r="D717" s="51">
        <v>25</v>
      </c>
      <c r="E717" s="51">
        <v>24.99999734</v>
      </c>
    </row>
    <row r="718" spans="2:5">
      <c r="B718" s="77" t="s">
        <v>282</v>
      </c>
      <c r="C718" s="119">
        <v>91.104924999999994</v>
      </c>
      <c r="D718" s="119">
        <v>83.895156</v>
      </c>
      <c r="E718" s="119">
        <v>4.2</v>
      </c>
    </row>
    <row r="719" spans="2:5">
      <c r="B719" s="78">
        <v>14609</v>
      </c>
      <c r="C719" s="51">
        <v>91.104924999999994</v>
      </c>
      <c r="D719" s="51">
        <v>83.895156</v>
      </c>
      <c r="E719" s="51">
        <v>4.2</v>
      </c>
    </row>
    <row r="720" spans="2:5">
      <c r="B720" s="79" t="s">
        <v>498</v>
      </c>
      <c r="C720" s="51">
        <v>91.104924999999994</v>
      </c>
      <c r="D720" s="51">
        <v>83.895156</v>
      </c>
      <c r="E720" s="51">
        <v>4.2</v>
      </c>
    </row>
    <row r="721" spans="2:5">
      <c r="B721" s="77" t="s">
        <v>260</v>
      </c>
      <c r="C721" s="119">
        <v>0</v>
      </c>
      <c r="D721" s="119">
        <v>1239.8270600000001</v>
      </c>
      <c r="E721" s="119">
        <v>1238.00342604</v>
      </c>
    </row>
    <row r="722" spans="2:5">
      <c r="B722" s="78">
        <v>12711</v>
      </c>
      <c r="C722" s="51">
        <v>0</v>
      </c>
      <c r="D722" s="51">
        <v>320</v>
      </c>
      <c r="E722" s="51">
        <v>318.17636627999997</v>
      </c>
    </row>
    <row r="723" spans="2:5">
      <c r="B723" s="79" t="s">
        <v>488</v>
      </c>
      <c r="C723" s="51">
        <v>0</v>
      </c>
      <c r="D723" s="51">
        <v>320</v>
      </c>
      <c r="E723" s="51">
        <v>318.17636627999997</v>
      </c>
    </row>
    <row r="724" spans="2:5">
      <c r="B724" s="78">
        <v>14790</v>
      </c>
      <c r="C724" s="51">
        <v>0</v>
      </c>
      <c r="D724" s="51">
        <v>919.82705999999996</v>
      </c>
      <c r="E724" s="51">
        <v>919.82705976</v>
      </c>
    </row>
    <row r="725" spans="2:5">
      <c r="B725" s="79" t="s">
        <v>499</v>
      </c>
      <c r="C725" s="51">
        <v>0</v>
      </c>
      <c r="D725" s="51">
        <v>381.86093699999998</v>
      </c>
      <c r="E725" s="51">
        <v>381.86093699999998</v>
      </c>
    </row>
    <row r="726" spans="2:5">
      <c r="B726" s="79" t="s">
        <v>500</v>
      </c>
      <c r="C726" s="51">
        <v>0</v>
      </c>
      <c r="D726" s="51">
        <v>31.5</v>
      </c>
      <c r="E726" s="51">
        <v>31.5</v>
      </c>
    </row>
    <row r="727" spans="2:5">
      <c r="B727" s="79" t="s">
        <v>501</v>
      </c>
      <c r="C727" s="51">
        <v>0</v>
      </c>
      <c r="D727" s="51">
        <v>59.75</v>
      </c>
      <c r="E727" s="51">
        <v>59.75</v>
      </c>
    </row>
    <row r="728" spans="2:5">
      <c r="B728" s="79" t="s">
        <v>502</v>
      </c>
      <c r="C728" s="51">
        <v>0</v>
      </c>
      <c r="D728" s="51">
        <v>139.46612300000001</v>
      </c>
      <c r="E728" s="51">
        <v>139.46612275999999</v>
      </c>
    </row>
    <row r="729" spans="2:5">
      <c r="B729" s="79" t="s">
        <v>503</v>
      </c>
      <c r="C729" s="51">
        <v>0</v>
      </c>
      <c r="D729" s="51">
        <v>56</v>
      </c>
      <c r="E729" s="51">
        <v>56</v>
      </c>
    </row>
    <row r="730" spans="2:5">
      <c r="B730" s="79" t="s">
        <v>504</v>
      </c>
      <c r="C730" s="51">
        <v>0</v>
      </c>
      <c r="D730" s="51">
        <v>26.75</v>
      </c>
      <c r="E730" s="51">
        <v>26.75</v>
      </c>
    </row>
    <row r="731" spans="2:5">
      <c r="B731" s="79" t="s">
        <v>505</v>
      </c>
      <c r="C731" s="51">
        <v>0</v>
      </c>
      <c r="D731" s="51">
        <v>37.5</v>
      </c>
      <c r="E731" s="51">
        <v>37.5</v>
      </c>
    </row>
    <row r="732" spans="2:5">
      <c r="B732" s="79" t="s">
        <v>506</v>
      </c>
      <c r="C732" s="51">
        <v>0</v>
      </c>
      <c r="D732" s="51">
        <v>28.75</v>
      </c>
      <c r="E732" s="51">
        <v>28.75</v>
      </c>
    </row>
    <row r="733" spans="2:5">
      <c r="B733" s="79" t="s">
        <v>507</v>
      </c>
      <c r="C733" s="51">
        <v>0</v>
      </c>
      <c r="D733" s="51">
        <v>50</v>
      </c>
      <c r="E733" s="51">
        <v>50</v>
      </c>
    </row>
    <row r="734" spans="2:5">
      <c r="B734" s="79" t="s">
        <v>508</v>
      </c>
      <c r="C734" s="51">
        <v>0</v>
      </c>
      <c r="D734" s="51">
        <v>108.25</v>
      </c>
      <c r="E734" s="51">
        <v>108.25</v>
      </c>
    </row>
    <row r="735" spans="2:5">
      <c r="B735" s="68" t="s">
        <v>509</v>
      </c>
      <c r="C735" s="51">
        <v>847.72362999999996</v>
      </c>
      <c r="D735" s="51">
        <v>1432.4405645300001</v>
      </c>
      <c r="E735" s="51">
        <v>760.77417762000005</v>
      </c>
    </row>
    <row r="736" spans="2:5">
      <c r="B736" s="77" t="s">
        <v>257</v>
      </c>
      <c r="C736" s="119">
        <v>606.00363000000004</v>
      </c>
      <c r="D736" s="119">
        <v>409.16345411000003</v>
      </c>
      <c r="E736" s="119">
        <v>275.06427290000005</v>
      </c>
    </row>
    <row r="737" spans="2:5">
      <c r="B737" s="78">
        <v>12540</v>
      </c>
      <c r="C737" s="51">
        <v>5.3508469999999999</v>
      </c>
      <c r="D737" s="51">
        <v>4.4008469999999997</v>
      </c>
      <c r="E737" s="51">
        <v>2.9978030000000002</v>
      </c>
    </row>
    <row r="738" spans="2:5">
      <c r="B738" s="79" t="s">
        <v>510</v>
      </c>
      <c r="C738" s="51">
        <v>5.3508469999999999</v>
      </c>
      <c r="D738" s="51">
        <v>4.4008469999999997</v>
      </c>
      <c r="E738" s="51">
        <v>2.9978030000000002</v>
      </c>
    </row>
    <row r="739" spans="2:5">
      <c r="B739" s="78">
        <v>12582</v>
      </c>
      <c r="C739" s="51">
        <v>17.634886999999999</v>
      </c>
      <c r="D739" s="51">
        <v>17.445378959999999</v>
      </c>
      <c r="E739" s="51">
        <v>9.1217171199999996</v>
      </c>
    </row>
    <row r="740" spans="2:5">
      <c r="B740" s="79" t="s">
        <v>511</v>
      </c>
      <c r="C740" s="51">
        <v>17.634886999999999</v>
      </c>
      <c r="D740" s="51">
        <v>17.445378959999999</v>
      </c>
      <c r="E740" s="51">
        <v>9.1217171199999996</v>
      </c>
    </row>
    <row r="741" spans="2:5">
      <c r="B741" s="78">
        <v>13059</v>
      </c>
      <c r="C741" s="51">
        <v>2.0875029999999999</v>
      </c>
      <c r="D741" s="51">
        <v>20.237503</v>
      </c>
      <c r="E741" s="51">
        <v>0</v>
      </c>
    </row>
    <row r="742" spans="2:5">
      <c r="B742" s="79" t="s">
        <v>512</v>
      </c>
      <c r="C742" s="51">
        <v>2.0875029999999999</v>
      </c>
      <c r="D742" s="51">
        <v>20.237503</v>
      </c>
      <c r="E742" s="51">
        <v>0</v>
      </c>
    </row>
    <row r="743" spans="2:5">
      <c r="B743" s="78">
        <v>13370</v>
      </c>
      <c r="C743" s="51">
        <v>1.5404249999999999</v>
      </c>
      <c r="D743" s="51">
        <v>0</v>
      </c>
      <c r="E743" s="51">
        <v>0</v>
      </c>
    </row>
    <row r="744" spans="2:5">
      <c r="B744" s="79" t="s">
        <v>513</v>
      </c>
      <c r="C744" s="51">
        <v>1.5404249999999999</v>
      </c>
      <c r="D744" s="51">
        <v>0</v>
      </c>
      <c r="E744" s="51">
        <v>0</v>
      </c>
    </row>
    <row r="745" spans="2:5">
      <c r="B745" s="78">
        <v>13408</v>
      </c>
      <c r="C745" s="51">
        <v>23.210891</v>
      </c>
      <c r="D745" s="51">
        <v>27.444180639999999</v>
      </c>
      <c r="E745" s="51">
        <v>9.1448157999999982</v>
      </c>
    </row>
    <row r="746" spans="2:5">
      <c r="B746" s="79" t="s">
        <v>514</v>
      </c>
      <c r="C746" s="51">
        <v>23.210891</v>
      </c>
      <c r="D746" s="51">
        <v>27.444180639999999</v>
      </c>
      <c r="E746" s="51">
        <v>9.1448157999999982</v>
      </c>
    </row>
    <row r="747" spans="2:5">
      <c r="B747" s="78">
        <v>13460</v>
      </c>
      <c r="C747" s="51">
        <v>7.400163</v>
      </c>
      <c r="D747" s="51">
        <v>0</v>
      </c>
      <c r="E747" s="51">
        <v>0</v>
      </c>
    </row>
    <row r="748" spans="2:5">
      <c r="B748" s="79" t="s">
        <v>515</v>
      </c>
      <c r="C748" s="51">
        <v>7.400163</v>
      </c>
      <c r="D748" s="51">
        <v>0</v>
      </c>
      <c r="E748" s="51">
        <v>0</v>
      </c>
    </row>
    <row r="749" spans="2:5">
      <c r="B749" s="78">
        <v>13541</v>
      </c>
      <c r="C749" s="51">
        <v>30.307843999999999</v>
      </c>
      <c r="D749" s="51">
        <v>58.670107710000003</v>
      </c>
      <c r="E749" s="51">
        <v>12.5693489</v>
      </c>
    </row>
    <row r="750" spans="2:5">
      <c r="B750" s="79" t="s">
        <v>927</v>
      </c>
      <c r="C750" s="51">
        <v>30.307843999999999</v>
      </c>
      <c r="D750" s="51">
        <v>58.670107710000003</v>
      </c>
      <c r="E750" s="51">
        <v>12.5693489</v>
      </c>
    </row>
    <row r="751" spans="2:5">
      <c r="B751" s="78">
        <v>13608</v>
      </c>
      <c r="C751" s="51">
        <v>1.8257000000000001</v>
      </c>
      <c r="D751" s="51">
        <v>0</v>
      </c>
      <c r="E751" s="51">
        <v>0</v>
      </c>
    </row>
    <row r="752" spans="2:5">
      <c r="B752" s="79" t="s">
        <v>516</v>
      </c>
      <c r="C752" s="51">
        <v>1.8257000000000001</v>
      </c>
      <c r="D752" s="51">
        <v>0</v>
      </c>
      <c r="E752" s="51">
        <v>0</v>
      </c>
    </row>
    <row r="753" spans="2:5">
      <c r="B753" s="78">
        <v>13812</v>
      </c>
      <c r="C753" s="51">
        <v>110</v>
      </c>
      <c r="D753" s="51">
        <v>200</v>
      </c>
      <c r="E753" s="51">
        <v>196.69556407000002</v>
      </c>
    </row>
    <row r="754" spans="2:5">
      <c r="B754" s="79" t="s">
        <v>517</v>
      </c>
      <c r="C754" s="51">
        <v>110</v>
      </c>
      <c r="D754" s="51">
        <v>200</v>
      </c>
      <c r="E754" s="51">
        <v>196.69556407000002</v>
      </c>
    </row>
    <row r="755" spans="2:5">
      <c r="B755" s="78">
        <v>13880</v>
      </c>
      <c r="C755" s="51">
        <v>0</v>
      </c>
      <c r="D755" s="51">
        <v>13.27541182</v>
      </c>
      <c r="E755" s="51">
        <v>13.27541182</v>
      </c>
    </row>
    <row r="756" spans="2:5">
      <c r="B756" s="79" t="s">
        <v>518</v>
      </c>
      <c r="C756" s="51">
        <v>0</v>
      </c>
      <c r="D756" s="51">
        <v>13.27541182</v>
      </c>
      <c r="E756" s="51">
        <v>13.27541182</v>
      </c>
    </row>
    <row r="757" spans="2:5">
      <c r="B757" s="78">
        <v>14023</v>
      </c>
      <c r="C757" s="51">
        <v>49.517336999999998</v>
      </c>
      <c r="D757" s="51">
        <v>0</v>
      </c>
      <c r="E757" s="51">
        <v>0</v>
      </c>
    </row>
    <row r="758" spans="2:5">
      <c r="B758" s="79" t="s">
        <v>519</v>
      </c>
      <c r="C758" s="51">
        <v>49.517336999999998</v>
      </c>
      <c r="D758" s="51">
        <v>0</v>
      </c>
      <c r="E758" s="51">
        <v>0</v>
      </c>
    </row>
    <row r="759" spans="2:5">
      <c r="B759" s="78">
        <v>14488</v>
      </c>
      <c r="C759" s="51">
        <v>318.03353700000002</v>
      </c>
      <c r="D759" s="51">
        <v>61.901806469999983</v>
      </c>
      <c r="E759" s="51">
        <v>25.471394019999995</v>
      </c>
    </row>
    <row r="760" spans="2:5">
      <c r="B760" s="79" t="s">
        <v>520</v>
      </c>
      <c r="C760" s="51">
        <v>318.03353700000002</v>
      </c>
      <c r="D760" s="51">
        <v>61.901806469999983</v>
      </c>
      <c r="E760" s="51">
        <v>25.471394019999995</v>
      </c>
    </row>
    <row r="761" spans="2:5">
      <c r="B761" s="78">
        <v>14613</v>
      </c>
      <c r="C761" s="51">
        <v>39.094495999999999</v>
      </c>
      <c r="D761" s="51">
        <v>5.7882185100000001</v>
      </c>
      <c r="E761" s="51">
        <v>5.7882181699999995</v>
      </c>
    </row>
    <row r="762" spans="2:5">
      <c r="B762" s="79" t="s">
        <v>521</v>
      </c>
      <c r="C762" s="51">
        <v>39.094495999999999</v>
      </c>
      <c r="D762" s="51">
        <v>5.7882185100000001</v>
      </c>
      <c r="E762" s="51">
        <v>5.7882181699999995</v>
      </c>
    </row>
    <row r="763" spans="2:5">
      <c r="B763" s="77" t="s">
        <v>259</v>
      </c>
      <c r="C763" s="119">
        <v>0</v>
      </c>
      <c r="D763" s="119">
        <v>25</v>
      </c>
      <c r="E763" s="119">
        <v>24.999960079999997</v>
      </c>
    </row>
    <row r="764" spans="2:5">
      <c r="B764" s="78">
        <v>13812</v>
      </c>
      <c r="C764" s="51">
        <v>0</v>
      </c>
      <c r="D764" s="51">
        <v>25</v>
      </c>
      <c r="E764" s="51">
        <v>24.999960079999997</v>
      </c>
    </row>
    <row r="765" spans="2:5">
      <c r="B765" s="79" t="s">
        <v>517</v>
      </c>
      <c r="C765" s="51">
        <v>0</v>
      </c>
      <c r="D765" s="51">
        <v>25</v>
      </c>
      <c r="E765" s="51">
        <v>24.999960079999997</v>
      </c>
    </row>
    <row r="766" spans="2:5">
      <c r="B766" s="77" t="s">
        <v>260</v>
      </c>
      <c r="C766" s="119">
        <v>241.72</v>
      </c>
      <c r="D766" s="119">
        <v>998.27711041999999</v>
      </c>
      <c r="E766" s="119">
        <v>460.70994464</v>
      </c>
    </row>
    <row r="767" spans="2:5">
      <c r="B767" s="78">
        <v>1002</v>
      </c>
      <c r="C767" s="51">
        <v>0</v>
      </c>
      <c r="D767" s="51">
        <v>300</v>
      </c>
      <c r="E767" s="51">
        <v>263.43325898000001</v>
      </c>
    </row>
    <row r="768" spans="2:5">
      <c r="B768" s="79" t="s">
        <v>522</v>
      </c>
      <c r="C768" s="51">
        <v>0</v>
      </c>
      <c r="D768" s="51">
        <v>300</v>
      </c>
      <c r="E768" s="51">
        <v>263.43325898000001</v>
      </c>
    </row>
    <row r="769" spans="2:5">
      <c r="B769" s="78">
        <v>12624</v>
      </c>
      <c r="C769" s="51">
        <v>0</v>
      </c>
      <c r="D769" s="51">
        <v>78</v>
      </c>
      <c r="E769" s="51">
        <v>36.650375239999995</v>
      </c>
    </row>
    <row r="770" spans="2:5">
      <c r="B770" s="79" t="s">
        <v>523</v>
      </c>
      <c r="C770" s="51">
        <v>0</v>
      </c>
      <c r="D770" s="51">
        <v>78</v>
      </c>
      <c r="E770" s="51">
        <v>36.650375239999995</v>
      </c>
    </row>
    <row r="771" spans="2:5">
      <c r="B771" s="78">
        <v>14488</v>
      </c>
      <c r="C771" s="51">
        <v>0</v>
      </c>
      <c r="D771" s="51">
        <v>160.62631041999998</v>
      </c>
      <c r="E771" s="51">
        <v>160.62631041999998</v>
      </c>
    </row>
    <row r="772" spans="2:5">
      <c r="B772" s="79" t="s">
        <v>520</v>
      </c>
      <c r="C772" s="51">
        <v>0</v>
      </c>
      <c r="D772" s="51">
        <v>160.62631041999998</v>
      </c>
      <c r="E772" s="51">
        <v>160.62631041999998</v>
      </c>
    </row>
    <row r="773" spans="2:5">
      <c r="B773" s="78">
        <v>14546</v>
      </c>
      <c r="C773" s="51">
        <v>241.72</v>
      </c>
      <c r="D773" s="51">
        <v>459.6508</v>
      </c>
      <c r="E773" s="51">
        <v>0</v>
      </c>
    </row>
    <row r="774" spans="2:5">
      <c r="B774" s="79" t="s">
        <v>524</v>
      </c>
      <c r="C774" s="51">
        <v>241.72</v>
      </c>
      <c r="D774" s="51">
        <v>459.6508</v>
      </c>
      <c r="E774" s="51">
        <v>0</v>
      </c>
    </row>
    <row r="775" spans="2:5">
      <c r="B775" s="68" t="s">
        <v>525</v>
      </c>
      <c r="C775" s="51">
        <v>433.28877</v>
      </c>
      <c r="D775" s="51">
        <v>290.18090208000001</v>
      </c>
      <c r="E775" s="51">
        <v>239.62070194</v>
      </c>
    </row>
    <row r="776" spans="2:5">
      <c r="B776" s="77" t="s">
        <v>257</v>
      </c>
      <c r="C776" s="119">
        <v>415.89336700000001</v>
      </c>
      <c r="D776" s="119">
        <v>261.56169137000001</v>
      </c>
      <c r="E776" s="119">
        <v>229.62073953999999</v>
      </c>
    </row>
    <row r="777" spans="2:5">
      <c r="B777" s="78">
        <v>12543</v>
      </c>
      <c r="C777" s="51">
        <v>11.77472</v>
      </c>
      <c r="D777" s="51">
        <v>6.7747200000000003</v>
      </c>
      <c r="E777" s="51">
        <v>0</v>
      </c>
    </row>
    <row r="778" spans="2:5">
      <c r="B778" s="79" t="s">
        <v>526</v>
      </c>
      <c r="C778" s="51">
        <v>11.77472</v>
      </c>
      <c r="D778" s="51">
        <v>6.7747200000000003</v>
      </c>
      <c r="E778" s="51">
        <v>0</v>
      </c>
    </row>
    <row r="779" spans="2:5">
      <c r="B779" s="78">
        <v>12631</v>
      </c>
      <c r="C779" s="51">
        <v>275.36215299999998</v>
      </c>
      <c r="D779" s="51">
        <v>121.86215300000001</v>
      </c>
      <c r="E779" s="51">
        <v>113.60602736999999</v>
      </c>
    </row>
    <row r="780" spans="2:5">
      <c r="B780" s="79" t="s">
        <v>527</v>
      </c>
      <c r="C780" s="51">
        <v>275.36215299999998</v>
      </c>
      <c r="D780" s="51">
        <v>121.86215300000001</v>
      </c>
      <c r="E780" s="51">
        <v>113.60602736999999</v>
      </c>
    </row>
    <row r="781" spans="2:5">
      <c r="B781" s="78">
        <v>13065</v>
      </c>
      <c r="C781" s="51">
        <v>7.0139999999999994E-2</v>
      </c>
      <c r="D781" s="51">
        <v>7.0139999999999994E-2</v>
      </c>
      <c r="E781" s="51">
        <v>0</v>
      </c>
    </row>
    <row r="782" spans="2:5">
      <c r="B782" s="79" t="s">
        <v>528</v>
      </c>
      <c r="C782" s="51">
        <v>7.0139999999999994E-2</v>
      </c>
      <c r="D782" s="51">
        <v>7.0139999999999994E-2</v>
      </c>
      <c r="E782" s="51">
        <v>0</v>
      </c>
    </row>
    <row r="783" spans="2:5">
      <c r="B783" s="78">
        <v>13448</v>
      </c>
      <c r="C783" s="51">
        <v>8.1677E-2</v>
      </c>
      <c r="D783" s="51">
        <v>8.1677E-2</v>
      </c>
      <c r="E783" s="51">
        <v>0</v>
      </c>
    </row>
    <row r="784" spans="2:5">
      <c r="B784" s="79" t="s">
        <v>529</v>
      </c>
      <c r="C784" s="51">
        <v>8.1677E-2</v>
      </c>
      <c r="D784" s="51">
        <v>8.1677E-2</v>
      </c>
      <c r="E784" s="51">
        <v>0</v>
      </c>
    </row>
    <row r="785" spans="2:5">
      <c r="B785" s="78">
        <v>13820</v>
      </c>
      <c r="C785" s="51">
        <v>100</v>
      </c>
      <c r="D785" s="51">
        <v>100</v>
      </c>
      <c r="E785" s="51">
        <v>99.999999470000006</v>
      </c>
    </row>
    <row r="786" spans="2:5">
      <c r="B786" s="79" t="s">
        <v>530</v>
      </c>
      <c r="C786" s="51">
        <v>100</v>
      </c>
      <c r="D786" s="51">
        <v>100</v>
      </c>
      <c r="E786" s="51">
        <v>99.999999470000006</v>
      </c>
    </row>
    <row r="787" spans="2:5">
      <c r="B787" s="78">
        <v>14421</v>
      </c>
      <c r="C787" s="51">
        <v>0</v>
      </c>
      <c r="D787" s="51">
        <v>13</v>
      </c>
      <c r="E787" s="51">
        <v>8.30798053</v>
      </c>
    </row>
    <row r="788" spans="2:5">
      <c r="B788" s="79" t="s">
        <v>531</v>
      </c>
      <c r="C788" s="51">
        <v>0</v>
      </c>
      <c r="D788" s="51">
        <v>13</v>
      </c>
      <c r="E788" s="51">
        <v>8.30798053</v>
      </c>
    </row>
    <row r="789" spans="2:5">
      <c r="B789" s="78">
        <v>14544</v>
      </c>
      <c r="C789" s="51">
        <v>11.177989999999999</v>
      </c>
      <c r="D789" s="51">
        <v>8.942391970000001</v>
      </c>
      <c r="E789" s="51">
        <v>4.2289196599999999</v>
      </c>
    </row>
    <row r="790" spans="2:5">
      <c r="B790" s="79" t="s">
        <v>532</v>
      </c>
      <c r="C790" s="51">
        <v>11.177989999999999</v>
      </c>
      <c r="D790" s="51">
        <v>8.942391970000001</v>
      </c>
      <c r="E790" s="51">
        <v>4.2289196599999999</v>
      </c>
    </row>
    <row r="791" spans="2:5">
      <c r="B791" s="78">
        <v>14566</v>
      </c>
      <c r="C791" s="51">
        <v>17.426687000000001</v>
      </c>
      <c r="D791" s="51">
        <v>8.3575711999999989</v>
      </c>
      <c r="E791" s="51">
        <v>3.0632276300000001</v>
      </c>
    </row>
    <row r="792" spans="2:5">
      <c r="B792" s="79" t="s">
        <v>533</v>
      </c>
      <c r="C792" s="51">
        <v>17.426687000000001</v>
      </c>
      <c r="D792" s="51">
        <v>8.3575711999999989</v>
      </c>
      <c r="E792" s="51">
        <v>3.0632276300000001</v>
      </c>
    </row>
    <row r="793" spans="2:5">
      <c r="B793" s="79" t="s">
        <v>258</v>
      </c>
      <c r="C793" s="51">
        <v>0</v>
      </c>
      <c r="D793" s="51">
        <v>0.8</v>
      </c>
      <c r="E793" s="51">
        <v>0.41458487999999999</v>
      </c>
    </row>
    <row r="794" spans="2:5">
      <c r="B794" s="78">
        <v>14873</v>
      </c>
      <c r="C794" s="51">
        <v>0</v>
      </c>
      <c r="D794" s="51">
        <v>0.55767940000000005</v>
      </c>
      <c r="E794" s="51">
        <v>0</v>
      </c>
    </row>
    <row r="795" spans="2:5">
      <c r="B795" s="79" t="s">
        <v>978</v>
      </c>
      <c r="C795" s="51">
        <v>0</v>
      </c>
      <c r="D795" s="51">
        <v>0.55767940000000005</v>
      </c>
      <c r="E795" s="51">
        <v>0</v>
      </c>
    </row>
    <row r="796" spans="2:5">
      <c r="B796" s="78">
        <v>14874</v>
      </c>
      <c r="C796" s="51">
        <v>0</v>
      </c>
      <c r="D796" s="51">
        <v>0.55767940000000005</v>
      </c>
      <c r="E796" s="51">
        <v>0</v>
      </c>
    </row>
    <row r="797" spans="2:5">
      <c r="B797" s="79" t="s">
        <v>979</v>
      </c>
      <c r="C797" s="51">
        <v>0</v>
      </c>
      <c r="D797" s="51">
        <v>0.55767940000000005</v>
      </c>
      <c r="E797" s="51">
        <v>0</v>
      </c>
    </row>
    <row r="798" spans="2:5">
      <c r="B798" s="78">
        <v>14875</v>
      </c>
      <c r="C798" s="51">
        <v>0</v>
      </c>
      <c r="D798" s="51">
        <v>0.55767940000000005</v>
      </c>
      <c r="E798" s="51">
        <v>0</v>
      </c>
    </row>
    <row r="799" spans="2:5">
      <c r="B799" s="79" t="s">
        <v>980</v>
      </c>
      <c r="C799" s="51">
        <v>0</v>
      </c>
      <c r="D799" s="51">
        <v>0.55767940000000005</v>
      </c>
      <c r="E799" s="51">
        <v>0</v>
      </c>
    </row>
    <row r="800" spans="2:5">
      <c r="B800" s="77" t="s">
        <v>259</v>
      </c>
      <c r="C800" s="119">
        <v>0</v>
      </c>
      <c r="D800" s="119">
        <v>10</v>
      </c>
      <c r="E800" s="119">
        <v>9.9999624000000011</v>
      </c>
    </row>
    <row r="801" spans="2:5">
      <c r="B801" s="78">
        <v>13820</v>
      </c>
      <c r="C801" s="51">
        <v>0</v>
      </c>
      <c r="D801" s="51">
        <v>10</v>
      </c>
      <c r="E801" s="51">
        <v>9.9999624000000011</v>
      </c>
    </row>
    <row r="802" spans="2:5">
      <c r="B802" s="79" t="s">
        <v>530</v>
      </c>
      <c r="C802" s="51">
        <v>0</v>
      </c>
      <c r="D802" s="51">
        <v>10</v>
      </c>
      <c r="E802" s="51">
        <v>9.9999624000000011</v>
      </c>
    </row>
    <row r="803" spans="2:5">
      <c r="B803" s="77" t="s">
        <v>261</v>
      </c>
      <c r="C803" s="119">
        <v>17.395403000000002</v>
      </c>
      <c r="D803" s="119">
        <v>18.619210710000001</v>
      </c>
      <c r="E803" s="119">
        <v>0</v>
      </c>
    </row>
    <row r="804" spans="2:5">
      <c r="B804" s="79" t="s">
        <v>258</v>
      </c>
      <c r="C804" s="51">
        <v>17.395403000000002</v>
      </c>
      <c r="D804" s="51">
        <v>18.619210710000001</v>
      </c>
      <c r="E804" s="51">
        <v>0</v>
      </c>
    </row>
    <row r="805" spans="2:5">
      <c r="B805" s="68" t="s">
        <v>271</v>
      </c>
      <c r="C805" s="51">
        <v>1062.07188</v>
      </c>
      <c r="D805" s="51">
        <v>622.23963344999981</v>
      </c>
      <c r="E805" s="51">
        <v>490.05974558000003</v>
      </c>
    </row>
    <row r="806" spans="2:5">
      <c r="B806" s="77" t="s">
        <v>257</v>
      </c>
      <c r="C806" s="119">
        <v>1062.07188</v>
      </c>
      <c r="D806" s="119">
        <v>547.23963344999981</v>
      </c>
      <c r="E806" s="119">
        <v>426.03315855000005</v>
      </c>
    </row>
    <row r="807" spans="2:5">
      <c r="B807" s="78">
        <v>12564</v>
      </c>
      <c r="C807" s="51">
        <v>9.9358140000000006</v>
      </c>
      <c r="D807" s="51">
        <v>18.722446999999999</v>
      </c>
      <c r="E807" s="51">
        <v>7.4246562999999997</v>
      </c>
    </row>
    <row r="808" spans="2:5">
      <c r="B808" s="79" t="s">
        <v>534</v>
      </c>
      <c r="C808" s="51">
        <v>9.9358140000000006</v>
      </c>
      <c r="D808" s="51">
        <v>18.722446999999999</v>
      </c>
      <c r="E808" s="51">
        <v>7.4246562999999997</v>
      </c>
    </row>
    <row r="809" spans="2:5">
      <c r="B809" s="78">
        <v>12586</v>
      </c>
      <c r="C809" s="51">
        <v>1.104163</v>
      </c>
      <c r="D809" s="51">
        <v>0.11133700000000001</v>
      </c>
      <c r="E809" s="51">
        <v>0</v>
      </c>
    </row>
    <row r="810" spans="2:5">
      <c r="B810" s="79" t="s">
        <v>535</v>
      </c>
      <c r="C810" s="51">
        <v>1.104163</v>
      </c>
      <c r="D810" s="51">
        <v>0.11133700000000001</v>
      </c>
      <c r="E810" s="51">
        <v>0</v>
      </c>
    </row>
    <row r="811" spans="2:5">
      <c r="B811" s="78">
        <v>12630</v>
      </c>
      <c r="C811" s="51">
        <v>560</v>
      </c>
      <c r="D811" s="51">
        <v>178.10591400999999</v>
      </c>
      <c r="E811" s="51">
        <v>108.06861714</v>
      </c>
    </row>
    <row r="812" spans="2:5">
      <c r="B812" s="79" t="s">
        <v>536</v>
      </c>
      <c r="C812" s="51">
        <v>560</v>
      </c>
      <c r="D812" s="51">
        <v>178.10591400999999</v>
      </c>
      <c r="E812" s="51">
        <v>108.06861714</v>
      </c>
    </row>
    <row r="813" spans="2:5">
      <c r="B813" s="78">
        <v>13068</v>
      </c>
      <c r="C813" s="51">
        <v>6.8892129999999998</v>
      </c>
      <c r="D813" s="51">
        <v>2.6562295299999992</v>
      </c>
      <c r="E813" s="51">
        <v>2.6562295299999996</v>
      </c>
    </row>
    <row r="814" spans="2:5">
      <c r="B814" s="79" t="s">
        <v>537</v>
      </c>
      <c r="C814" s="51">
        <v>6.8892129999999998</v>
      </c>
      <c r="D814" s="51">
        <v>2.6562295299999992</v>
      </c>
      <c r="E814" s="51">
        <v>2.6562295299999996</v>
      </c>
    </row>
    <row r="815" spans="2:5">
      <c r="B815" s="78">
        <v>13410</v>
      </c>
      <c r="C815" s="51">
        <v>0.46863900000000003</v>
      </c>
      <c r="D815" s="51">
        <v>0.46863900000000003</v>
      </c>
      <c r="E815" s="51">
        <v>0</v>
      </c>
    </row>
    <row r="816" spans="2:5">
      <c r="B816" s="79" t="s">
        <v>538</v>
      </c>
      <c r="C816" s="51">
        <v>0.46863900000000003</v>
      </c>
      <c r="D816" s="51">
        <v>0.46863900000000003</v>
      </c>
      <c r="E816" s="51">
        <v>0</v>
      </c>
    </row>
    <row r="817" spans="2:5">
      <c r="B817" s="78">
        <v>13450</v>
      </c>
      <c r="C817" s="51">
        <v>12.336274</v>
      </c>
      <c r="D817" s="51">
        <v>6.2470610000000004</v>
      </c>
      <c r="E817" s="51">
        <v>0</v>
      </c>
    </row>
    <row r="818" spans="2:5">
      <c r="B818" s="79" t="s">
        <v>539</v>
      </c>
      <c r="C818" s="51">
        <v>12.336274</v>
      </c>
      <c r="D818" s="51">
        <v>6.2470610000000004</v>
      </c>
      <c r="E818" s="51">
        <v>0</v>
      </c>
    </row>
    <row r="819" spans="2:5">
      <c r="B819" s="78">
        <v>13545</v>
      </c>
      <c r="C819" s="51">
        <v>10.446540000000001</v>
      </c>
      <c r="D819" s="51">
        <v>20.21500095</v>
      </c>
      <c r="E819" s="51">
        <v>7.5538988999999992</v>
      </c>
    </row>
    <row r="820" spans="2:5">
      <c r="B820" s="79" t="s">
        <v>540</v>
      </c>
      <c r="C820" s="51">
        <v>10.446540000000001</v>
      </c>
      <c r="D820" s="51">
        <v>20.21500095</v>
      </c>
      <c r="E820" s="51">
        <v>7.5538988999999992</v>
      </c>
    </row>
    <row r="821" spans="2:5">
      <c r="B821" s="78">
        <v>13603</v>
      </c>
      <c r="C821" s="51">
        <v>7.2402740000000003</v>
      </c>
      <c r="D821" s="51">
        <v>14.151061289999999</v>
      </c>
      <c r="E821" s="51">
        <v>0</v>
      </c>
    </row>
    <row r="822" spans="2:5">
      <c r="B822" s="79" t="s">
        <v>541</v>
      </c>
      <c r="C822" s="51">
        <v>7.2402740000000003</v>
      </c>
      <c r="D822" s="51">
        <v>14.151061289999999</v>
      </c>
      <c r="E822" s="51">
        <v>0</v>
      </c>
    </row>
    <row r="823" spans="2:5">
      <c r="B823" s="78">
        <v>13808</v>
      </c>
      <c r="C823" s="51">
        <v>100</v>
      </c>
      <c r="D823" s="51">
        <v>100</v>
      </c>
      <c r="E823" s="51">
        <v>100</v>
      </c>
    </row>
    <row r="824" spans="2:5">
      <c r="B824" s="79" t="s">
        <v>542</v>
      </c>
      <c r="C824" s="51">
        <v>100</v>
      </c>
      <c r="D824" s="51">
        <v>100</v>
      </c>
      <c r="E824" s="51">
        <v>100</v>
      </c>
    </row>
    <row r="825" spans="2:5">
      <c r="B825" s="78">
        <v>14545</v>
      </c>
      <c r="C825" s="51">
        <v>7.4971170000000003</v>
      </c>
      <c r="D825" s="51">
        <v>7.4971170000000003</v>
      </c>
      <c r="E825" s="51">
        <v>3.1772476099999998</v>
      </c>
    </row>
    <row r="826" spans="2:5">
      <c r="B826" s="79" t="s">
        <v>543</v>
      </c>
      <c r="C826" s="51">
        <v>7.4971170000000003</v>
      </c>
      <c r="D826" s="51">
        <v>7.4971170000000003</v>
      </c>
      <c r="E826" s="51">
        <v>3.1772476099999998</v>
      </c>
    </row>
    <row r="827" spans="2:5">
      <c r="B827" s="78">
        <v>14635</v>
      </c>
      <c r="C827" s="51">
        <v>346.15384599999999</v>
      </c>
      <c r="D827" s="51">
        <v>197.15750906999997</v>
      </c>
      <c r="E827" s="51">
        <v>197.15250906999998</v>
      </c>
    </row>
    <row r="828" spans="2:5">
      <c r="B828" s="79" t="s">
        <v>544</v>
      </c>
      <c r="C828" s="51">
        <v>346.15384599999999</v>
      </c>
      <c r="D828" s="51">
        <v>197.15750906999997</v>
      </c>
      <c r="E828" s="51">
        <v>197.15250906999998</v>
      </c>
    </row>
    <row r="829" spans="2:5">
      <c r="B829" s="78">
        <v>14756</v>
      </c>
      <c r="C829" s="51">
        <v>0</v>
      </c>
      <c r="D829" s="51">
        <v>0.79195880000000007</v>
      </c>
      <c r="E829" s="51">
        <v>0</v>
      </c>
    </row>
    <row r="830" spans="2:5">
      <c r="B830" s="79" t="s">
        <v>545</v>
      </c>
      <c r="C830" s="51">
        <v>0</v>
      </c>
      <c r="D830" s="51">
        <v>0.79195880000000007</v>
      </c>
      <c r="E830" s="51">
        <v>0</v>
      </c>
    </row>
    <row r="831" spans="2:5">
      <c r="B831" s="78">
        <v>14879</v>
      </c>
      <c r="C831" s="51">
        <v>0</v>
      </c>
      <c r="D831" s="51">
        <v>0.55767940000000005</v>
      </c>
      <c r="E831" s="51">
        <v>0</v>
      </c>
    </row>
    <row r="832" spans="2:5">
      <c r="B832" s="79" t="s">
        <v>981</v>
      </c>
      <c r="C832" s="51">
        <v>0</v>
      </c>
      <c r="D832" s="51">
        <v>0.55767940000000005</v>
      </c>
      <c r="E832" s="51">
        <v>0</v>
      </c>
    </row>
    <row r="833" spans="2:5">
      <c r="B833" s="78">
        <v>14878</v>
      </c>
      <c r="C833" s="51">
        <v>0</v>
      </c>
      <c r="D833" s="51">
        <v>0.55767940000000005</v>
      </c>
      <c r="E833" s="51">
        <v>0</v>
      </c>
    </row>
    <row r="834" spans="2:5">
      <c r="B834" s="79" t="s">
        <v>982</v>
      </c>
      <c r="C834" s="51">
        <v>0</v>
      </c>
      <c r="D834" s="51">
        <v>0.55767940000000005</v>
      </c>
      <c r="E834" s="51">
        <v>0</v>
      </c>
    </row>
    <row r="835" spans="2:5">
      <c r="B835" s="77" t="s">
        <v>259</v>
      </c>
      <c r="C835" s="119">
        <v>0</v>
      </c>
      <c r="D835" s="119">
        <v>75</v>
      </c>
      <c r="E835" s="119">
        <v>64.026587030000002</v>
      </c>
    </row>
    <row r="836" spans="2:5">
      <c r="B836" s="78">
        <v>13808</v>
      </c>
      <c r="C836" s="51">
        <v>0</v>
      </c>
      <c r="D836" s="51">
        <v>75</v>
      </c>
      <c r="E836" s="51">
        <v>64.026587030000002</v>
      </c>
    </row>
    <row r="837" spans="2:5">
      <c r="B837" s="79" t="s">
        <v>542</v>
      </c>
      <c r="C837" s="51">
        <v>0</v>
      </c>
      <c r="D837" s="51">
        <v>75</v>
      </c>
      <c r="E837" s="51">
        <v>64.026587030000002</v>
      </c>
    </row>
    <row r="838" spans="2:5">
      <c r="B838" s="68" t="s">
        <v>272</v>
      </c>
      <c r="C838" s="51">
        <v>1015.09126</v>
      </c>
      <c r="D838" s="51">
        <v>809.79745578999996</v>
      </c>
      <c r="E838" s="51">
        <v>608.47531125000012</v>
      </c>
    </row>
    <row r="839" spans="2:5">
      <c r="B839" s="77" t="s">
        <v>257</v>
      </c>
      <c r="C839" s="119">
        <v>814.43005800000003</v>
      </c>
      <c r="D839" s="119">
        <v>547.87967178999997</v>
      </c>
      <c r="E839" s="119">
        <v>380.64726561000009</v>
      </c>
    </row>
    <row r="840" spans="2:5">
      <c r="B840" s="78">
        <v>12544</v>
      </c>
      <c r="C840" s="51">
        <v>61.692154000000002</v>
      </c>
      <c r="D840" s="51">
        <v>32.840991809999998</v>
      </c>
      <c r="E840" s="51">
        <v>1.1744409499999999</v>
      </c>
    </row>
    <row r="841" spans="2:5">
      <c r="B841" s="79" t="s">
        <v>546</v>
      </c>
      <c r="C841" s="51">
        <v>61.692154000000002</v>
      </c>
      <c r="D841" s="51">
        <v>32.840991809999998</v>
      </c>
      <c r="E841" s="51">
        <v>1.1744409499999999</v>
      </c>
    </row>
    <row r="842" spans="2:5">
      <c r="B842" s="78">
        <v>12587</v>
      </c>
      <c r="C842" s="51">
        <v>23.248106</v>
      </c>
      <c r="D842" s="51">
        <v>17.196169999999999</v>
      </c>
      <c r="E842" s="51">
        <v>2.5489226999999999</v>
      </c>
    </row>
    <row r="843" spans="2:5">
      <c r="B843" s="79" t="s">
        <v>547</v>
      </c>
      <c r="C843" s="51">
        <v>23.248106</v>
      </c>
      <c r="D843" s="51">
        <v>17.196169999999999</v>
      </c>
      <c r="E843" s="51">
        <v>2.5489226999999999</v>
      </c>
    </row>
    <row r="844" spans="2:5">
      <c r="B844" s="78">
        <v>13061</v>
      </c>
      <c r="C844" s="51">
        <v>16.084461000000001</v>
      </c>
      <c r="D844" s="51">
        <v>21.776240179999999</v>
      </c>
      <c r="E844" s="51">
        <v>13.617428070000001</v>
      </c>
    </row>
    <row r="845" spans="2:5">
      <c r="B845" s="79" t="s">
        <v>548</v>
      </c>
      <c r="C845" s="51">
        <v>16.084461000000001</v>
      </c>
      <c r="D845" s="51">
        <v>21.776240179999999</v>
      </c>
      <c r="E845" s="51">
        <v>13.617428070000001</v>
      </c>
    </row>
    <row r="846" spans="2:5">
      <c r="B846" s="78">
        <v>13374</v>
      </c>
      <c r="C846" s="51">
        <v>3.9261330000000001</v>
      </c>
      <c r="D846" s="51">
        <v>0</v>
      </c>
      <c r="E846" s="51">
        <v>0</v>
      </c>
    </row>
    <row r="847" spans="2:5">
      <c r="B847" s="79" t="s">
        <v>549</v>
      </c>
      <c r="C847" s="51">
        <v>3.9261330000000001</v>
      </c>
      <c r="D847" s="51">
        <v>0</v>
      </c>
      <c r="E847" s="51">
        <v>0</v>
      </c>
    </row>
    <row r="848" spans="2:5">
      <c r="B848" s="78">
        <v>13411</v>
      </c>
      <c r="C848" s="51">
        <v>104.46398499999999</v>
      </c>
      <c r="D848" s="51">
        <v>53.748895580000003</v>
      </c>
      <c r="E848" s="51">
        <v>23.570005609999999</v>
      </c>
    </row>
    <row r="849" spans="2:5">
      <c r="B849" s="79" t="s">
        <v>550</v>
      </c>
      <c r="C849" s="51">
        <v>104.46398499999999</v>
      </c>
      <c r="D849" s="51">
        <v>53.748895580000003</v>
      </c>
      <c r="E849" s="51">
        <v>23.570005609999999</v>
      </c>
    </row>
    <row r="850" spans="2:5">
      <c r="B850" s="78">
        <v>13438</v>
      </c>
      <c r="C850" s="51">
        <v>18.704284000000001</v>
      </c>
      <c r="D850" s="51">
        <v>0.169213</v>
      </c>
      <c r="E850" s="51">
        <v>0</v>
      </c>
    </row>
    <row r="851" spans="2:5">
      <c r="B851" s="79" t="s">
        <v>551</v>
      </c>
      <c r="C851" s="51">
        <v>18.704284000000001</v>
      </c>
      <c r="D851" s="51">
        <v>0.169213</v>
      </c>
      <c r="E851" s="51">
        <v>0</v>
      </c>
    </row>
    <row r="852" spans="2:5">
      <c r="B852" s="78">
        <v>13532</v>
      </c>
      <c r="C852" s="51">
        <v>60</v>
      </c>
      <c r="D852" s="51">
        <v>83.513645999999994</v>
      </c>
      <c r="E852" s="51">
        <v>81.851379969999996</v>
      </c>
    </row>
    <row r="853" spans="2:5">
      <c r="B853" s="79" t="s">
        <v>552</v>
      </c>
      <c r="C853" s="51">
        <v>60</v>
      </c>
      <c r="D853" s="51">
        <v>83.513645999999994</v>
      </c>
      <c r="E853" s="51">
        <v>81.851379969999996</v>
      </c>
    </row>
    <row r="854" spans="2:5">
      <c r="B854" s="78">
        <v>13576</v>
      </c>
      <c r="C854" s="51">
        <v>97.019242000000006</v>
      </c>
      <c r="D854" s="51">
        <v>39.675731499999998</v>
      </c>
      <c r="E854" s="51">
        <v>15.637961199999999</v>
      </c>
    </row>
    <row r="855" spans="2:5">
      <c r="B855" s="79" t="s">
        <v>928</v>
      </c>
      <c r="C855" s="51">
        <v>97.019242000000006</v>
      </c>
      <c r="D855" s="51">
        <v>39.675731499999998</v>
      </c>
      <c r="E855" s="51">
        <v>15.637961199999999</v>
      </c>
    </row>
    <row r="856" spans="2:5">
      <c r="B856" s="78">
        <v>13597</v>
      </c>
      <c r="C856" s="51">
        <v>3.5109650000000001</v>
      </c>
      <c r="D856" s="51">
        <v>20.825965</v>
      </c>
      <c r="E856" s="51">
        <v>9.2169810299999995</v>
      </c>
    </row>
    <row r="857" spans="2:5">
      <c r="B857" s="79" t="s">
        <v>553</v>
      </c>
      <c r="C857" s="51">
        <v>3.5109650000000001</v>
      </c>
      <c r="D857" s="51">
        <v>20.825965</v>
      </c>
      <c r="E857" s="51">
        <v>9.2169810299999995</v>
      </c>
    </row>
    <row r="858" spans="2:5">
      <c r="B858" s="78">
        <v>13620</v>
      </c>
      <c r="C858" s="51">
        <v>0.82143999999999995</v>
      </c>
      <c r="D858" s="51">
        <v>0.82143999999999995</v>
      </c>
      <c r="E858" s="51">
        <v>0</v>
      </c>
    </row>
    <row r="859" spans="2:5">
      <c r="B859" s="79" t="s">
        <v>554</v>
      </c>
      <c r="C859" s="51">
        <v>0.82143999999999995</v>
      </c>
      <c r="D859" s="51">
        <v>0.82143999999999995</v>
      </c>
      <c r="E859" s="51">
        <v>0</v>
      </c>
    </row>
    <row r="860" spans="2:5">
      <c r="B860" s="78">
        <v>13806</v>
      </c>
      <c r="C860" s="51">
        <v>130</v>
      </c>
      <c r="D860" s="51">
        <v>210</v>
      </c>
      <c r="E860" s="51">
        <v>208.90323957999999</v>
      </c>
    </row>
    <row r="861" spans="2:5">
      <c r="B861" s="79" t="s">
        <v>555</v>
      </c>
      <c r="C861" s="51">
        <v>130</v>
      </c>
      <c r="D861" s="51">
        <v>210</v>
      </c>
      <c r="E861" s="51">
        <v>208.90323957999999</v>
      </c>
    </row>
    <row r="862" spans="2:5">
      <c r="B862" s="78">
        <v>13896</v>
      </c>
      <c r="C862" s="51">
        <v>133.261686</v>
      </c>
      <c r="D862" s="51">
        <v>7.9044609999999405E-2</v>
      </c>
      <c r="E862" s="51">
        <v>7.9044610000000001E-2</v>
      </c>
    </row>
    <row r="863" spans="2:5">
      <c r="B863" s="79" t="s">
        <v>556</v>
      </c>
      <c r="C863" s="51">
        <v>133.261686</v>
      </c>
      <c r="D863" s="51">
        <v>7.9044609999999405E-2</v>
      </c>
      <c r="E863" s="51">
        <v>7.9044610000000001E-2</v>
      </c>
    </row>
    <row r="864" spans="2:5">
      <c r="B864" s="78">
        <v>14129</v>
      </c>
      <c r="C864" s="51">
        <v>25</v>
      </c>
      <c r="D864" s="51">
        <v>25</v>
      </c>
      <c r="E864" s="51">
        <v>2.3107282800000002</v>
      </c>
    </row>
    <row r="865" spans="2:5">
      <c r="B865" s="79" t="s">
        <v>557</v>
      </c>
      <c r="C865" s="51">
        <v>25</v>
      </c>
      <c r="D865" s="51">
        <v>25</v>
      </c>
      <c r="E865" s="51">
        <v>2.3107282800000002</v>
      </c>
    </row>
    <row r="866" spans="2:5">
      <c r="B866" s="78">
        <v>14215</v>
      </c>
      <c r="C866" s="51">
        <v>46.788364000000001</v>
      </c>
      <c r="D866" s="51">
        <v>12</v>
      </c>
      <c r="E866" s="51">
        <v>10.91967541</v>
      </c>
    </row>
    <row r="867" spans="2:5">
      <c r="B867" s="79" t="s">
        <v>558</v>
      </c>
      <c r="C867" s="51">
        <v>46.788364000000001</v>
      </c>
      <c r="D867" s="51">
        <v>12</v>
      </c>
      <c r="E867" s="51">
        <v>10.91967541</v>
      </c>
    </row>
    <row r="868" spans="2:5">
      <c r="B868" s="78">
        <v>14235</v>
      </c>
      <c r="C868" s="51">
        <v>15.189088999999999</v>
      </c>
      <c r="D868" s="51">
        <v>5.5181435099999998</v>
      </c>
      <c r="E868" s="51">
        <v>3.6839479000000002</v>
      </c>
    </row>
    <row r="869" spans="2:5">
      <c r="B869" s="79" t="s">
        <v>559</v>
      </c>
      <c r="C869" s="51">
        <v>15.189088999999999</v>
      </c>
      <c r="D869" s="51">
        <v>5.5181435099999998</v>
      </c>
      <c r="E869" s="51">
        <v>3.6839479000000002</v>
      </c>
    </row>
    <row r="870" spans="2:5">
      <c r="B870" s="78">
        <v>14236</v>
      </c>
      <c r="C870" s="51">
        <v>7.3082219999999998</v>
      </c>
      <c r="D870" s="51">
        <v>7.3082219999999998</v>
      </c>
      <c r="E870" s="51">
        <v>0</v>
      </c>
    </row>
    <row r="871" spans="2:5">
      <c r="B871" s="79" t="s">
        <v>560</v>
      </c>
      <c r="C871" s="51">
        <v>7.3082219999999998</v>
      </c>
      <c r="D871" s="51">
        <v>7.3082219999999998</v>
      </c>
      <c r="E871" s="51">
        <v>0</v>
      </c>
    </row>
    <row r="872" spans="2:5">
      <c r="B872" s="78">
        <v>14300</v>
      </c>
      <c r="C872" s="51">
        <v>29.918344999999999</v>
      </c>
      <c r="D872" s="51">
        <v>4.9183450000000004</v>
      </c>
      <c r="E872" s="51">
        <v>0</v>
      </c>
    </row>
    <row r="873" spans="2:5">
      <c r="B873" s="79" t="s">
        <v>561</v>
      </c>
      <c r="C873" s="51">
        <v>29.918344999999999</v>
      </c>
      <c r="D873" s="51">
        <v>4.9183450000000004</v>
      </c>
      <c r="E873" s="51">
        <v>0</v>
      </c>
    </row>
    <row r="874" spans="2:5">
      <c r="B874" s="78">
        <v>14396</v>
      </c>
      <c r="C874" s="51">
        <v>7.5657160000000001</v>
      </c>
      <c r="D874" s="51">
        <v>2.5657160000000001</v>
      </c>
      <c r="E874" s="51">
        <v>0</v>
      </c>
    </row>
    <row r="875" spans="2:5">
      <c r="B875" s="79" t="s">
        <v>562</v>
      </c>
      <c r="C875" s="51">
        <v>7.5657160000000001</v>
      </c>
      <c r="D875" s="51">
        <v>2.5657160000000001</v>
      </c>
      <c r="E875" s="51">
        <v>0</v>
      </c>
    </row>
    <row r="876" spans="2:5">
      <c r="B876" s="78">
        <v>14397</v>
      </c>
      <c r="C876" s="51">
        <v>27.736283</v>
      </c>
      <c r="D876" s="51">
        <v>7.1335106000000019</v>
      </c>
      <c r="E876" s="51">
        <v>7.1335103000000002</v>
      </c>
    </row>
    <row r="877" spans="2:5">
      <c r="B877" s="79" t="s">
        <v>563</v>
      </c>
      <c r="C877" s="51">
        <v>27.736283</v>
      </c>
      <c r="D877" s="51">
        <v>7.1335106000000019</v>
      </c>
      <c r="E877" s="51">
        <v>7.1335103000000002</v>
      </c>
    </row>
    <row r="878" spans="2:5">
      <c r="B878" s="78">
        <v>14399</v>
      </c>
      <c r="C878" s="51">
        <v>2.1915830000000001</v>
      </c>
      <c r="D878" s="51">
        <v>0</v>
      </c>
      <c r="E878" s="51">
        <v>0</v>
      </c>
    </row>
    <row r="879" spans="2:5">
      <c r="B879" s="79" t="s">
        <v>564</v>
      </c>
      <c r="C879" s="51">
        <v>2.1915830000000001</v>
      </c>
      <c r="D879" s="51">
        <v>0</v>
      </c>
      <c r="E879" s="51">
        <v>0</v>
      </c>
    </row>
    <row r="880" spans="2:5">
      <c r="B880" s="78">
        <v>14822</v>
      </c>
      <c r="C880" s="51">
        <v>0</v>
      </c>
      <c r="D880" s="51">
        <v>0.55767940000000005</v>
      </c>
      <c r="E880" s="51">
        <v>0</v>
      </c>
    </row>
    <row r="881" spans="2:5">
      <c r="B881" s="79" t="s">
        <v>983</v>
      </c>
      <c r="C881" s="51">
        <v>0</v>
      </c>
      <c r="D881" s="51">
        <v>0.55767940000000005</v>
      </c>
      <c r="E881" s="51">
        <v>0</v>
      </c>
    </row>
    <row r="882" spans="2:5">
      <c r="B882" s="78">
        <v>14826</v>
      </c>
      <c r="C882" s="51">
        <v>0</v>
      </c>
      <c r="D882" s="51">
        <v>0.55767940000000005</v>
      </c>
      <c r="E882" s="51">
        <v>0</v>
      </c>
    </row>
    <row r="883" spans="2:5">
      <c r="B883" s="79" t="s">
        <v>984</v>
      </c>
      <c r="C883" s="51">
        <v>0</v>
      </c>
      <c r="D883" s="51">
        <v>0.55767940000000005</v>
      </c>
      <c r="E883" s="51">
        <v>0</v>
      </c>
    </row>
    <row r="884" spans="2:5">
      <c r="B884" s="78">
        <v>14827</v>
      </c>
      <c r="C884" s="51">
        <v>0</v>
      </c>
      <c r="D884" s="51">
        <v>0.55767940000000005</v>
      </c>
      <c r="E884" s="51">
        <v>0</v>
      </c>
    </row>
    <row r="885" spans="2:5">
      <c r="B885" s="79" t="s">
        <v>985</v>
      </c>
      <c r="C885" s="51">
        <v>0</v>
      </c>
      <c r="D885" s="51">
        <v>0.55767940000000005</v>
      </c>
      <c r="E885" s="51">
        <v>0</v>
      </c>
    </row>
    <row r="886" spans="2:5">
      <c r="B886" s="78">
        <v>14824</v>
      </c>
      <c r="C886" s="51">
        <v>0</v>
      </c>
      <c r="D886" s="51">
        <v>0.55767940000000005</v>
      </c>
      <c r="E886" s="51">
        <v>0</v>
      </c>
    </row>
    <row r="887" spans="2:5">
      <c r="B887" s="79" t="s">
        <v>986</v>
      </c>
      <c r="C887" s="51">
        <v>0</v>
      </c>
      <c r="D887" s="51">
        <v>0.55767940000000005</v>
      </c>
      <c r="E887" s="51">
        <v>0</v>
      </c>
    </row>
    <row r="888" spans="2:5">
      <c r="B888" s="78">
        <v>14825</v>
      </c>
      <c r="C888" s="51">
        <v>0</v>
      </c>
      <c r="D888" s="51">
        <v>0.55767940000000005</v>
      </c>
      <c r="E888" s="51">
        <v>0</v>
      </c>
    </row>
    <row r="889" spans="2:5">
      <c r="B889" s="79" t="s">
        <v>987</v>
      </c>
      <c r="C889" s="51">
        <v>0</v>
      </c>
      <c r="D889" s="51">
        <v>0.55767940000000005</v>
      </c>
      <c r="E889" s="51">
        <v>0</v>
      </c>
    </row>
    <row r="890" spans="2:5">
      <c r="B890" s="77" t="s">
        <v>259</v>
      </c>
      <c r="C890" s="119">
        <v>0</v>
      </c>
      <c r="D890" s="119">
        <v>50</v>
      </c>
      <c r="E890" s="119">
        <v>36.733583580000001</v>
      </c>
    </row>
    <row r="891" spans="2:5">
      <c r="B891" s="78">
        <v>13806</v>
      </c>
      <c r="C891" s="51">
        <v>0</v>
      </c>
      <c r="D891" s="51">
        <v>50</v>
      </c>
      <c r="E891" s="51">
        <v>36.733583580000001</v>
      </c>
    </row>
    <row r="892" spans="2:5">
      <c r="B892" s="79" t="s">
        <v>555</v>
      </c>
      <c r="C892" s="51">
        <v>0</v>
      </c>
      <c r="D892" s="51">
        <v>50</v>
      </c>
      <c r="E892" s="51">
        <v>36.733583580000001</v>
      </c>
    </row>
    <row r="893" spans="2:5">
      <c r="B893" s="77" t="s">
        <v>282</v>
      </c>
      <c r="C893" s="119">
        <v>200.661202</v>
      </c>
      <c r="D893" s="119">
        <v>57.899999999999991</v>
      </c>
      <c r="E893" s="119">
        <v>57.9</v>
      </c>
    </row>
    <row r="894" spans="2:5">
      <c r="B894" s="78">
        <v>14625</v>
      </c>
      <c r="C894" s="51">
        <v>200.661202</v>
      </c>
      <c r="D894" s="51">
        <v>57.899999999999991</v>
      </c>
      <c r="E894" s="51">
        <v>57.9</v>
      </c>
    </row>
    <row r="895" spans="2:5">
      <c r="B895" s="79" t="s">
        <v>565</v>
      </c>
      <c r="C895" s="51">
        <v>200.661202</v>
      </c>
      <c r="D895" s="51">
        <v>57.899999999999991</v>
      </c>
      <c r="E895" s="51">
        <v>57.9</v>
      </c>
    </row>
    <row r="896" spans="2:5">
      <c r="B896" s="77" t="s">
        <v>260</v>
      </c>
      <c r="C896" s="119">
        <v>0</v>
      </c>
      <c r="D896" s="119">
        <v>154.01778400000001</v>
      </c>
      <c r="E896" s="119">
        <v>133.19446206000001</v>
      </c>
    </row>
    <row r="897" spans="2:5">
      <c r="B897" s="78">
        <v>13480</v>
      </c>
      <c r="C897" s="51">
        <v>0</v>
      </c>
      <c r="D897" s="51">
        <v>119</v>
      </c>
      <c r="E897" s="51">
        <v>117.08358206</v>
      </c>
    </row>
    <row r="898" spans="2:5">
      <c r="B898" s="79" t="s">
        <v>566</v>
      </c>
      <c r="C898" s="51">
        <v>0</v>
      </c>
      <c r="D898" s="51">
        <v>119</v>
      </c>
      <c r="E898" s="51">
        <v>117.08358206</v>
      </c>
    </row>
    <row r="899" spans="2:5">
      <c r="B899" s="78">
        <v>13532</v>
      </c>
      <c r="C899" s="51">
        <v>0</v>
      </c>
      <c r="D899" s="51">
        <v>8.8108799999999992</v>
      </c>
      <c r="E899" s="51">
        <v>8.8108799999999992</v>
      </c>
    </row>
    <row r="900" spans="2:5">
      <c r="B900" s="79" t="s">
        <v>552</v>
      </c>
      <c r="C900" s="51">
        <v>0</v>
      </c>
      <c r="D900" s="51">
        <v>8.8108799999999992</v>
      </c>
      <c r="E900" s="51">
        <v>8.8108799999999992</v>
      </c>
    </row>
    <row r="901" spans="2:5">
      <c r="B901" s="78">
        <v>13958</v>
      </c>
      <c r="C901" s="51">
        <v>0</v>
      </c>
      <c r="D901" s="51">
        <v>11.206904</v>
      </c>
      <c r="E901" s="51">
        <v>0</v>
      </c>
    </row>
    <row r="902" spans="2:5">
      <c r="B902" s="79" t="s">
        <v>567</v>
      </c>
      <c r="C902" s="51">
        <v>0</v>
      </c>
      <c r="D902" s="51">
        <v>11.206904</v>
      </c>
      <c r="E902" s="51">
        <v>0</v>
      </c>
    </row>
    <row r="903" spans="2:5">
      <c r="B903" s="78">
        <v>13962</v>
      </c>
      <c r="C903" s="51">
        <v>0</v>
      </c>
      <c r="D903" s="51">
        <v>7.3</v>
      </c>
      <c r="E903" s="51">
        <v>7.3</v>
      </c>
    </row>
    <row r="904" spans="2:5">
      <c r="B904" s="79" t="s">
        <v>568</v>
      </c>
      <c r="C904" s="51">
        <v>0</v>
      </c>
      <c r="D904" s="51">
        <v>7.3</v>
      </c>
      <c r="E904" s="51">
        <v>7.3</v>
      </c>
    </row>
    <row r="905" spans="2:5">
      <c r="B905" s="78">
        <v>13969</v>
      </c>
      <c r="C905" s="51">
        <v>0</v>
      </c>
      <c r="D905" s="51">
        <v>7.7</v>
      </c>
      <c r="E905" s="51">
        <v>0</v>
      </c>
    </row>
    <row r="906" spans="2:5">
      <c r="B906" s="79" t="s">
        <v>569</v>
      </c>
      <c r="C906" s="51">
        <v>0</v>
      </c>
      <c r="D906" s="51">
        <v>7.7</v>
      </c>
      <c r="E906" s="51">
        <v>0</v>
      </c>
    </row>
    <row r="907" spans="2:5">
      <c r="B907" s="78">
        <v>13974</v>
      </c>
      <c r="C907" s="51">
        <v>0</v>
      </c>
      <c r="D907" s="51">
        <v>0</v>
      </c>
      <c r="E907" s="51">
        <v>0</v>
      </c>
    </row>
    <row r="908" spans="2:5">
      <c r="B908" s="79" t="s">
        <v>570</v>
      </c>
      <c r="C908" s="51">
        <v>0</v>
      </c>
      <c r="D908" s="51">
        <v>0</v>
      </c>
      <c r="E908" s="51">
        <v>0</v>
      </c>
    </row>
    <row r="909" spans="2:5">
      <c r="B909" s="68" t="s">
        <v>571</v>
      </c>
      <c r="C909" s="51">
        <v>204.78873899999999</v>
      </c>
      <c r="D909" s="51">
        <v>292.36450265999997</v>
      </c>
      <c r="E909" s="51">
        <v>232.24837026</v>
      </c>
    </row>
    <row r="910" spans="2:5">
      <c r="B910" s="77" t="s">
        <v>257</v>
      </c>
      <c r="C910" s="119">
        <v>204.78873899999999</v>
      </c>
      <c r="D910" s="119">
        <v>212.06366065999998</v>
      </c>
      <c r="E910" s="119">
        <v>157.29795308000001</v>
      </c>
    </row>
    <row r="911" spans="2:5">
      <c r="B911" s="78">
        <v>12532</v>
      </c>
      <c r="C911" s="51">
        <v>5.3908880000000003</v>
      </c>
      <c r="D911" s="51">
        <v>12.540540199999999</v>
      </c>
      <c r="E911" s="51">
        <v>4.9566859900000004</v>
      </c>
    </row>
    <row r="912" spans="2:5">
      <c r="B912" s="79" t="s">
        <v>572</v>
      </c>
      <c r="C912" s="51">
        <v>5.3908880000000003</v>
      </c>
      <c r="D912" s="51">
        <v>12.540540199999999</v>
      </c>
      <c r="E912" s="51">
        <v>4.9566859900000004</v>
      </c>
    </row>
    <row r="913" spans="2:5">
      <c r="B913" s="78">
        <v>12574</v>
      </c>
      <c r="C913" s="51">
        <v>11.437504000000001</v>
      </c>
      <c r="D913" s="51">
        <v>22.006205980000001</v>
      </c>
      <c r="E913" s="51">
        <v>14.285121419999999</v>
      </c>
    </row>
    <row r="914" spans="2:5">
      <c r="B914" s="79" t="s">
        <v>573</v>
      </c>
      <c r="C914" s="51">
        <v>11.437504000000001</v>
      </c>
      <c r="D914" s="51">
        <v>22.006205980000001</v>
      </c>
      <c r="E914" s="51">
        <v>14.285121419999999</v>
      </c>
    </row>
    <row r="915" spans="2:5">
      <c r="B915" s="78">
        <v>13051</v>
      </c>
      <c r="C915" s="51">
        <v>3.3092609999999998</v>
      </c>
      <c r="D915" s="51">
        <v>2.6667E-2</v>
      </c>
      <c r="E915" s="51">
        <v>0</v>
      </c>
    </row>
    <row r="916" spans="2:5">
      <c r="B916" s="79" t="s">
        <v>574</v>
      </c>
      <c r="C916" s="51">
        <v>3.3092609999999998</v>
      </c>
      <c r="D916" s="51">
        <v>2.6667E-2</v>
      </c>
      <c r="E916" s="51">
        <v>0</v>
      </c>
    </row>
    <row r="917" spans="2:5">
      <c r="B917" s="78">
        <v>13401</v>
      </c>
      <c r="C917" s="51">
        <v>20.879773</v>
      </c>
      <c r="D917" s="51">
        <v>13.360773</v>
      </c>
      <c r="E917" s="51">
        <v>5.6680216800000007</v>
      </c>
    </row>
    <row r="918" spans="2:5">
      <c r="B918" s="79" t="s">
        <v>575</v>
      </c>
      <c r="C918" s="51">
        <v>20.879773</v>
      </c>
      <c r="D918" s="51">
        <v>13.360773</v>
      </c>
      <c r="E918" s="51">
        <v>5.6680216800000007</v>
      </c>
    </row>
    <row r="919" spans="2:5">
      <c r="B919" s="78">
        <v>13456</v>
      </c>
      <c r="C919" s="51">
        <v>0.14254600000000001</v>
      </c>
      <c r="D919" s="51">
        <v>0.14254600000000001</v>
      </c>
      <c r="E919" s="51">
        <v>0</v>
      </c>
    </row>
    <row r="920" spans="2:5">
      <c r="B920" s="79" t="s">
        <v>576</v>
      </c>
      <c r="C920" s="51">
        <v>0.14254600000000001</v>
      </c>
      <c r="D920" s="51">
        <v>0.14254600000000001</v>
      </c>
      <c r="E920" s="51">
        <v>0</v>
      </c>
    </row>
    <row r="921" spans="2:5">
      <c r="B921" s="78">
        <v>13558</v>
      </c>
      <c r="C921" s="51">
        <v>24.981863000000001</v>
      </c>
      <c r="D921" s="51">
        <v>7.5</v>
      </c>
      <c r="E921" s="51">
        <v>4.3961106599999997</v>
      </c>
    </row>
    <row r="922" spans="2:5">
      <c r="B922" s="79" t="s">
        <v>577</v>
      </c>
      <c r="C922" s="51">
        <v>24.981863000000001</v>
      </c>
      <c r="D922" s="51">
        <v>7.5</v>
      </c>
      <c r="E922" s="51">
        <v>4.3961106599999997</v>
      </c>
    </row>
    <row r="923" spans="2:5">
      <c r="B923" s="78">
        <v>13595</v>
      </c>
      <c r="C923" s="51">
        <v>0.83579000000000003</v>
      </c>
      <c r="D923" s="51">
        <v>18.67581448</v>
      </c>
      <c r="E923" s="51">
        <v>2.2231313099999999</v>
      </c>
    </row>
    <row r="924" spans="2:5">
      <c r="B924" s="79" t="s">
        <v>896</v>
      </c>
      <c r="C924" s="51">
        <v>0.83579000000000003</v>
      </c>
      <c r="D924" s="51">
        <v>18.67581448</v>
      </c>
      <c r="E924" s="51">
        <v>2.2231313099999999</v>
      </c>
    </row>
    <row r="925" spans="2:5">
      <c r="B925" s="78">
        <v>13810</v>
      </c>
      <c r="C925" s="51">
        <v>110</v>
      </c>
      <c r="D925" s="51">
        <v>110</v>
      </c>
      <c r="E925" s="51">
        <v>106.69008787999999</v>
      </c>
    </row>
    <row r="926" spans="2:5">
      <c r="B926" s="79" t="s">
        <v>578</v>
      </c>
      <c r="C926" s="51">
        <v>110</v>
      </c>
      <c r="D926" s="51">
        <v>110</v>
      </c>
      <c r="E926" s="51">
        <v>106.69008787999999</v>
      </c>
    </row>
    <row r="927" spans="2:5">
      <c r="B927" s="78">
        <v>14596</v>
      </c>
      <c r="C927" s="51">
        <v>27.811114</v>
      </c>
      <c r="D927" s="51">
        <v>27.811114</v>
      </c>
      <c r="E927" s="51">
        <v>19.078794139999999</v>
      </c>
    </row>
    <row r="928" spans="2:5">
      <c r="B928" s="79" t="s">
        <v>579</v>
      </c>
      <c r="C928" s="51">
        <v>27.811114</v>
      </c>
      <c r="D928" s="51">
        <v>27.811114</v>
      </c>
      <c r="E928" s="51">
        <v>19.078794139999999</v>
      </c>
    </row>
    <row r="929" spans="2:5">
      <c r="B929" s="77" t="s">
        <v>259</v>
      </c>
      <c r="C929" s="119">
        <v>0</v>
      </c>
      <c r="D929" s="119">
        <v>75</v>
      </c>
      <c r="E929" s="119">
        <v>74.950417179999988</v>
      </c>
    </row>
    <row r="930" spans="2:5">
      <c r="B930" s="78">
        <v>13810</v>
      </c>
      <c r="C930" s="51">
        <v>0</v>
      </c>
      <c r="D930" s="51">
        <v>75</v>
      </c>
      <c r="E930" s="51">
        <v>74.950417179999988</v>
      </c>
    </row>
    <row r="931" spans="2:5">
      <c r="B931" s="79" t="s">
        <v>578</v>
      </c>
      <c r="C931" s="51">
        <v>0</v>
      </c>
      <c r="D931" s="51">
        <v>75</v>
      </c>
      <c r="E931" s="51">
        <v>74.950417179999988</v>
      </c>
    </row>
    <row r="932" spans="2:5">
      <c r="B932" s="77" t="s">
        <v>260</v>
      </c>
      <c r="C932" s="119">
        <v>0</v>
      </c>
      <c r="D932" s="119">
        <v>5.3008420000000003</v>
      </c>
      <c r="E932" s="119">
        <v>0</v>
      </c>
    </row>
    <row r="933" spans="2:5">
      <c r="B933" s="78">
        <v>6102</v>
      </c>
      <c r="C933" s="51">
        <v>0</v>
      </c>
      <c r="D933" s="51">
        <v>5.3008420000000003</v>
      </c>
      <c r="E933" s="51">
        <v>0</v>
      </c>
    </row>
    <row r="934" spans="2:5">
      <c r="B934" s="79" t="s">
        <v>580</v>
      </c>
      <c r="C934" s="51">
        <v>0</v>
      </c>
      <c r="D934" s="51">
        <v>5.3008420000000003</v>
      </c>
      <c r="E934" s="51">
        <v>0</v>
      </c>
    </row>
    <row r="935" spans="2:5">
      <c r="B935" s="68" t="s">
        <v>273</v>
      </c>
      <c r="C935" s="51">
        <v>959.82303200000001</v>
      </c>
      <c r="D935" s="51">
        <v>523.63025348999986</v>
      </c>
      <c r="E935" s="51">
        <v>255.66357884999996</v>
      </c>
    </row>
    <row r="936" spans="2:5">
      <c r="B936" s="77" t="s">
        <v>257</v>
      </c>
      <c r="C936" s="119">
        <v>642.883779</v>
      </c>
      <c r="D936" s="119">
        <v>301.09246449999989</v>
      </c>
      <c r="E936" s="119">
        <v>187.93195288999999</v>
      </c>
    </row>
    <row r="937" spans="2:5">
      <c r="B937" s="78">
        <v>12556</v>
      </c>
      <c r="C937" s="51">
        <v>34.268635000000003</v>
      </c>
      <c r="D937" s="51">
        <v>68.354479780000005</v>
      </c>
      <c r="E937" s="51">
        <v>35.278233879999995</v>
      </c>
    </row>
    <row r="938" spans="2:5">
      <c r="B938" s="79" t="s">
        <v>581</v>
      </c>
      <c r="C938" s="51">
        <v>34.268635000000003</v>
      </c>
      <c r="D938" s="51">
        <v>68.354479780000005</v>
      </c>
      <c r="E938" s="51">
        <v>35.278233879999995</v>
      </c>
    </row>
    <row r="939" spans="2:5">
      <c r="B939" s="78">
        <v>12588</v>
      </c>
      <c r="C939" s="51">
        <v>19.379477000000001</v>
      </c>
      <c r="D939" s="51">
        <v>17.26854775</v>
      </c>
      <c r="E939" s="51">
        <v>7.1495367500000002</v>
      </c>
    </row>
    <row r="940" spans="2:5">
      <c r="B940" s="79" t="s">
        <v>582</v>
      </c>
      <c r="C940" s="51">
        <v>19.379477000000001</v>
      </c>
      <c r="D940" s="51">
        <v>17.26854775</v>
      </c>
      <c r="E940" s="51">
        <v>7.1495367500000002</v>
      </c>
    </row>
    <row r="941" spans="2:5">
      <c r="B941" s="78">
        <v>13062</v>
      </c>
      <c r="C941" s="51">
        <v>7.0139999999999994E-2</v>
      </c>
      <c r="D941" s="51">
        <v>7.0139999999999994E-2</v>
      </c>
      <c r="E941" s="51">
        <v>0</v>
      </c>
    </row>
    <row r="942" spans="2:5">
      <c r="B942" s="79" t="s">
        <v>583</v>
      </c>
      <c r="C942" s="51">
        <v>7.0139999999999994E-2</v>
      </c>
      <c r="D942" s="51">
        <v>7.0139999999999994E-2</v>
      </c>
      <c r="E942" s="51">
        <v>0</v>
      </c>
    </row>
    <row r="943" spans="2:5">
      <c r="B943" s="78">
        <v>13412</v>
      </c>
      <c r="C943" s="51">
        <v>35.031114000000002</v>
      </c>
      <c r="D943" s="51">
        <v>43.765107769999993</v>
      </c>
      <c r="E943" s="51">
        <v>24.97108325</v>
      </c>
    </row>
    <row r="944" spans="2:5">
      <c r="B944" s="79" t="s">
        <v>584</v>
      </c>
      <c r="C944" s="51">
        <v>35.031114000000002</v>
      </c>
      <c r="D944" s="51">
        <v>43.765107769999993</v>
      </c>
      <c r="E944" s="51">
        <v>24.97108325</v>
      </c>
    </row>
    <row r="945" spans="2:5">
      <c r="B945" s="78">
        <v>13462</v>
      </c>
      <c r="C945" s="51">
        <v>16.622897999999999</v>
      </c>
      <c r="D945" s="51">
        <v>10.35948</v>
      </c>
      <c r="E945" s="51">
        <v>2.2825255800000002</v>
      </c>
    </row>
    <row r="946" spans="2:5">
      <c r="B946" s="79" t="s">
        <v>585</v>
      </c>
      <c r="C946" s="51">
        <v>16.622897999999999</v>
      </c>
      <c r="D946" s="51">
        <v>10.35948</v>
      </c>
      <c r="E946" s="51">
        <v>2.2825255800000002</v>
      </c>
    </row>
    <row r="947" spans="2:5">
      <c r="B947" s="78">
        <v>13551</v>
      </c>
      <c r="C947" s="51">
        <v>65.787778000000003</v>
      </c>
      <c r="D947" s="51">
        <v>34.201670999999997</v>
      </c>
      <c r="E947" s="51">
        <v>3.1650271000000001</v>
      </c>
    </row>
    <row r="948" spans="2:5">
      <c r="B948" s="79" t="s">
        <v>586</v>
      </c>
      <c r="C948" s="51">
        <v>65.787778000000003</v>
      </c>
      <c r="D948" s="51">
        <v>34.201670999999997</v>
      </c>
      <c r="E948" s="51">
        <v>3.1650271000000001</v>
      </c>
    </row>
    <row r="949" spans="2:5">
      <c r="B949" s="78">
        <v>13816</v>
      </c>
      <c r="C949" s="51">
        <v>100</v>
      </c>
      <c r="D949" s="51">
        <v>100</v>
      </c>
      <c r="E949" s="51">
        <v>96.759911329999994</v>
      </c>
    </row>
    <row r="950" spans="2:5">
      <c r="B950" s="79" t="s">
        <v>587</v>
      </c>
      <c r="C950" s="51">
        <v>100</v>
      </c>
      <c r="D950" s="51">
        <v>100</v>
      </c>
      <c r="E950" s="51">
        <v>96.759911329999994</v>
      </c>
    </row>
    <row r="951" spans="2:5">
      <c r="B951" s="78">
        <v>13946</v>
      </c>
      <c r="C951" s="51">
        <v>371.72373700000003</v>
      </c>
      <c r="D951" s="51">
        <v>25.4</v>
      </c>
      <c r="E951" s="51">
        <v>18.325634999999998</v>
      </c>
    </row>
    <row r="952" spans="2:5">
      <c r="B952" s="79" t="s">
        <v>588</v>
      </c>
      <c r="C952" s="51">
        <v>371.72373700000003</v>
      </c>
      <c r="D952" s="51">
        <v>25.4</v>
      </c>
      <c r="E952" s="51">
        <v>18.325634999999998</v>
      </c>
    </row>
    <row r="953" spans="2:5">
      <c r="B953" s="78">
        <v>14853</v>
      </c>
      <c r="C953" s="51">
        <v>0</v>
      </c>
      <c r="D953" s="51">
        <v>0.55767940000000005</v>
      </c>
      <c r="E953" s="51">
        <v>0</v>
      </c>
    </row>
    <row r="954" spans="2:5">
      <c r="B954" s="79" t="s">
        <v>988</v>
      </c>
      <c r="C954" s="51">
        <v>0</v>
      </c>
      <c r="D954" s="51">
        <v>0.55767940000000005</v>
      </c>
      <c r="E954" s="51">
        <v>0</v>
      </c>
    </row>
    <row r="955" spans="2:5">
      <c r="B955" s="78">
        <v>14851</v>
      </c>
      <c r="C955" s="51">
        <v>0</v>
      </c>
      <c r="D955" s="51">
        <v>0.55767940000000005</v>
      </c>
      <c r="E955" s="51">
        <v>0</v>
      </c>
    </row>
    <row r="956" spans="2:5">
      <c r="B956" s="79" t="s">
        <v>989</v>
      </c>
      <c r="C956" s="51">
        <v>0</v>
      </c>
      <c r="D956" s="51">
        <v>0.55767940000000005</v>
      </c>
      <c r="E956" s="51">
        <v>0</v>
      </c>
    </row>
    <row r="957" spans="2:5">
      <c r="B957" s="78">
        <v>14852</v>
      </c>
      <c r="C957" s="51">
        <v>0</v>
      </c>
      <c r="D957" s="51">
        <v>0.55767940000000005</v>
      </c>
      <c r="E957" s="51">
        <v>0</v>
      </c>
    </row>
    <row r="958" spans="2:5">
      <c r="B958" s="79" t="s">
        <v>990</v>
      </c>
      <c r="C958" s="51">
        <v>0</v>
      </c>
      <c r="D958" s="51">
        <v>0.55767940000000005</v>
      </c>
      <c r="E958" s="51">
        <v>0</v>
      </c>
    </row>
    <row r="959" spans="2:5">
      <c r="B959" s="77" t="s">
        <v>259</v>
      </c>
      <c r="C959" s="119">
        <v>0</v>
      </c>
      <c r="D959" s="119">
        <v>25</v>
      </c>
      <c r="E959" s="119">
        <v>24.999999980000002</v>
      </c>
    </row>
    <row r="960" spans="2:5">
      <c r="B960" s="78">
        <v>13816</v>
      </c>
      <c r="C960" s="51">
        <v>0</v>
      </c>
      <c r="D960" s="51">
        <v>25</v>
      </c>
      <c r="E960" s="51">
        <v>24.999999980000002</v>
      </c>
    </row>
    <row r="961" spans="2:5">
      <c r="B961" s="79" t="s">
        <v>587</v>
      </c>
      <c r="C961" s="51">
        <v>0</v>
      </c>
      <c r="D961" s="51">
        <v>25</v>
      </c>
      <c r="E961" s="51">
        <v>24.999999980000002</v>
      </c>
    </row>
    <row r="962" spans="2:5">
      <c r="B962" s="77" t="s">
        <v>282</v>
      </c>
      <c r="C962" s="119">
        <v>316.93925300000001</v>
      </c>
      <c r="D962" s="119">
        <v>170.38360598999998</v>
      </c>
      <c r="E962" s="119">
        <v>16.57343066</v>
      </c>
    </row>
    <row r="963" spans="2:5">
      <c r="B963" s="78">
        <v>14617</v>
      </c>
      <c r="C963" s="51">
        <v>247.317834</v>
      </c>
      <c r="D963" s="51">
        <v>132.77043893999999</v>
      </c>
      <c r="E963" s="51">
        <v>16.243274060000001</v>
      </c>
    </row>
    <row r="964" spans="2:5">
      <c r="B964" s="79" t="s">
        <v>589</v>
      </c>
      <c r="C964" s="51">
        <v>247.317834</v>
      </c>
      <c r="D964" s="51">
        <v>132.77043893999999</v>
      </c>
      <c r="E964" s="51">
        <v>16.243274060000001</v>
      </c>
    </row>
    <row r="965" spans="2:5">
      <c r="B965" s="78">
        <v>14620</v>
      </c>
      <c r="C965" s="51">
        <v>69.621419000000003</v>
      </c>
      <c r="D965" s="51">
        <v>37.613167049999994</v>
      </c>
      <c r="E965" s="51">
        <v>0.33015659999999997</v>
      </c>
    </row>
    <row r="966" spans="2:5">
      <c r="B966" s="79" t="s">
        <v>590</v>
      </c>
      <c r="C966" s="51">
        <v>69.621419000000003</v>
      </c>
      <c r="D966" s="51">
        <v>37.613167049999994</v>
      </c>
      <c r="E966" s="51">
        <v>0.33015659999999997</v>
      </c>
    </row>
    <row r="967" spans="2:5">
      <c r="B967" s="77" t="s">
        <v>260</v>
      </c>
      <c r="C967" s="119">
        <v>0</v>
      </c>
      <c r="D967" s="119">
        <v>27.154183</v>
      </c>
      <c r="E967" s="119">
        <v>26.158195320000001</v>
      </c>
    </row>
    <row r="968" spans="2:5">
      <c r="B968" s="78">
        <v>13642</v>
      </c>
      <c r="C968" s="51">
        <v>0</v>
      </c>
      <c r="D968" s="51">
        <v>27.154183</v>
      </c>
      <c r="E968" s="51">
        <v>26.158195320000001</v>
      </c>
    </row>
    <row r="969" spans="2:5">
      <c r="B969" s="79" t="s">
        <v>591</v>
      </c>
      <c r="C969" s="51">
        <v>0</v>
      </c>
      <c r="D969" s="51">
        <v>27.154183</v>
      </c>
      <c r="E969" s="51">
        <v>26.158195320000001</v>
      </c>
    </row>
    <row r="970" spans="2:5">
      <c r="B970" s="68" t="s">
        <v>274</v>
      </c>
      <c r="C970" s="51">
        <v>1928.5738679999999</v>
      </c>
      <c r="D970" s="51">
        <v>2286.9344739099997</v>
      </c>
      <c r="E970" s="51">
        <v>1285.7657628899999</v>
      </c>
    </row>
    <row r="971" spans="2:5">
      <c r="B971" s="77" t="s">
        <v>257</v>
      </c>
      <c r="C971" s="119">
        <v>1828.5976929999999</v>
      </c>
      <c r="D971" s="119">
        <v>1834.87514517</v>
      </c>
      <c r="E971" s="119">
        <v>859.74845421999987</v>
      </c>
    </row>
    <row r="972" spans="2:5">
      <c r="B972" s="78">
        <v>12091</v>
      </c>
      <c r="C972" s="51">
        <v>31.715517999999999</v>
      </c>
      <c r="D972" s="51">
        <v>1.7155180000000001</v>
      </c>
      <c r="E972" s="51">
        <v>0</v>
      </c>
    </row>
    <row r="973" spans="2:5">
      <c r="B973" s="79" t="s">
        <v>592</v>
      </c>
      <c r="C973" s="51">
        <v>31.715517999999999</v>
      </c>
      <c r="D973" s="51">
        <v>1.7155180000000001</v>
      </c>
      <c r="E973" s="51">
        <v>0</v>
      </c>
    </row>
    <row r="974" spans="2:5">
      <c r="B974" s="78">
        <v>12547</v>
      </c>
      <c r="C974" s="51">
        <v>84.537451000000004</v>
      </c>
      <c r="D974" s="51">
        <v>50.320478480000006</v>
      </c>
      <c r="E974" s="51">
        <v>15.66711982</v>
      </c>
    </row>
    <row r="975" spans="2:5">
      <c r="B975" s="79" t="s">
        <v>593</v>
      </c>
      <c r="C975" s="51">
        <v>84.537451000000004</v>
      </c>
      <c r="D975" s="51">
        <v>50.320478480000006</v>
      </c>
      <c r="E975" s="51">
        <v>15.66711982</v>
      </c>
    </row>
    <row r="976" spans="2:5">
      <c r="B976" s="78">
        <v>12589</v>
      </c>
      <c r="C976" s="51">
        <v>13.670289</v>
      </c>
      <c r="D976" s="51">
        <v>7.3661940000000001</v>
      </c>
      <c r="E976" s="51">
        <v>3.81343356</v>
      </c>
    </row>
    <row r="977" spans="2:5">
      <c r="B977" s="79" t="s">
        <v>594</v>
      </c>
      <c r="C977" s="51">
        <v>13.670289</v>
      </c>
      <c r="D977" s="51">
        <v>7.3661940000000001</v>
      </c>
      <c r="E977" s="51">
        <v>3.81343356</v>
      </c>
    </row>
    <row r="978" spans="2:5">
      <c r="B978" s="78">
        <v>13058</v>
      </c>
      <c r="C978" s="51">
        <v>18.421782</v>
      </c>
      <c r="D978" s="51">
        <v>14.444974999999999</v>
      </c>
      <c r="E978" s="51">
        <v>0</v>
      </c>
    </row>
    <row r="979" spans="2:5">
      <c r="B979" s="79" t="s">
        <v>595</v>
      </c>
      <c r="C979" s="51">
        <v>18.421782</v>
      </c>
      <c r="D979" s="51">
        <v>14.444974999999999</v>
      </c>
      <c r="E979" s="51">
        <v>0</v>
      </c>
    </row>
    <row r="980" spans="2:5">
      <c r="B980" s="78">
        <v>13376</v>
      </c>
      <c r="C980" s="51">
        <v>5.5354210000000004</v>
      </c>
      <c r="D980" s="51">
        <v>28.563421000000002</v>
      </c>
      <c r="E980" s="51">
        <v>18.399664179999998</v>
      </c>
    </row>
    <row r="981" spans="2:5">
      <c r="B981" s="79" t="s">
        <v>596</v>
      </c>
      <c r="C981" s="51">
        <v>5.5354210000000004</v>
      </c>
      <c r="D981" s="51">
        <v>28.563421000000002</v>
      </c>
      <c r="E981" s="51">
        <v>18.399664179999998</v>
      </c>
    </row>
    <row r="982" spans="2:5">
      <c r="B982" s="78">
        <v>13413</v>
      </c>
      <c r="C982" s="51">
        <v>178.028255</v>
      </c>
      <c r="D982" s="51">
        <v>184.52411485000002</v>
      </c>
      <c r="E982" s="51">
        <v>96.481835719999992</v>
      </c>
    </row>
    <row r="983" spans="2:5">
      <c r="B983" s="79" t="s">
        <v>597</v>
      </c>
      <c r="C983" s="51">
        <v>178.028255</v>
      </c>
      <c r="D983" s="51">
        <v>184.52411485000002</v>
      </c>
      <c r="E983" s="51">
        <v>96.481835719999992</v>
      </c>
    </row>
    <row r="984" spans="2:5">
      <c r="B984" s="78">
        <v>13428</v>
      </c>
      <c r="C984" s="51">
        <v>25.471648999999999</v>
      </c>
      <c r="D984" s="51">
        <v>15.929338</v>
      </c>
      <c r="E984" s="51">
        <v>5.5126085699999994</v>
      </c>
    </row>
    <row r="985" spans="2:5">
      <c r="B985" s="79" t="s">
        <v>598</v>
      </c>
      <c r="C985" s="51">
        <v>25.471648999999999</v>
      </c>
      <c r="D985" s="51">
        <v>15.929338</v>
      </c>
      <c r="E985" s="51">
        <v>5.5126085699999994</v>
      </c>
    </row>
    <row r="986" spans="2:5">
      <c r="B986" s="78">
        <v>13554</v>
      </c>
      <c r="C986" s="51">
        <v>184.155475</v>
      </c>
      <c r="D986" s="51">
        <v>255.62579284</v>
      </c>
      <c r="E986" s="51">
        <v>69.395228569999986</v>
      </c>
    </row>
    <row r="987" spans="2:5">
      <c r="B987" s="79" t="s">
        <v>929</v>
      </c>
      <c r="C987" s="51">
        <v>184.155475</v>
      </c>
      <c r="D987" s="51">
        <v>255.62579284</v>
      </c>
      <c r="E987" s="51">
        <v>69.395228569999986</v>
      </c>
    </row>
    <row r="988" spans="2:5">
      <c r="B988" s="78">
        <v>13612</v>
      </c>
      <c r="C988" s="51">
        <v>1.089213</v>
      </c>
      <c r="D988" s="51">
        <v>0</v>
      </c>
      <c r="E988" s="51">
        <v>0</v>
      </c>
    </row>
    <row r="989" spans="2:5">
      <c r="B989" s="79" t="s">
        <v>599</v>
      </c>
      <c r="C989" s="51">
        <v>1.089213</v>
      </c>
      <c r="D989" s="51">
        <v>0</v>
      </c>
      <c r="E989" s="51">
        <v>0</v>
      </c>
    </row>
    <row r="990" spans="2:5">
      <c r="B990" s="78">
        <v>13706</v>
      </c>
      <c r="C990" s="51">
        <v>29.744506999999999</v>
      </c>
      <c r="D990" s="51">
        <v>0</v>
      </c>
      <c r="E990" s="51">
        <v>0</v>
      </c>
    </row>
    <row r="991" spans="2:5">
      <c r="B991" s="79" t="s">
        <v>600</v>
      </c>
      <c r="C991" s="51">
        <v>29.744506999999999</v>
      </c>
      <c r="D991" s="51">
        <v>0</v>
      </c>
      <c r="E991" s="51">
        <v>0</v>
      </c>
    </row>
    <row r="992" spans="2:5">
      <c r="B992" s="78">
        <v>13707</v>
      </c>
      <c r="C992" s="51">
        <v>5.938326</v>
      </c>
      <c r="D992" s="51">
        <v>77.737678680000002</v>
      </c>
      <c r="E992" s="51">
        <v>59.863809930000002</v>
      </c>
    </row>
    <row r="993" spans="2:5">
      <c r="B993" s="79" t="s">
        <v>601</v>
      </c>
      <c r="C993" s="51">
        <v>5.938326</v>
      </c>
      <c r="D993" s="51">
        <v>77.737678680000002</v>
      </c>
      <c r="E993" s="51">
        <v>59.863809930000002</v>
      </c>
    </row>
    <row r="994" spans="2:5">
      <c r="B994" s="78">
        <v>13799</v>
      </c>
      <c r="C994" s="51">
        <v>110</v>
      </c>
      <c r="D994" s="51">
        <v>210</v>
      </c>
      <c r="E994" s="51">
        <v>206.69999904999995</v>
      </c>
    </row>
    <row r="995" spans="2:5">
      <c r="B995" s="79" t="s">
        <v>602</v>
      </c>
      <c r="C995" s="51">
        <v>110</v>
      </c>
      <c r="D995" s="51">
        <v>210</v>
      </c>
      <c r="E995" s="51">
        <v>206.69999904999995</v>
      </c>
    </row>
    <row r="996" spans="2:5">
      <c r="B996" s="78">
        <v>13890</v>
      </c>
      <c r="C996" s="51">
        <v>15.289807</v>
      </c>
      <c r="D996" s="51">
        <v>6.9027927900000003</v>
      </c>
      <c r="E996" s="51">
        <v>4.1668830000000003</v>
      </c>
    </row>
    <row r="997" spans="2:5">
      <c r="B997" s="79" t="s">
        <v>603</v>
      </c>
      <c r="C997" s="51">
        <v>15.289807</v>
      </c>
      <c r="D997" s="51">
        <v>6.9027927900000003</v>
      </c>
      <c r="E997" s="51">
        <v>4.1668830000000003</v>
      </c>
    </row>
    <row r="998" spans="2:5">
      <c r="B998" s="78">
        <v>14624</v>
      </c>
      <c r="C998" s="51">
        <v>1125</v>
      </c>
      <c r="D998" s="51">
        <v>784.852217</v>
      </c>
      <c r="E998" s="51">
        <v>318.11651158999996</v>
      </c>
    </row>
    <row r="999" spans="2:5">
      <c r="B999" s="79" t="s">
        <v>604</v>
      </c>
      <c r="C999" s="51">
        <v>1125</v>
      </c>
      <c r="D999" s="51">
        <v>784.852217</v>
      </c>
      <c r="E999" s="51">
        <v>318.11651158999996</v>
      </c>
    </row>
    <row r="1000" spans="2:5">
      <c r="B1000" s="78">
        <v>14673</v>
      </c>
      <c r="C1000" s="51">
        <v>0</v>
      </c>
      <c r="D1000" s="51">
        <v>2.5963340000000001</v>
      </c>
      <c r="E1000" s="51">
        <v>0</v>
      </c>
    </row>
    <row r="1001" spans="2:5">
      <c r="B1001" s="79" t="s">
        <v>605</v>
      </c>
      <c r="C1001" s="51">
        <v>0</v>
      </c>
      <c r="D1001" s="51">
        <v>2.5963340000000001</v>
      </c>
      <c r="E1001" s="51">
        <v>0</v>
      </c>
    </row>
    <row r="1002" spans="2:5">
      <c r="B1002" s="78">
        <v>14675</v>
      </c>
      <c r="C1002" s="51">
        <v>0</v>
      </c>
      <c r="D1002" s="51">
        <v>2.5963332000000001</v>
      </c>
      <c r="E1002" s="51">
        <v>0</v>
      </c>
    </row>
    <row r="1003" spans="2:5">
      <c r="B1003" s="79" t="s">
        <v>606</v>
      </c>
      <c r="C1003" s="51">
        <v>0</v>
      </c>
      <c r="D1003" s="51">
        <v>2.5963332000000001</v>
      </c>
      <c r="E1003" s="51">
        <v>0</v>
      </c>
    </row>
    <row r="1004" spans="2:5">
      <c r="B1004" s="78">
        <v>14676</v>
      </c>
      <c r="C1004" s="51">
        <v>0</v>
      </c>
      <c r="D1004" s="51">
        <v>8.3334511999999989</v>
      </c>
      <c r="E1004" s="51">
        <v>0</v>
      </c>
    </row>
    <row r="1005" spans="2:5">
      <c r="B1005" s="79" t="s">
        <v>607</v>
      </c>
      <c r="C1005" s="51">
        <v>0</v>
      </c>
      <c r="D1005" s="51">
        <v>8.3334511999999989</v>
      </c>
      <c r="E1005" s="51">
        <v>0</v>
      </c>
    </row>
    <row r="1006" spans="2:5">
      <c r="B1006" s="78">
        <v>14677</v>
      </c>
      <c r="C1006" s="51">
        <v>0</v>
      </c>
      <c r="D1006" s="51">
        <v>2.5963332000000001</v>
      </c>
      <c r="E1006" s="51">
        <v>0</v>
      </c>
    </row>
    <row r="1007" spans="2:5">
      <c r="B1007" s="79" t="s">
        <v>608</v>
      </c>
      <c r="C1007" s="51">
        <v>0</v>
      </c>
      <c r="D1007" s="51">
        <v>2.5963332000000001</v>
      </c>
      <c r="E1007" s="51">
        <v>0</v>
      </c>
    </row>
    <row r="1008" spans="2:5">
      <c r="B1008" s="78">
        <v>14692</v>
      </c>
      <c r="C1008" s="51">
        <v>0</v>
      </c>
      <c r="D1008" s="51">
        <v>140.52250000000001</v>
      </c>
      <c r="E1008" s="51">
        <v>43.417999999999999</v>
      </c>
    </row>
    <row r="1009" spans="2:5">
      <c r="B1009" s="79" t="s">
        <v>612</v>
      </c>
      <c r="C1009" s="51">
        <v>0</v>
      </c>
      <c r="D1009" s="51">
        <v>140.52250000000001</v>
      </c>
      <c r="E1009" s="51">
        <v>43.417999999999999</v>
      </c>
    </row>
    <row r="1010" spans="2:5">
      <c r="B1010" s="78">
        <v>14730</v>
      </c>
      <c r="C1010" s="51">
        <v>0</v>
      </c>
      <c r="D1010" s="51">
        <v>7.7594175999999999</v>
      </c>
      <c r="E1010" s="51">
        <v>0</v>
      </c>
    </row>
    <row r="1011" spans="2:5">
      <c r="B1011" s="79" t="s">
        <v>609</v>
      </c>
      <c r="C1011" s="51">
        <v>0</v>
      </c>
      <c r="D1011" s="51">
        <v>7.7594175999999999</v>
      </c>
      <c r="E1011" s="51">
        <v>0</v>
      </c>
    </row>
    <row r="1012" spans="2:5">
      <c r="B1012" s="78">
        <v>14731</v>
      </c>
      <c r="C1012" s="51">
        <v>0</v>
      </c>
      <c r="D1012" s="51">
        <v>4.3047333300000004</v>
      </c>
      <c r="E1012" s="51">
        <v>4.3047333300000004</v>
      </c>
    </row>
    <row r="1013" spans="2:5">
      <c r="B1013" s="79" t="s">
        <v>610</v>
      </c>
      <c r="C1013" s="51">
        <v>0</v>
      </c>
      <c r="D1013" s="51">
        <v>4.3047333300000004</v>
      </c>
      <c r="E1013" s="51">
        <v>4.3047333300000004</v>
      </c>
    </row>
    <row r="1014" spans="2:5">
      <c r="B1014" s="78">
        <v>14883</v>
      </c>
      <c r="C1014" s="51">
        <v>0</v>
      </c>
      <c r="D1014" s="51">
        <v>0.55767940000000005</v>
      </c>
      <c r="E1014" s="51">
        <v>0</v>
      </c>
    </row>
    <row r="1015" spans="2:5">
      <c r="B1015" s="79" t="s">
        <v>991</v>
      </c>
      <c r="C1015" s="51">
        <v>0</v>
      </c>
      <c r="D1015" s="51">
        <v>0.55767940000000005</v>
      </c>
      <c r="E1015" s="51">
        <v>0</v>
      </c>
    </row>
    <row r="1016" spans="2:5">
      <c r="B1016" s="78">
        <v>14887</v>
      </c>
      <c r="C1016" s="51">
        <v>0</v>
      </c>
      <c r="D1016" s="51">
        <v>0.64154860000000002</v>
      </c>
      <c r="E1016" s="51">
        <v>0</v>
      </c>
    </row>
    <row r="1017" spans="2:5">
      <c r="B1017" s="79" t="s">
        <v>992</v>
      </c>
      <c r="C1017" s="51">
        <v>0</v>
      </c>
      <c r="D1017" s="51">
        <v>0.64154860000000002</v>
      </c>
      <c r="E1017" s="51">
        <v>0</v>
      </c>
    </row>
    <row r="1018" spans="2:5">
      <c r="B1018" s="78">
        <v>14885</v>
      </c>
      <c r="C1018" s="51">
        <v>0</v>
      </c>
      <c r="D1018" s="51">
        <v>0.55767940000000005</v>
      </c>
      <c r="E1018" s="51">
        <v>0</v>
      </c>
    </row>
    <row r="1019" spans="2:5">
      <c r="B1019" s="79" t="s">
        <v>993</v>
      </c>
      <c r="C1019" s="51">
        <v>0</v>
      </c>
      <c r="D1019" s="51">
        <v>0.55767940000000005</v>
      </c>
      <c r="E1019" s="51">
        <v>0</v>
      </c>
    </row>
    <row r="1020" spans="2:5">
      <c r="B1020" s="78">
        <v>14889</v>
      </c>
      <c r="C1020" s="51">
        <v>0</v>
      </c>
      <c r="D1020" s="51">
        <v>0.69569140000000007</v>
      </c>
      <c r="E1020" s="51">
        <v>0</v>
      </c>
    </row>
    <row r="1021" spans="2:5">
      <c r="B1021" s="79" t="s">
        <v>994</v>
      </c>
      <c r="C1021" s="51">
        <v>0</v>
      </c>
      <c r="D1021" s="51">
        <v>0.69569140000000007</v>
      </c>
      <c r="E1021" s="51">
        <v>0</v>
      </c>
    </row>
    <row r="1022" spans="2:5">
      <c r="B1022" s="78">
        <v>14296</v>
      </c>
      <c r="C1022" s="51">
        <v>0</v>
      </c>
      <c r="D1022" s="51">
        <v>14</v>
      </c>
      <c r="E1022" s="51">
        <v>13.9086269</v>
      </c>
    </row>
    <row r="1023" spans="2:5">
      <c r="B1023" s="79" t="s">
        <v>995</v>
      </c>
      <c r="C1023" s="51">
        <v>0</v>
      </c>
      <c r="D1023" s="51">
        <v>14</v>
      </c>
      <c r="E1023" s="51">
        <v>13.9086269</v>
      </c>
    </row>
    <row r="1024" spans="2:5">
      <c r="B1024" s="78">
        <v>14979</v>
      </c>
      <c r="C1024" s="51">
        <v>0</v>
      </c>
      <c r="D1024" s="51">
        <v>0.80246340000000005</v>
      </c>
      <c r="E1024" s="51">
        <v>0</v>
      </c>
    </row>
    <row r="1025" spans="2:5">
      <c r="B1025" s="79" t="s">
        <v>1070</v>
      </c>
      <c r="C1025" s="51">
        <v>0</v>
      </c>
      <c r="D1025" s="51">
        <v>0.80246340000000005</v>
      </c>
      <c r="E1025" s="51">
        <v>0</v>
      </c>
    </row>
    <row r="1026" spans="2:5">
      <c r="B1026" s="78">
        <v>14976</v>
      </c>
      <c r="C1026" s="51">
        <v>0</v>
      </c>
      <c r="D1026" s="51">
        <v>0.80246340000000005</v>
      </c>
      <c r="E1026" s="51">
        <v>0</v>
      </c>
    </row>
    <row r="1027" spans="2:5">
      <c r="B1027" s="79" t="s">
        <v>1066</v>
      </c>
      <c r="C1027" s="51">
        <v>0</v>
      </c>
      <c r="D1027" s="51">
        <v>0.80246340000000005</v>
      </c>
      <c r="E1027" s="51">
        <v>0</v>
      </c>
    </row>
    <row r="1028" spans="2:5">
      <c r="B1028" s="78">
        <v>14977</v>
      </c>
      <c r="C1028" s="51">
        <v>0</v>
      </c>
      <c r="D1028" s="51">
        <v>0.80246340000000005</v>
      </c>
      <c r="E1028" s="51">
        <v>0</v>
      </c>
    </row>
    <row r="1029" spans="2:5">
      <c r="B1029" s="79" t="s">
        <v>1071</v>
      </c>
      <c r="C1029" s="51">
        <v>0</v>
      </c>
      <c r="D1029" s="51">
        <v>0.80246340000000005</v>
      </c>
      <c r="E1029" s="51">
        <v>0</v>
      </c>
    </row>
    <row r="1030" spans="2:5">
      <c r="B1030" s="78">
        <v>14978</v>
      </c>
      <c r="C1030" s="51">
        <v>0</v>
      </c>
      <c r="D1030" s="51">
        <v>0.80246340000000005</v>
      </c>
      <c r="E1030" s="51">
        <v>0</v>
      </c>
    </row>
    <row r="1031" spans="2:5">
      <c r="B1031" s="79" t="s">
        <v>1072</v>
      </c>
      <c r="C1031" s="51">
        <v>0</v>
      </c>
      <c r="D1031" s="51">
        <v>0.80246340000000005</v>
      </c>
      <c r="E1031" s="51">
        <v>0</v>
      </c>
    </row>
    <row r="1032" spans="2:5">
      <c r="B1032" s="78">
        <v>14974</v>
      </c>
      <c r="C1032" s="51">
        <v>0</v>
      </c>
      <c r="D1032" s="51">
        <v>2.1302673999999997</v>
      </c>
      <c r="E1032" s="51">
        <v>0</v>
      </c>
    </row>
    <row r="1033" spans="2:5">
      <c r="B1033" s="79" t="s">
        <v>1068</v>
      </c>
      <c r="C1033" s="51">
        <v>0</v>
      </c>
      <c r="D1033" s="51">
        <v>2.1302673999999997</v>
      </c>
      <c r="E1033" s="51">
        <v>0</v>
      </c>
    </row>
    <row r="1034" spans="2:5">
      <c r="B1034" s="78">
        <v>14972</v>
      </c>
      <c r="C1034" s="51">
        <v>0</v>
      </c>
      <c r="D1034" s="51">
        <v>2.1302673999999997</v>
      </c>
      <c r="E1034" s="51">
        <v>0</v>
      </c>
    </row>
    <row r="1035" spans="2:5">
      <c r="B1035" s="79" t="s">
        <v>1067</v>
      </c>
      <c r="C1035" s="51">
        <v>0</v>
      </c>
      <c r="D1035" s="51">
        <v>2.1302673999999997</v>
      </c>
      <c r="E1035" s="51">
        <v>0</v>
      </c>
    </row>
    <row r="1036" spans="2:5">
      <c r="B1036" s="78">
        <v>14975</v>
      </c>
      <c r="C1036" s="51">
        <v>0</v>
      </c>
      <c r="D1036" s="51">
        <v>2.1302673999999997</v>
      </c>
      <c r="E1036" s="51">
        <v>0</v>
      </c>
    </row>
    <row r="1037" spans="2:5">
      <c r="B1037" s="79" t="s">
        <v>1073</v>
      </c>
      <c r="C1037" s="51">
        <v>0</v>
      </c>
      <c r="D1037" s="51">
        <v>2.1302673999999997</v>
      </c>
      <c r="E1037" s="51">
        <v>0</v>
      </c>
    </row>
    <row r="1038" spans="2:5">
      <c r="B1038" s="78">
        <v>14973</v>
      </c>
      <c r="C1038" s="51">
        <v>0</v>
      </c>
      <c r="D1038" s="51">
        <v>2.1302673999999997</v>
      </c>
      <c r="E1038" s="51">
        <v>0</v>
      </c>
    </row>
    <row r="1039" spans="2:5">
      <c r="B1039" s="79" t="s">
        <v>1069</v>
      </c>
      <c r="C1039" s="51">
        <v>0</v>
      </c>
      <c r="D1039" s="51">
        <v>2.1302673999999997</v>
      </c>
      <c r="E1039" s="51">
        <v>0</v>
      </c>
    </row>
    <row r="1040" spans="2:5">
      <c r="B1040" s="77" t="s">
        <v>259</v>
      </c>
      <c r="C1040" s="119">
        <v>0</v>
      </c>
      <c r="D1040" s="119">
        <v>75</v>
      </c>
      <c r="E1040" s="119">
        <v>74.999965070000002</v>
      </c>
    </row>
    <row r="1041" spans="2:5">
      <c r="B1041" s="78">
        <v>13799</v>
      </c>
      <c r="C1041" s="51">
        <v>0</v>
      </c>
      <c r="D1041" s="51">
        <v>75</v>
      </c>
      <c r="E1041" s="51">
        <v>74.999965070000002</v>
      </c>
    </row>
    <row r="1042" spans="2:5">
      <c r="B1042" s="79" t="s">
        <v>602</v>
      </c>
      <c r="C1042" s="51">
        <v>0</v>
      </c>
      <c r="D1042" s="51">
        <v>75</v>
      </c>
      <c r="E1042" s="51">
        <v>74.999965070000002</v>
      </c>
    </row>
    <row r="1043" spans="2:5">
      <c r="B1043" s="77" t="s">
        <v>282</v>
      </c>
      <c r="C1043" s="119">
        <v>99.976174999999998</v>
      </c>
      <c r="D1043" s="119">
        <v>75.687328739999998</v>
      </c>
      <c r="E1043" s="119">
        <v>49.645343600000004</v>
      </c>
    </row>
    <row r="1044" spans="2:5">
      <c r="B1044" s="78">
        <v>14626</v>
      </c>
      <c r="C1044" s="51">
        <v>99.976174999999998</v>
      </c>
      <c r="D1044" s="51">
        <v>75.687328739999998</v>
      </c>
      <c r="E1044" s="51">
        <v>49.645343600000004</v>
      </c>
    </row>
    <row r="1045" spans="2:5">
      <c r="B1045" s="79" t="s">
        <v>611</v>
      </c>
      <c r="C1045" s="51">
        <v>99.976174999999998</v>
      </c>
      <c r="D1045" s="51">
        <v>75.687328739999998</v>
      </c>
      <c r="E1045" s="51">
        <v>49.645343600000004</v>
      </c>
    </row>
    <row r="1046" spans="2:5">
      <c r="B1046" s="77" t="s">
        <v>260</v>
      </c>
      <c r="C1046" s="119">
        <v>0</v>
      </c>
      <c r="D1046" s="119">
        <v>301.37200000000001</v>
      </c>
      <c r="E1046" s="119">
        <v>301.37200000000001</v>
      </c>
    </row>
    <row r="1047" spans="2:5">
      <c r="B1047" s="78">
        <v>14692</v>
      </c>
      <c r="C1047" s="51">
        <v>0</v>
      </c>
      <c r="D1047" s="51">
        <v>301.37200000000001</v>
      </c>
      <c r="E1047" s="51">
        <v>301.37200000000001</v>
      </c>
    </row>
    <row r="1048" spans="2:5">
      <c r="B1048" s="79" t="s">
        <v>612</v>
      </c>
      <c r="C1048" s="51">
        <v>0</v>
      </c>
      <c r="D1048" s="51">
        <v>301.37200000000001</v>
      </c>
      <c r="E1048" s="51">
        <v>301.37200000000001</v>
      </c>
    </row>
    <row r="1049" spans="2:5">
      <c r="B1049" s="68" t="s">
        <v>275</v>
      </c>
      <c r="C1049" s="51">
        <v>373.67321099999998</v>
      </c>
      <c r="D1049" s="51">
        <v>773.85657044999994</v>
      </c>
      <c r="E1049" s="51">
        <v>471.92357669999978</v>
      </c>
    </row>
    <row r="1050" spans="2:5">
      <c r="B1050" s="77" t="s">
        <v>257</v>
      </c>
      <c r="C1050" s="119">
        <v>373.67321099999998</v>
      </c>
      <c r="D1050" s="119">
        <v>483.42637486000007</v>
      </c>
      <c r="E1050" s="119">
        <v>323.08819419999998</v>
      </c>
    </row>
    <row r="1051" spans="2:5">
      <c r="B1051" s="78">
        <v>12550</v>
      </c>
      <c r="C1051" s="51">
        <v>12.211252</v>
      </c>
      <c r="D1051" s="51">
        <v>5.8834580000000001</v>
      </c>
      <c r="E1051" s="51">
        <v>4.9409288199999999</v>
      </c>
    </row>
    <row r="1052" spans="2:5">
      <c r="B1052" s="79" t="s">
        <v>613</v>
      </c>
      <c r="C1052" s="51">
        <v>12.211252</v>
      </c>
      <c r="D1052" s="51">
        <v>5.8834580000000001</v>
      </c>
      <c r="E1052" s="51">
        <v>4.9409288199999999</v>
      </c>
    </row>
    <row r="1053" spans="2:5">
      <c r="B1053" s="78">
        <v>12591</v>
      </c>
      <c r="C1053" s="51">
        <v>11.477282000000001</v>
      </c>
      <c r="D1053" s="51">
        <v>30.427229789999998</v>
      </c>
      <c r="E1053" s="51">
        <v>18.216692330000001</v>
      </c>
    </row>
    <row r="1054" spans="2:5">
      <c r="B1054" s="79" t="s">
        <v>614</v>
      </c>
      <c r="C1054" s="51">
        <v>11.477282000000001</v>
      </c>
      <c r="D1054" s="51">
        <v>30.427229789999998</v>
      </c>
      <c r="E1054" s="51">
        <v>18.216692330000001</v>
      </c>
    </row>
    <row r="1055" spans="2:5">
      <c r="B1055" s="78">
        <v>13057</v>
      </c>
      <c r="C1055" s="51">
        <v>4.6562929999999998</v>
      </c>
      <c r="D1055" s="51">
        <v>19.999027999999999</v>
      </c>
      <c r="E1055" s="51">
        <v>6.1541212400000003</v>
      </c>
    </row>
    <row r="1056" spans="2:5">
      <c r="B1056" s="79" t="s">
        <v>615</v>
      </c>
      <c r="C1056" s="51">
        <v>4.6562929999999998</v>
      </c>
      <c r="D1056" s="51">
        <v>19.999027999999999</v>
      </c>
      <c r="E1056" s="51">
        <v>6.1541212400000003</v>
      </c>
    </row>
    <row r="1057" spans="2:5">
      <c r="B1057" s="78">
        <v>13415</v>
      </c>
      <c r="C1057" s="51">
        <v>30.867184000000002</v>
      </c>
      <c r="D1057" s="51">
        <v>15.346456</v>
      </c>
      <c r="E1057" s="51">
        <v>7.0722937699999999</v>
      </c>
    </row>
    <row r="1058" spans="2:5">
      <c r="B1058" s="79" t="s">
        <v>616</v>
      </c>
      <c r="C1058" s="51">
        <v>30.867184000000002</v>
      </c>
      <c r="D1058" s="51">
        <v>15.346456</v>
      </c>
      <c r="E1058" s="51">
        <v>7.0722937699999999</v>
      </c>
    </row>
    <row r="1059" spans="2:5">
      <c r="B1059" s="78">
        <v>13427</v>
      </c>
      <c r="C1059" s="51">
        <v>30.795404000000001</v>
      </c>
      <c r="D1059" s="51">
        <v>22.795404000000001</v>
      </c>
      <c r="E1059" s="51">
        <v>0.33387862000000001</v>
      </c>
    </row>
    <row r="1060" spans="2:5">
      <c r="B1060" s="79" t="s">
        <v>617</v>
      </c>
      <c r="C1060" s="51">
        <v>30.795404000000001</v>
      </c>
      <c r="D1060" s="51">
        <v>22.795404000000001</v>
      </c>
      <c r="E1060" s="51">
        <v>0.33387862000000001</v>
      </c>
    </row>
    <row r="1061" spans="2:5">
      <c r="B1061" s="78">
        <v>13583</v>
      </c>
      <c r="C1061" s="51">
        <v>46.550730999999999</v>
      </c>
      <c r="D1061" s="51">
        <v>67.582205470000005</v>
      </c>
      <c r="E1061" s="51">
        <v>44.287854679999995</v>
      </c>
    </row>
    <row r="1062" spans="2:5">
      <c r="B1062" s="79" t="s">
        <v>618</v>
      </c>
      <c r="C1062" s="51">
        <v>46.550730999999999</v>
      </c>
      <c r="D1062" s="51">
        <v>67.582205470000005</v>
      </c>
      <c r="E1062" s="51">
        <v>44.287854679999995</v>
      </c>
    </row>
    <row r="1063" spans="2:5">
      <c r="B1063" s="78">
        <v>13825</v>
      </c>
      <c r="C1063" s="51">
        <v>110</v>
      </c>
      <c r="D1063" s="51">
        <v>185</v>
      </c>
      <c r="E1063" s="51">
        <v>184.93773201999997</v>
      </c>
    </row>
    <row r="1064" spans="2:5">
      <c r="B1064" s="79" t="s">
        <v>619</v>
      </c>
      <c r="C1064" s="51">
        <v>110</v>
      </c>
      <c r="D1064" s="51">
        <v>185</v>
      </c>
      <c r="E1064" s="51">
        <v>184.93773201999997</v>
      </c>
    </row>
    <row r="1065" spans="2:5">
      <c r="B1065" s="78">
        <v>13985</v>
      </c>
      <c r="C1065" s="51">
        <v>0</v>
      </c>
      <c r="D1065" s="51">
        <v>34.239189000000003</v>
      </c>
      <c r="E1065" s="51">
        <v>0</v>
      </c>
    </row>
    <row r="1066" spans="2:5">
      <c r="B1066" s="79" t="s">
        <v>635</v>
      </c>
      <c r="C1066" s="51">
        <v>0</v>
      </c>
      <c r="D1066" s="51">
        <v>34.239189000000003</v>
      </c>
      <c r="E1066" s="51">
        <v>0</v>
      </c>
    </row>
    <row r="1067" spans="2:5">
      <c r="B1067" s="78">
        <v>14500</v>
      </c>
      <c r="C1067" s="51">
        <v>22.512328</v>
      </c>
      <c r="D1067" s="51">
        <v>7.5123280000000001</v>
      </c>
      <c r="E1067" s="51">
        <v>0</v>
      </c>
    </row>
    <row r="1068" spans="2:5">
      <c r="B1068" s="79" t="s">
        <v>620</v>
      </c>
      <c r="C1068" s="51">
        <v>22.512328</v>
      </c>
      <c r="D1068" s="51">
        <v>7.5123280000000001</v>
      </c>
      <c r="E1068" s="51">
        <v>0</v>
      </c>
    </row>
    <row r="1069" spans="2:5">
      <c r="B1069" s="78">
        <v>14611</v>
      </c>
      <c r="C1069" s="51">
        <v>38.903582999999998</v>
      </c>
      <c r="D1069" s="51">
        <v>31.122866400000003</v>
      </c>
      <c r="E1069" s="51">
        <v>17.662825160000001</v>
      </c>
    </row>
    <row r="1070" spans="2:5">
      <c r="B1070" s="79" t="s">
        <v>621</v>
      </c>
      <c r="C1070" s="51">
        <v>38.903582999999998</v>
      </c>
      <c r="D1070" s="51">
        <v>31.122866400000003</v>
      </c>
      <c r="E1070" s="51">
        <v>17.662825160000001</v>
      </c>
    </row>
    <row r="1071" spans="2:5">
      <c r="B1071" s="78">
        <v>14612</v>
      </c>
      <c r="C1071" s="51">
        <v>13.341984</v>
      </c>
      <c r="D1071" s="51">
        <v>0</v>
      </c>
      <c r="E1071" s="51">
        <v>0</v>
      </c>
    </row>
    <row r="1072" spans="2:5">
      <c r="B1072" s="79" t="s">
        <v>622</v>
      </c>
      <c r="C1072" s="51">
        <v>13.341984</v>
      </c>
      <c r="D1072" s="51">
        <v>0</v>
      </c>
      <c r="E1072" s="51">
        <v>0</v>
      </c>
    </row>
    <row r="1073" spans="2:5">
      <c r="B1073" s="78">
        <v>14622</v>
      </c>
      <c r="C1073" s="51">
        <v>52.357170000000004</v>
      </c>
      <c r="D1073" s="51">
        <v>35.289796000000003</v>
      </c>
      <c r="E1073" s="51">
        <v>33.32</v>
      </c>
    </row>
    <row r="1074" spans="2:5">
      <c r="B1074" s="79" t="s">
        <v>623</v>
      </c>
      <c r="C1074" s="51">
        <v>52.357170000000004</v>
      </c>
      <c r="D1074" s="51">
        <v>35.289796000000003</v>
      </c>
      <c r="E1074" s="51">
        <v>33.32</v>
      </c>
    </row>
    <row r="1075" spans="2:5">
      <c r="B1075" s="78">
        <v>14694</v>
      </c>
      <c r="C1075" s="51">
        <v>0</v>
      </c>
      <c r="D1075" s="51">
        <v>2.6253104</v>
      </c>
      <c r="E1075" s="51">
        <v>0</v>
      </c>
    </row>
    <row r="1076" spans="2:5">
      <c r="B1076" s="79" t="s">
        <v>624</v>
      </c>
      <c r="C1076" s="51">
        <v>0</v>
      </c>
      <c r="D1076" s="51">
        <v>2.6253104</v>
      </c>
      <c r="E1076" s="51">
        <v>0</v>
      </c>
    </row>
    <row r="1077" spans="2:5">
      <c r="B1077" s="78">
        <v>14695</v>
      </c>
      <c r="C1077" s="51">
        <v>0</v>
      </c>
      <c r="D1077" s="51">
        <v>2.6253104</v>
      </c>
      <c r="E1077" s="51">
        <v>0</v>
      </c>
    </row>
    <row r="1078" spans="2:5">
      <c r="B1078" s="79" t="s">
        <v>625</v>
      </c>
      <c r="C1078" s="51">
        <v>0</v>
      </c>
      <c r="D1078" s="51">
        <v>2.6253104</v>
      </c>
      <c r="E1078" s="51">
        <v>0</v>
      </c>
    </row>
    <row r="1079" spans="2:5">
      <c r="B1079" s="78">
        <v>14698</v>
      </c>
      <c r="C1079" s="51">
        <v>0</v>
      </c>
      <c r="D1079" s="51">
        <v>2.6253104</v>
      </c>
      <c r="E1079" s="51">
        <v>0</v>
      </c>
    </row>
    <row r="1080" spans="2:5">
      <c r="B1080" s="79" t="s">
        <v>626</v>
      </c>
      <c r="C1080" s="51">
        <v>0</v>
      </c>
      <c r="D1080" s="51">
        <v>2.6253104</v>
      </c>
      <c r="E1080" s="51">
        <v>0</v>
      </c>
    </row>
    <row r="1081" spans="2:5">
      <c r="B1081" s="78">
        <v>14699</v>
      </c>
      <c r="C1081" s="51">
        <v>0</v>
      </c>
      <c r="D1081" s="51">
        <v>5.5751480000000004</v>
      </c>
      <c r="E1081" s="51">
        <v>0</v>
      </c>
    </row>
    <row r="1082" spans="2:5">
      <c r="B1082" s="79" t="s">
        <v>627</v>
      </c>
      <c r="C1082" s="51">
        <v>0</v>
      </c>
      <c r="D1082" s="51">
        <v>5.5751480000000004</v>
      </c>
      <c r="E1082" s="51">
        <v>0</v>
      </c>
    </row>
    <row r="1083" spans="2:5">
      <c r="B1083" s="78">
        <v>14711</v>
      </c>
      <c r="C1083" s="51">
        <v>0</v>
      </c>
      <c r="D1083" s="51">
        <v>6.1618680000000001</v>
      </c>
      <c r="E1083" s="51">
        <v>6.1618675599999992</v>
      </c>
    </row>
    <row r="1084" spans="2:5">
      <c r="B1084" s="79" t="s">
        <v>628</v>
      </c>
      <c r="C1084" s="51">
        <v>0</v>
      </c>
      <c r="D1084" s="51">
        <v>6.1618680000000001</v>
      </c>
      <c r="E1084" s="51">
        <v>6.1618675599999992</v>
      </c>
    </row>
    <row r="1085" spans="2:5">
      <c r="B1085" s="78">
        <v>14785</v>
      </c>
      <c r="C1085" s="51">
        <v>0</v>
      </c>
      <c r="D1085" s="51">
        <v>2.1540428</v>
      </c>
      <c r="E1085" s="51">
        <v>0</v>
      </c>
    </row>
    <row r="1086" spans="2:5">
      <c r="B1086" s="79" t="s">
        <v>629</v>
      </c>
      <c r="C1086" s="51">
        <v>0</v>
      </c>
      <c r="D1086" s="51">
        <v>2.1540428</v>
      </c>
      <c r="E1086" s="51">
        <v>0</v>
      </c>
    </row>
    <row r="1087" spans="2:5">
      <c r="B1087" s="78">
        <v>14786</v>
      </c>
      <c r="C1087" s="51">
        <v>0</v>
      </c>
      <c r="D1087" s="51">
        <v>0.79782960000000003</v>
      </c>
      <c r="E1087" s="51">
        <v>0</v>
      </c>
    </row>
    <row r="1088" spans="2:5">
      <c r="B1088" s="79" t="s">
        <v>630</v>
      </c>
      <c r="C1088" s="51">
        <v>0</v>
      </c>
      <c r="D1088" s="51">
        <v>0.79782960000000003</v>
      </c>
      <c r="E1088" s="51">
        <v>0</v>
      </c>
    </row>
    <row r="1089" spans="2:5">
      <c r="B1089" s="78">
        <v>14787</v>
      </c>
      <c r="C1089" s="51">
        <v>0</v>
      </c>
      <c r="D1089" s="51">
        <v>2.1540428</v>
      </c>
      <c r="E1089" s="51">
        <v>0</v>
      </c>
    </row>
    <row r="1090" spans="2:5">
      <c r="B1090" s="79" t="s">
        <v>631</v>
      </c>
      <c r="C1090" s="51">
        <v>0</v>
      </c>
      <c r="D1090" s="51">
        <v>2.1540428</v>
      </c>
      <c r="E1090" s="51">
        <v>0</v>
      </c>
    </row>
    <row r="1091" spans="2:5">
      <c r="B1091" s="78">
        <v>14788</v>
      </c>
      <c r="C1091" s="51">
        <v>0</v>
      </c>
      <c r="D1091" s="51">
        <v>2.1540428</v>
      </c>
      <c r="E1091" s="51">
        <v>0</v>
      </c>
    </row>
    <row r="1092" spans="2:5">
      <c r="B1092" s="79" t="s">
        <v>632</v>
      </c>
      <c r="C1092" s="51">
        <v>0</v>
      </c>
      <c r="D1092" s="51">
        <v>2.1540428</v>
      </c>
      <c r="E1092" s="51">
        <v>0</v>
      </c>
    </row>
    <row r="1093" spans="2:5">
      <c r="B1093" s="78">
        <v>14789</v>
      </c>
      <c r="C1093" s="51">
        <v>0</v>
      </c>
      <c r="D1093" s="51">
        <v>0.79782960000000003</v>
      </c>
      <c r="E1093" s="51">
        <v>0</v>
      </c>
    </row>
    <row r="1094" spans="2:5">
      <c r="B1094" s="79" t="s">
        <v>633</v>
      </c>
      <c r="C1094" s="51">
        <v>0</v>
      </c>
      <c r="D1094" s="51">
        <v>0.79782960000000003</v>
      </c>
      <c r="E1094" s="51">
        <v>0</v>
      </c>
    </row>
    <row r="1095" spans="2:5">
      <c r="B1095" s="78">
        <v>14890</v>
      </c>
      <c r="C1095" s="51">
        <v>0</v>
      </c>
      <c r="D1095" s="51">
        <v>0.55767940000000005</v>
      </c>
      <c r="E1095" s="51">
        <v>0</v>
      </c>
    </row>
    <row r="1096" spans="2:5">
      <c r="B1096" s="79" t="s">
        <v>996</v>
      </c>
      <c r="C1096" s="51">
        <v>0</v>
      </c>
      <c r="D1096" s="51">
        <v>0.55767940000000005</v>
      </c>
      <c r="E1096" s="51">
        <v>0</v>
      </c>
    </row>
    <row r="1097" spans="2:5">
      <c r="B1097" s="77" t="s">
        <v>259</v>
      </c>
      <c r="C1097" s="119">
        <v>0</v>
      </c>
      <c r="D1097" s="119">
        <v>25</v>
      </c>
      <c r="E1097" s="119">
        <v>24.999994210000001</v>
      </c>
    </row>
    <row r="1098" spans="2:5">
      <c r="B1098" s="78">
        <v>13825</v>
      </c>
      <c r="C1098" s="51">
        <v>0</v>
      </c>
      <c r="D1098" s="51">
        <v>25</v>
      </c>
      <c r="E1098" s="51">
        <v>24.999994210000001</v>
      </c>
    </row>
    <row r="1099" spans="2:5">
      <c r="B1099" s="79" t="s">
        <v>619</v>
      </c>
      <c r="C1099" s="51">
        <v>0</v>
      </c>
      <c r="D1099" s="51">
        <v>25</v>
      </c>
      <c r="E1099" s="51">
        <v>24.999994210000001</v>
      </c>
    </row>
    <row r="1100" spans="2:5">
      <c r="B1100" s="77" t="s">
        <v>260</v>
      </c>
      <c r="C1100" s="119">
        <v>0</v>
      </c>
      <c r="D1100" s="119">
        <v>265.43019558999993</v>
      </c>
      <c r="E1100" s="119">
        <v>123.83538828999994</v>
      </c>
    </row>
    <row r="1101" spans="2:5">
      <c r="B1101" s="78">
        <v>13928</v>
      </c>
      <c r="C1101" s="51">
        <v>0</v>
      </c>
      <c r="D1101" s="51">
        <v>162.48490358999993</v>
      </c>
      <c r="E1101" s="51">
        <v>120.38394298999995</v>
      </c>
    </row>
    <row r="1102" spans="2:5">
      <c r="B1102" s="79" t="s">
        <v>329</v>
      </c>
      <c r="C1102" s="51">
        <v>0</v>
      </c>
      <c r="D1102" s="51">
        <v>162.48490358999993</v>
      </c>
      <c r="E1102" s="51">
        <v>120.38394298999995</v>
      </c>
    </row>
    <row r="1103" spans="2:5">
      <c r="B1103" s="78">
        <v>13982</v>
      </c>
      <c r="C1103" s="51">
        <v>0</v>
      </c>
      <c r="D1103" s="51">
        <v>98.041690000000003</v>
      </c>
      <c r="E1103" s="51">
        <v>1.40865467</v>
      </c>
    </row>
    <row r="1104" spans="2:5">
      <c r="B1104" s="79" t="s">
        <v>634</v>
      </c>
      <c r="C1104" s="51">
        <v>0</v>
      </c>
      <c r="D1104" s="51">
        <v>98.041690000000003</v>
      </c>
      <c r="E1104" s="51">
        <v>1.40865467</v>
      </c>
    </row>
    <row r="1105" spans="2:5">
      <c r="B1105" s="78">
        <v>13985</v>
      </c>
      <c r="C1105" s="51">
        <v>0</v>
      </c>
      <c r="D1105" s="51">
        <v>4.9036020000000002</v>
      </c>
      <c r="E1105" s="51">
        <v>2.0427906299999998</v>
      </c>
    </row>
    <row r="1106" spans="2:5">
      <c r="B1106" s="79" t="s">
        <v>635</v>
      </c>
      <c r="C1106" s="51">
        <v>0</v>
      </c>
      <c r="D1106" s="51">
        <v>4.9036020000000002</v>
      </c>
      <c r="E1106" s="51">
        <v>2.0427906299999998</v>
      </c>
    </row>
    <row r="1107" spans="2:5">
      <c r="B1107" s="68" t="s">
        <v>276</v>
      </c>
      <c r="C1107" s="51">
        <v>800.69218699999999</v>
      </c>
      <c r="D1107" s="51">
        <v>1236.8375813300004</v>
      </c>
      <c r="E1107" s="51">
        <v>984.8553412</v>
      </c>
    </row>
    <row r="1108" spans="2:5">
      <c r="B1108" s="77" t="s">
        <v>257</v>
      </c>
      <c r="C1108" s="119">
        <v>800.69218699999999</v>
      </c>
      <c r="D1108" s="119">
        <v>1130.5882535800006</v>
      </c>
      <c r="E1108" s="119">
        <v>908.64501129000007</v>
      </c>
    </row>
    <row r="1109" spans="2:5">
      <c r="B1109" s="78">
        <v>12553</v>
      </c>
      <c r="C1109" s="51">
        <v>22.618455999999998</v>
      </c>
      <c r="D1109" s="51">
        <v>13.78893955</v>
      </c>
      <c r="E1109" s="51">
        <v>9.9430304899999999</v>
      </c>
    </row>
    <row r="1110" spans="2:5">
      <c r="B1110" s="79" t="s">
        <v>636</v>
      </c>
      <c r="C1110" s="51">
        <v>22.618455999999998</v>
      </c>
      <c r="D1110" s="51">
        <v>13.78893955</v>
      </c>
      <c r="E1110" s="51">
        <v>9.9430304899999999</v>
      </c>
    </row>
    <row r="1111" spans="2:5">
      <c r="B1111" s="78">
        <v>12593</v>
      </c>
      <c r="C1111" s="51">
        <v>7.8434879999999998</v>
      </c>
      <c r="D1111" s="51">
        <v>10.007424820000001</v>
      </c>
      <c r="E1111" s="51">
        <v>4.2302934500000005</v>
      </c>
    </row>
    <row r="1112" spans="2:5">
      <c r="B1112" s="79" t="s">
        <v>637</v>
      </c>
      <c r="C1112" s="51">
        <v>7.8434879999999998</v>
      </c>
      <c r="D1112" s="51">
        <v>10.007424820000001</v>
      </c>
      <c r="E1112" s="51">
        <v>4.2302934500000005</v>
      </c>
    </row>
    <row r="1113" spans="2:5">
      <c r="B1113" s="78">
        <v>12723</v>
      </c>
      <c r="C1113" s="51">
        <v>39.327241999999998</v>
      </c>
      <c r="D1113" s="51">
        <v>39.327241999999998</v>
      </c>
      <c r="E1113" s="51">
        <v>0</v>
      </c>
    </row>
    <row r="1114" spans="2:5">
      <c r="B1114" s="79" t="s">
        <v>638</v>
      </c>
      <c r="C1114" s="51">
        <v>39.327241999999998</v>
      </c>
      <c r="D1114" s="51">
        <v>39.327241999999998</v>
      </c>
      <c r="E1114" s="51">
        <v>0</v>
      </c>
    </row>
    <row r="1115" spans="2:5">
      <c r="B1115" s="78">
        <v>13064</v>
      </c>
      <c r="C1115" s="51">
        <v>13.344725</v>
      </c>
      <c r="D1115" s="51">
        <v>26.793968289999999</v>
      </c>
      <c r="E1115" s="51">
        <v>19.625970210000002</v>
      </c>
    </row>
    <row r="1116" spans="2:5">
      <c r="B1116" s="79" t="s">
        <v>639</v>
      </c>
      <c r="C1116" s="51">
        <v>13.344725</v>
      </c>
      <c r="D1116" s="51">
        <v>26.793968289999999</v>
      </c>
      <c r="E1116" s="51">
        <v>19.625970210000002</v>
      </c>
    </row>
    <row r="1117" spans="2:5">
      <c r="B1117" s="78">
        <v>13359</v>
      </c>
      <c r="C1117" s="51">
        <v>5.2051790000000002</v>
      </c>
      <c r="D1117" s="51">
        <v>0.49548871999999972</v>
      </c>
      <c r="E1117" s="51">
        <v>0</v>
      </c>
    </row>
    <row r="1118" spans="2:5">
      <c r="B1118" s="79" t="s">
        <v>640</v>
      </c>
      <c r="C1118" s="51">
        <v>5.2051790000000002</v>
      </c>
      <c r="D1118" s="51">
        <v>0.49548871999999972</v>
      </c>
      <c r="E1118" s="51">
        <v>0</v>
      </c>
    </row>
    <row r="1119" spans="2:5">
      <c r="B1119" s="78">
        <v>13416</v>
      </c>
      <c r="C1119" s="51">
        <v>93.529481000000004</v>
      </c>
      <c r="D1119" s="51">
        <v>161.98615371</v>
      </c>
      <c r="E1119" s="51">
        <v>61.195158549999995</v>
      </c>
    </row>
    <row r="1120" spans="2:5">
      <c r="B1120" s="79" t="s">
        <v>641</v>
      </c>
      <c r="C1120" s="51">
        <v>93.529481000000004</v>
      </c>
      <c r="D1120" s="51">
        <v>161.98615371</v>
      </c>
      <c r="E1120" s="51">
        <v>61.195158549999995</v>
      </c>
    </row>
    <row r="1121" spans="2:5">
      <c r="B1121" s="78">
        <v>13430</v>
      </c>
      <c r="C1121" s="51">
        <v>14.090305000000001</v>
      </c>
      <c r="D1121" s="51">
        <v>9.6405498100000013</v>
      </c>
      <c r="E1121" s="51">
        <v>0.57787281000000001</v>
      </c>
    </row>
    <row r="1122" spans="2:5">
      <c r="B1122" s="79" t="s">
        <v>642</v>
      </c>
      <c r="C1122" s="51">
        <v>14.090305000000001</v>
      </c>
      <c r="D1122" s="51">
        <v>9.6405498100000013</v>
      </c>
      <c r="E1122" s="51">
        <v>0.57787281000000001</v>
      </c>
    </row>
    <row r="1123" spans="2:5">
      <c r="B1123" s="78">
        <v>13518</v>
      </c>
      <c r="C1123" s="51">
        <v>370.66497299999997</v>
      </c>
      <c r="D1123" s="51">
        <v>467.66759500000001</v>
      </c>
      <c r="E1123" s="51">
        <v>467.66759440999999</v>
      </c>
    </row>
    <row r="1124" spans="2:5">
      <c r="B1124" s="79" t="s">
        <v>643</v>
      </c>
      <c r="C1124" s="51">
        <v>370.66497299999997</v>
      </c>
      <c r="D1124" s="51">
        <v>467.66759500000001</v>
      </c>
      <c r="E1124" s="51">
        <v>467.66759440999999</v>
      </c>
    </row>
    <row r="1125" spans="2:5">
      <c r="B1125" s="78">
        <v>13585</v>
      </c>
      <c r="C1125" s="51">
        <v>47.324585999999996</v>
      </c>
      <c r="D1125" s="51">
        <v>77.818528000000001</v>
      </c>
      <c r="E1125" s="51">
        <v>41.979165620000003</v>
      </c>
    </row>
    <row r="1126" spans="2:5">
      <c r="B1126" s="79" t="s">
        <v>644</v>
      </c>
      <c r="C1126" s="51">
        <v>47.324585999999996</v>
      </c>
      <c r="D1126" s="51">
        <v>77.818528000000001</v>
      </c>
      <c r="E1126" s="51">
        <v>41.979165620000003</v>
      </c>
    </row>
    <row r="1127" spans="2:5">
      <c r="B1127" s="78">
        <v>13803</v>
      </c>
      <c r="C1127" s="51">
        <v>110</v>
      </c>
      <c r="D1127" s="51">
        <v>260</v>
      </c>
      <c r="E1127" s="51">
        <v>256.69999860999997</v>
      </c>
    </row>
    <row r="1128" spans="2:5">
      <c r="B1128" s="79" t="s">
        <v>645</v>
      </c>
      <c r="C1128" s="51">
        <v>110</v>
      </c>
      <c r="D1128" s="51">
        <v>260</v>
      </c>
      <c r="E1128" s="51">
        <v>256.69999860999997</v>
      </c>
    </row>
    <row r="1129" spans="2:5">
      <c r="B1129" s="78">
        <v>13892</v>
      </c>
      <c r="C1129" s="51">
        <v>60</v>
      </c>
      <c r="D1129" s="51">
        <v>34.426909680000001</v>
      </c>
      <c r="E1129" s="51">
        <v>29.810262680000001</v>
      </c>
    </row>
    <row r="1130" spans="2:5">
      <c r="B1130" s="79" t="s">
        <v>646</v>
      </c>
      <c r="C1130" s="51">
        <v>60</v>
      </c>
      <c r="D1130" s="51">
        <v>34.426909680000001</v>
      </c>
      <c r="E1130" s="51">
        <v>29.810262680000001</v>
      </c>
    </row>
    <row r="1131" spans="2:5">
      <c r="B1131" s="78">
        <v>14527</v>
      </c>
      <c r="C1131" s="51">
        <v>16.743752000000001</v>
      </c>
      <c r="D1131" s="51">
        <v>16.743752000000001</v>
      </c>
      <c r="E1131" s="51">
        <v>10.364519339999999</v>
      </c>
    </row>
    <row r="1132" spans="2:5">
      <c r="B1132" s="79" t="s">
        <v>647</v>
      </c>
      <c r="C1132" s="51">
        <v>16.743752000000001</v>
      </c>
      <c r="D1132" s="51">
        <v>16.743752000000001</v>
      </c>
      <c r="E1132" s="51">
        <v>10.364519339999999</v>
      </c>
    </row>
    <row r="1133" spans="2:5">
      <c r="B1133" s="78">
        <v>14739</v>
      </c>
      <c r="C1133" s="51">
        <v>0</v>
      </c>
      <c r="D1133" s="51">
        <v>9.1033050000000006</v>
      </c>
      <c r="E1133" s="51">
        <v>6.5511451200000002</v>
      </c>
    </row>
    <row r="1134" spans="2:5">
      <c r="B1134" s="79" t="s">
        <v>648</v>
      </c>
      <c r="C1134" s="51">
        <v>0</v>
      </c>
      <c r="D1134" s="51">
        <v>9.1033050000000006</v>
      </c>
      <c r="E1134" s="51">
        <v>6.5511451200000002</v>
      </c>
    </row>
    <row r="1135" spans="2:5">
      <c r="B1135" s="78">
        <v>14871</v>
      </c>
      <c r="C1135" s="51">
        <v>0</v>
      </c>
      <c r="D1135" s="51">
        <v>0.55767940000000005</v>
      </c>
      <c r="E1135" s="51">
        <v>0</v>
      </c>
    </row>
    <row r="1136" spans="2:5">
      <c r="B1136" s="79" t="s">
        <v>997</v>
      </c>
      <c r="C1136" s="51">
        <v>0</v>
      </c>
      <c r="D1136" s="51">
        <v>0.55767940000000005</v>
      </c>
      <c r="E1136" s="51">
        <v>0</v>
      </c>
    </row>
    <row r="1137" spans="2:5">
      <c r="B1137" s="78">
        <v>14869</v>
      </c>
      <c r="C1137" s="51">
        <v>0</v>
      </c>
      <c r="D1137" s="51">
        <v>0.55767940000000005</v>
      </c>
      <c r="E1137" s="51">
        <v>0</v>
      </c>
    </row>
    <row r="1138" spans="2:5">
      <c r="B1138" s="79" t="s">
        <v>998</v>
      </c>
      <c r="C1138" s="51">
        <v>0</v>
      </c>
      <c r="D1138" s="51">
        <v>0.55767940000000005</v>
      </c>
      <c r="E1138" s="51">
        <v>0</v>
      </c>
    </row>
    <row r="1139" spans="2:5">
      <c r="B1139" s="78">
        <v>14870</v>
      </c>
      <c r="C1139" s="51">
        <v>0</v>
      </c>
      <c r="D1139" s="51">
        <v>0.55767940000000005</v>
      </c>
      <c r="E1139" s="51">
        <v>0</v>
      </c>
    </row>
    <row r="1140" spans="2:5">
      <c r="B1140" s="79" t="s">
        <v>999</v>
      </c>
      <c r="C1140" s="51">
        <v>0</v>
      </c>
      <c r="D1140" s="51">
        <v>0.55767940000000005</v>
      </c>
      <c r="E1140" s="51">
        <v>0</v>
      </c>
    </row>
    <row r="1141" spans="2:5">
      <c r="B1141" s="78">
        <v>14872</v>
      </c>
      <c r="C1141" s="51">
        <v>0</v>
      </c>
      <c r="D1141" s="51">
        <v>0.55767940000000005</v>
      </c>
      <c r="E1141" s="51">
        <v>0</v>
      </c>
    </row>
    <row r="1142" spans="2:5">
      <c r="B1142" s="79" t="s">
        <v>1000</v>
      </c>
      <c r="C1142" s="51">
        <v>0</v>
      </c>
      <c r="D1142" s="51">
        <v>0.55767940000000005</v>
      </c>
      <c r="E1142" s="51">
        <v>0</v>
      </c>
    </row>
    <row r="1143" spans="2:5">
      <c r="B1143" s="78">
        <v>14868</v>
      </c>
      <c r="C1143" s="51">
        <v>0</v>
      </c>
      <c r="D1143" s="51">
        <v>0.55767940000000005</v>
      </c>
      <c r="E1143" s="51">
        <v>0</v>
      </c>
    </row>
    <row r="1144" spans="2:5">
      <c r="B1144" s="79" t="s">
        <v>1001</v>
      </c>
      <c r="C1144" s="51">
        <v>0</v>
      </c>
      <c r="D1144" s="51">
        <v>0.55767940000000005</v>
      </c>
      <c r="E1144" s="51">
        <v>0</v>
      </c>
    </row>
    <row r="1145" spans="2:5">
      <c r="B1145" s="77" t="s">
        <v>259</v>
      </c>
      <c r="C1145" s="119">
        <v>0</v>
      </c>
      <c r="D1145" s="119">
        <v>75</v>
      </c>
      <c r="E1145" s="119">
        <v>74.999994760000007</v>
      </c>
    </row>
    <row r="1146" spans="2:5">
      <c r="B1146" s="78">
        <v>13803</v>
      </c>
      <c r="C1146" s="51">
        <v>0</v>
      </c>
      <c r="D1146" s="51">
        <v>75</v>
      </c>
      <c r="E1146" s="51">
        <v>74.999994760000007</v>
      </c>
    </row>
    <row r="1147" spans="2:5">
      <c r="B1147" s="79" t="s">
        <v>645</v>
      </c>
      <c r="C1147" s="51">
        <v>0</v>
      </c>
      <c r="D1147" s="51">
        <v>75</v>
      </c>
      <c r="E1147" s="51">
        <v>74.999994760000007</v>
      </c>
    </row>
    <row r="1148" spans="2:5">
      <c r="B1148" s="77" t="s">
        <v>260</v>
      </c>
      <c r="C1148" s="119">
        <v>0</v>
      </c>
      <c r="D1148" s="119">
        <v>31.249327750000006</v>
      </c>
      <c r="E1148" s="119">
        <v>1.2103351499999999</v>
      </c>
    </row>
    <row r="1149" spans="2:5">
      <c r="B1149" s="78">
        <v>14291</v>
      </c>
      <c r="C1149" s="51">
        <v>0</v>
      </c>
      <c r="D1149" s="51">
        <v>8.9647240000000004</v>
      </c>
      <c r="E1149" s="51">
        <v>1.2103351499999999</v>
      </c>
    </row>
    <row r="1150" spans="2:5">
      <c r="B1150" s="79" t="s">
        <v>649</v>
      </c>
      <c r="C1150" s="51">
        <v>0</v>
      </c>
      <c r="D1150" s="51">
        <v>8.9647240000000004</v>
      </c>
      <c r="E1150" s="51">
        <v>1.2103351499999999</v>
      </c>
    </row>
    <row r="1151" spans="2:5">
      <c r="B1151" s="79" t="s">
        <v>258</v>
      </c>
      <c r="C1151" s="51">
        <v>0</v>
      </c>
      <c r="D1151" s="51">
        <v>22.284603750000002</v>
      </c>
      <c r="E1151" s="51">
        <v>0</v>
      </c>
    </row>
    <row r="1152" spans="2:5">
      <c r="B1152" s="68" t="s">
        <v>650</v>
      </c>
      <c r="C1152" s="51">
        <v>187.567971</v>
      </c>
      <c r="D1152" s="51">
        <v>371.34201961000002</v>
      </c>
      <c r="E1152" s="51">
        <v>324.89887149000003</v>
      </c>
    </row>
    <row r="1153" spans="2:5">
      <c r="B1153" s="77" t="s">
        <v>257</v>
      </c>
      <c r="C1153" s="119">
        <v>187.567971</v>
      </c>
      <c r="D1153" s="119">
        <v>367.02441461000001</v>
      </c>
      <c r="E1153" s="119">
        <v>324.89887149000003</v>
      </c>
    </row>
    <row r="1154" spans="2:5">
      <c r="B1154" s="78">
        <v>12559</v>
      </c>
      <c r="C1154" s="51">
        <v>44.016091000000003</v>
      </c>
      <c r="D1154" s="51">
        <v>44.837751609999998</v>
      </c>
      <c r="E1154" s="51">
        <v>14.76368383</v>
      </c>
    </row>
    <row r="1155" spans="2:5">
      <c r="B1155" s="79" t="s">
        <v>651</v>
      </c>
      <c r="C1155" s="51">
        <v>44.016091000000003</v>
      </c>
      <c r="D1155" s="51">
        <v>44.837751609999998</v>
      </c>
      <c r="E1155" s="51">
        <v>14.76368383</v>
      </c>
    </row>
    <row r="1156" spans="2:5">
      <c r="B1156" s="78">
        <v>12596</v>
      </c>
      <c r="C1156" s="51">
        <v>7.3094570000000001</v>
      </c>
      <c r="D1156" s="51">
        <v>0.153894</v>
      </c>
      <c r="E1156" s="51">
        <v>0</v>
      </c>
    </row>
    <row r="1157" spans="2:5">
      <c r="B1157" s="79" t="s">
        <v>652</v>
      </c>
      <c r="C1157" s="51">
        <v>7.3094570000000001</v>
      </c>
      <c r="D1157" s="51">
        <v>0.153894</v>
      </c>
      <c r="E1157" s="51">
        <v>0</v>
      </c>
    </row>
    <row r="1158" spans="2:5">
      <c r="B1158" s="78">
        <v>13073</v>
      </c>
      <c r="C1158" s="51">
        <v>6.376728</v>
      </c>
      <c r="D1158" s="51">
        <v>7.2312950000000003</v>
      </c>
      <c r="E1158" s="51">
        <v>0.85456686000000004</v>
      </c>
    </row>
    <row r="1159" spans="2:5">
      <c r="B1159" s="79" t="s">
        <v>653</v>
      </c>
      <c r="C1159" s="51">
        <v>6.376728</v>
      </c>
      <c r="D1159" s="51">
        <v>7.2312950000000003</v>
      </c>
      <c r="E1159" s="51">
        <v>0.85456686000000004</v>
      </c>
    </row>
    <row r="1160" spans="2:5">
      <c r="B1160" s="78">
        <v>13360</v>
      </c>
      <c r="C1160" s="51">
        <v>4.3472999999999998E-2</v>
      </c>
      <c r="D1160" s="51">
        <v>4.3472999999999998E-2</v>
      </c>
      <c r="E1160" s="51">
        <v>0</v>
      </c>
    </row>
    <row r="1161" spans="2:5">
      <c r="B1161" s="79" t="s">
        <v>654</v>
      </c>
      <c r="C1161" s="51">
        <v>4.3472999999999998E-2</v>
      </c>
      <c r="D1161" s="51">
        <v>4.3472999999999998E-2</v>
      </c>
      <c r="E1161" s="51">
        <v>0</v>
      </c>
    </row>
    <row r="1162" spans="2:5">
      <c r="B1162" s="78">
        <v>13418</v>
      </c>
      <c r="C1162" s="51">
        <v>0.12643099999999999</v>
      </c>
      <c r="D1162" s="51">
        <v>0.12643099999999999</v>
      </c>
      <c r="E1162" s="51">
        <v>0</v>
      </c>
    </row>
    <row r="1163" spans="2:5">
      <c r="B1163" s="79" t="s">
        <v>655</v>
      </c>
      <c r="C1163" s="51">
        <v>0.12643099999999999</v>
      </c>
      <c r="D1163" s="51">
        <v>0.12643099999999999</v>
      </c>
      <c r="E1163" s="51">
        <v>0</v>
      </c>
    </row>
    <row r="1164" spans="2:5">
      <c r="B1164" s="78">
        <v>13464</v>
      </c>
      <c r="C1164" s="51">
        <v>11.724240999999999</v>
      </c>
      <c r="D1164" s="51">
        <v>8.1677E-2</v>
      </c>
      <c r="E1164" s="51">
        <v>0</v>
      </c>
    </row>
    <row r="1165" spans="2:5">
      <c r="B1165" s="79" t="s">
        <v>656</v>
      </c>
      <c r="C1165" s="51">
        <v>11.724240999999999</v>
      </c>
      <c r="D1165" s="51">
        <v>8.1677E-2</v>
      </c>
      <c r="E1165" s="51">
        <v>0</v>
      </c>
    </row>
    <row r="1166" spans="2:5">
      <c r="B1166" s="78">
        <v>13590</v>
      </c>
      <c r="C1166" s="51">
        <v>7.9715499999999997</v>
      </c>
      <c r="D1166" s="51">
        <v>7.9715499999999997</v>
      </c>
      <c r="E1166" s="51">
        <v>6.1783813800000003</v>
      </c>
    </row>
    <row r="1167" spans="2:5">
      <c r="B1167" s="79" t="s">
        <v>657</v>
      </c>
      <c r="C1167" s="51">
        <v>7.9715499999999997</v>
      </c>
      <c r="D1167" s="51">
        <v>7.9715499999999997</v>
      </c>
      <c r="E1167" s="51">
        <v>6.1783813800000003</v>
      </c>
    </row>
    <row r="1168" spans="2:5">
      <c r="B1168" s="78">
        <v>13811</v>
      </c>
      <c r="C1168" s="51">
        <v>110</v>
      </c>
      <c r="D1168" s="51">
        <v>110</v>
      </c>
      <c r="E1168" s="51">
        <v>106.52389722999999</v>
      </c>
    </row>
    <row r="1169" spans="2:5">
      <c r="B1169" s="79" t="s">
        <v>658</v>
      </c>
      <c r="C1169" s="51">
        <v>110</v>
      </c>
      <c r="D1169" s="51">
        <v>110</v>
      </c>
      <c r="E1169" s="51">
        <v>106.52389722999999</v>
      </c>
    </row>
    <row r="1170" spans="2:5">
      <c r="B1170" s="78">
        <v>14720</v>
      </c>
      <c r="C1170" s="51">
        <v>0</v>
      </c>
      <c r="D1170" s="51">
        <v>196.57834299999999</v>
      </c>
      <c r="E1170" s="51">
        <v>196.57834219</v>
      </c>
    </row>
    <row r="1171" spans="2:5">
      <c r="B1171" s="79" t="s">
        <v>659</v>
      </c>
      <c r="C1171" s="51">
        <v>0</v>
      </c>
      <c r="D1171" s="51">
        <v>196.57834299999999</v>
      </c>
      <c r="E1171" s="51">
        <v>196.57834219</v>
      </c>
    </row>
    <row r="1172" spans="2:5">
      <c r="B1172" s="77" t="s">
        <v>260</v>
      </c>
      <c r="C1172" s="119">
        <v>0</v>
      </c>
      <c r="D1172" s="119">
        <v>4.3176050000000004</v>
      </c>
      <c r="E1172" s="119">
        <v>0</v>
      </c>
    </row>
    <row r="1173" spans="2:5">
      <c r="B1173" s="78">
        <v>13989</v>
      </c>
      <c r="C1173" s="51">
        <v>0</v>
      </c>
      <c r="D1173" s="51">
        <v>4.3176050000000004</v>
      </c>
      <c r="E1173" s="51">
        <v>0</v>
      </c>
    </row>
    <row r="1174" spans="2:5">
      <c r="B1174" s="79" t="s">
        <v>660</v>
      </c>
      <c r="C1174" s="51">
        <v>0</v>
      </c>
      <c r="D1174" s="51">
        <v>4.3176050000000004</v>
      </c>
      <c r="E1174" s="51">
        <v>0</v>
      </c>
    </row>
    <row r="1175" spans="2:5">
      <c r="B1175" s="68" t="s">
        <v>277</v>
      </c>
      <c r="C1175" s="51">
        <v>2054.7983949999998</v>
      </c>
      <c r="D1175" s="51">
        <v>4174.0551325400002</v>
      </c>
      <c r="E1175" s="51">
        <v>3212.4153388699997</v>
      </c>
    </row>
    <row r="1176" spans="2:5">
      <c r="B1176" s="77" t="s">
        <v>257</v>
      </c>
      <c r="C1176" s="119">
        <v>1120.402957</v>
      </c>
      <c r="D1176" s="119">
        <v>3065.5456877300003</v>
      </c>
      <c r="E1176" s="119">
        <v>2128.4072448800002</v>
      </c>
    </row>
    <row r="1177" spans="2:5">
      <c r="B1177" s="78">
        <v>12560</v>
      </c>
      <c r="C1177" s="51">
        <v>57.486593999999997</v>
      </c>
      <c r="D1177" s="51">
        <v>53.175280630000003</v>
      </c>
      <c r="E1177" s="51">
        <v>21.131964539999998</v>
      </c>
    </row>
    <row r="1178" spans="2:5">
      <c r="B1178" s="79" t="s">
        <v>661</v>
      </c>
      <c r="C1178" s="51">
        <v>57.486593999999997</v>
      </c>
      <c r="D1178" s="51">
        <v>53.175280630000003</v>
      </c>
      <c r="E1178" s="51">
        <v>21.131964539999998</v>
      </c>
    </row>
    <row r="1179" spans="2:5">
      <c r="B1179" s="78">
        <v>12594</v>
      </c>
      <c r="C1179" s="51">
        <v>9.4158229999999996</v>
      </c>
      <c r="D1179" s="51">
        <v>13.436448940000002</v>
      </c>
      <c r="E1179" s="51">
        <v>6.7154653700000004</v>
      </c>
    </row>
    <row r="1180" spans="2:5">
      <c r="B1180" s="79" t="s">
        <v>662</v>
      </c>
      <c r="C1180" s="51">
        <v>9.4158229999999996</v>
      </c>
      <c r="D1180" s="51">
        <v>13.436448940000002</v>
      </c>
      <c r="E1180" s="51">
        <v>6.7154653700000004</v>
      </c>
    </row>
    <row r="1181" spans="2:5">
      <c r="B1181" s="78">
        <v>12897</v>
      </c>
      <c r="C1181" s="51">
        <v>0</v>
      </c>
      <c r="D1181" s="51">
        <v>43.903169439999999</v>
      </c>
      <c r="E1181" s="51">
        <v>43.903169439999999</v>
      </c>
    </row>
    <row r="1182" spans="2:5">
      <c r="B1182" s="79" t="s">
        <v>663</v>
      </c>
      <c r="C1182" s="51">
        <v>0</v>
      </c>
      <c r="D1182" s="51">
        <v>43.903169439999999</v>
      </c>
      <c r="E1182" s="51">
        <v>43.903169439999999</v>
      </c>
    </row>
    <row r="1183" spans="2:5">
      <c r="B1183" s="78">
        <v>13070</v>
      </c>
      <c r="C1183" s="51">
        <v>32.619756000000002</v>
      </c>
      <c r="D1183" s="51">
        <v>54.107756000000002</v>
      </c>
      <c r="E1183" s="51">
        <v>14.56310891</v>
      </c>
    </row>
    <row r="1184" spans="2:5">
      <c r="B1184" s="79" t="s">
        <v>664</v>
      </c>
      <c r="C1184" s="51">
        <v>32.619756000000002</v>
      </c>
      <c r="D1184" s="51">
        <v>54.107756000000002</v>
      </c>
      <c r="E1184" s="51">
        <v>14.56310891</v>
      </c>
    </row>
    <row r="1185" spans="2:5">
      <c r="B1185" s="78">
        <v>13417</v>
      </c>
      <c r="C1185" s="51">
        <v>123.937743</v>
      </c>
      <c r="D1185" s="51">
        <v>161.48588337000001</v>
      </c>
      <c r="E1185" s="51">
        <v>96.710958980000015</v>
      </c>
    </row>
    <row r="1186" spans="2:5">
      <c r="B1186" s="79" t="s">
        <v>665</v>
      </c>
      <c r="C1186" s="51">
        <v>123.937743</v>
      </c>
      <c r="D1186" s="51">
        <v>161.48588337000001</v>
      </c>
      <c r="E1186" s="51">
        <v>96.710958980000015</v>
      </c>
    </row>
    <row r="1187" spans="2:5">
      <c r="B1187" s="78">
        <v>13425</v>
      </c>
      <c r="C1187" s="51">
        <v>48.704104999999998</v>
      </c>
      <c r="D1187" s="51">
        <v>47.904133000000002</v>
      </c>
      <c r="E1187" s="51">
        <v>6.4065862699999991</v>
      </c>
    </row>
    <row r="1188" spans="2:5">
      <c r="B1188" s="79" t="s">
        <v>666</v>
      </c>
      <c r="C1188" s="51">
        <v>48.704104999999998</v>
      </c>
      <c r="D1188" s="51">
        <v>47.904133000000002</v>
      </c>
      <c r="E1188" s="51">
        <v>6.4065862699999991</v>
      </c>
    </row>
    <row r="1189" spans="2:5">
      <c r="B1189" s="78">
        <v>13571</v>
      </c>
      <c r="C1189" s="51">
        <v>6.7301149999999996</v>
      </c>
      <c r="D1189" s="51">
        <v>30.35345701</v>
      </c>
      <c r="E1189" s="51">
        <v>14.01407594</v>
      </c>
    </row>
    <row r="1190" spans="2:5">
      <c r="B1190" s="79" t="s">
        <v>667</v>
      </c>
      <c r="C1190" s="51">
        <v>6.7301149999999996</v>
      </c>
      <c r="D1190" s="51">
        <v>30.35345701</v>
      </c>
      <c r="E1190" s="51">
        <v>14.01407594</v>
      </c>
    </row>
    <row r="1191" spans="2:5">
      <c r="B1191" s="78">
        <v>13594</v>
      </c>
      <c r="C1191" s="51">
        <v>193.58493100000001</v>
      </c>
      <c r="D1191" s="51">
        <v>177.81730691000001</v>
      </c>
      <c r="E1191" s="51">
        <v>67.743708209999994</v>
      </c>
    </row>
    <row r="1192" spans="2:5">
      <c r="B1192" s="79" t="s">
        <v>930</v>
      </c>
      <c r="C1192" s="51">
        <v>193.58493100000001</v>
      </c>
      <c r="D1192" s="51">
        <v>177.81730691000001</v>
      </c>
      <c r="E1192" s="51">
        <v>67.743708209999994</v>
      </c>
    </row>
    <row r="1193" spans="2:5">
      <c r="B1193" s="78">
        <v>13614</v>
      </c>
      <c r="C1193" s="51">
        <v>47.228037</v>
      </c>
      <c r="D1193" s="51">
        <v>19.02794862</v>
      </c>
      <c r="E1193" s="51">
        <v>5.97051262</v>
      </c>
    </row>
    <row r="1194" spans="2:5">
      <c r="B1194" s="79" t="s">
        <v>668</v>
      </c>
      <c r="C1194" s="51">
        <v>47.228037</v>
      </c>
      <c r="D1194" s="51">
        <v>19.02794862</v>
      </c>
      <c r="E1194" s="51">
        <v>5.97051262</v>
      </c>
    </row>
    <row r="1195" spans="2:5">
      <c r="B1195" s="78">
        <v>13802</v>
      </c>
      <c r="C1195" s="51">
        <v>130</v>
      </c>
      <c r="D1195" s="51">
        <v>220</v>
      </c>
      <c r="E1195" s="51">
        <v>215.95613356000001</v>
      </c>
    </row>
    <row r="1196" spans="2:5">
      <c r="B1196" s="79" t="s">
        <v>669</v>
      </c>
      <c r="C1196" s="51">
        <v>130</v>
      </c>
      <c r="D1196" s="51">
        <v>220</v>
      </c>
      <c r="E1196" s="51">
        <v>215.95613356000001</v>
      </c>
    </row>
    <row r="1197" spans="2:5">
      <c r="B1197" s="78">
        <v>14127</v>
      </c>
      <c r="C1197" s="51">
        <v>100</v>
      </c>
      <c r="D1197" s="51">
        <v>250.89031632999999</v>
      </c>
      <c r="E1197" s="51">
        <v>249.52024985999998</v>
      </c>
    </row>
    <row r="1198" spans="2:5">
      <c r="B1198" s="79" t="s">
        <v>670</v>
      </c>
      <c r="C1198" s="51">
        <v>100</v>
      </c>
      <c r="D1198" s="51">
        <v>250.89031632999999</v>
      </c>
      <c r="E1198" s="51">
        <v>249.52024985999998</v>
      </c>
    </row>
    <row r="1199" spans="2:5">
      <c r="B1199" s="78">
        <v>14250</v>
      </c>
      <c r="C1199" s="51">
        <v>0</v>
      </c>
      <c r="D1199" s="51">
        <v>3.5198</v>
      </c>
      <c r="E1199" s="51">
        <v>2.1184017499999999</v>
      </c>
    </row>
    <row r="1200" spans="2:5">
      <c r="B1200" s="79" t="s">
        <v>671</v>
      </c>
      <c r="C1200" s="51">
        <v>0</v>
      </c>
      <c r="D1200" s="51">
        <v>3.5198</v>
      </c>
      <c r="E1200" s="51">
        <v>2.1184017499999999</v>
      </c>
    </row>
    <row r="1201" spans="2:5">
      <c r="B1201" s="78">
        <v>14556</v>
      </c>
      <c r="C1201" s="51">
        <v>87.811858999999998</v>
      </c>
      <c r="D1201" s="51">
        <v>60.939507999999996</v>
      </c>
      <c r="E1201" s="51">
        <v>28.806030929999995</v>
      </c>
    </row>
    <row r="1202" spans="2:5">
      <c r="B1202" s="79" t="s">
        <v>672</v>
      </c>
      <c r="C1202" s="51">
        <v>87.811858999999998</v>
      </c>
      <c r="D1202" s="51">
        <v>60.939507999999996</v>
      </c>
      <c r="E1202" s="51">
        <v>28.806030929999995</v>
      </c>
    </row>
    <row r="1203" spans="2:5">
      <c r="B1203" s="78">
        <v>14588</v>
      </c>
      <c r="C1203" s="51">
        <v>0</v>
      </c>
      <c r="D1203" s="51">
        <v>618.79134728999998</v>
      </c>
      <c r="E1203" s="51">
        <v>618.79134728999998</v>
      </c>
    </row>
    <row r="1204" spans="2:5">
      <c r="B1204" s="79" t="s">
        <v>931</v>
      </c>
      <c r="C1204" s="51">
        <v>0</v>
      </c>
      <c r="D1204" s="51">
        <v>618.79134728999998</v>
      </c>
      <c r="E1204" s="51">
        <v>618.79134728999998</v>
      </c>
    </row>
    <row r="1205" spans="2:5">
      <c r="B1205" s="78">
        <v>14595</v>
      </c>
      <c r="C1205" s="51">
        <v>7.3086039999999999</v>
      </c>
      <c r="D1205" s="51">
        <v>7.3086039999999999</v>
      </c>
      <c r="E1205" s="51">
        <v>5.9061058700000002</v>
      </c>
    </row>
    <row r="1206" spans="2:5">
      <c r="B1206" s="79" t="s">
        <v>673</v>
      </c>
      <c r="C1206" s="51">
        <v>7.3086039999999999</v>
      </c>
      <c r="D1206" s="51">
        <v>7.3086039999999999</v>
      </c>
      <c r="E1206" s="51">
        <v>5.9061058700000002</v>
      </c>
    </row>
    <row r="1207" spans="2:5">
      <c r="B1207" s="78">
        <v>14602</v>
      </c>
      <c r="C1207" s="51">
        <v>196.477464</v>
      </c>
      <c r="D1207" s="51">
        <v>441.58781599999998</v>
      </c>
      <c r="E1207" s="51">
        <v>373.96174400000001</v>
      </c>
    </row>
    <row r="1208" spans="2:5">
      <c r="B1208" s="79" t="s">
        <v>674</v>
      </c>
      <c r="C1208" s="51">
        <v>196.477464</v>
      </c>
      <c r="D1208" s="51">
        <v>441.58781599999998</v>
      </c>
      <c r="E1208" s="51">
        <v>373.96174400000001</v>
      </c>
    </row>
    <row r="1209" spans="2:5">
      <c r="B1209" s="78">
        <v>14603</v>
      </c>
      <c r="C1209" s="51">
        <v>79.097926000000001</v>
      </c>
      <c r="D1209" s="51">
        <v>142.429</v>
      </c>
      <c r="E1209" s="51">
        <v>142.429</v>
      </c>
    </row>
    <row r="1210" spans="2:5">
      <c r="B1210" s="79" t="s">
        <v>675</v>
      </c>
      <c r="C1210" s="51">
        <v>79.097926000000001</v>
      </c>
      <c r="D1210" s="51">
        <v>142.429</v>
      </c>
      <c r="E1210" s="51">
        <v>142.429</v>
      </c>
    </row>
    <row r="1211" spans="2:5">
      <c r="B1211" s="78">
        <v>14690</v>
      </c>
      <c r="C1211" s="51">
        <v>0</v>
      </c>
      <c r="D1211" s="51">
        <v>4.3558880000000002</v>
      </c>
      <c r="E1211" s="51">
        <v>2.8664159500000004</v>
      </c>
    </row>
    <row r="1212" spans="2:5">
      <c r="B1212" s="79" t="s">
        <v>676</v>
      </c>
      <c r="C1212" s="51">
        <v>0</v>
      </c>
      <c r="D1212" s="51">
        <v>4.3558880000000002</v>
      </c>
      <c r="E1212" s="51">
        <v>2.8664159500000004</v>
      </c>
    </row>
    <row r="1213" spans="2:5">
      <c r="B1213" s="78">
        <v>14712</v>
      </c>
      <c r="C1213" s="51">
        <v>0</v>
      </c>
      <c r="D1213" s="51">
        <v>3.1272995199999993</v>
      </c>
      <c r="E1213" s="51">
        <v>3.1272995200000002</v>
      </c>
    </row>
    <row r="1214" spans="2:5">
      <c r="B1214" s="79" t="s">
        <v>677</v>
      </c>
      <c r="C1214" s="51">
        <v>0</v>
      </c>
      <c r="D1214" s="51">
        <v>3.1272995199999993</v>
      </c>
      <c r="E1214" s="51">
        <v>3.1272995200000002</v>
      </c>
    </row>
    <row r="1215" spans="2:5">
      <c r="B1215" s="78">
        <v>14745</v>
      </c>
      <c r="C1215" s="51">
        <v>0</v>
      </c>
      <c r="D1215" s="51">
        <v>450</v>
      </c>
      <c r="E1215" s="51">
        <v>0</v>
      </c>
    </row>
    <row r="1216" spans="2:5">
      <c r="B1216" s="79" t="s">
        <v>684</v>
      </c>
      <c r="C1216" s="51">
        <v>0</v>
      </c>
      <c r="D1216" s="51">
        <v>38</v>
      </c>
      <c r="E1216" s="51">
        <v>0</v>
      </c>
    </row>
    <row r="1217" spans="2:5">
      <c r="B1217" s="79" t="s">
        <v>685</v>
      </c>
      <c r="C1217" s="51">
        <v>0</v>
      </c>
      <c r="D1217" s="51">
        <v>44.757868000000002</v>
      </c>
      <c r="E1217" s="51">
        <v>0</v>
      </c>
    </row>
    <row r="1218" spans="2:5">
      <c r="B1218" s="79" t="s">
        <v>686</v>
      </c>
      <c r="C1218" s="51">
        <v>0</v>
      </c>
      <c r="D1218" s="51">
        <v>20</v>
      </c>
      <c r="E1218" s="51">
        <v>0</v>
      </c>
    </row>
    <row r="1219" spans="2:5">
      <c r="B1219" s="79" t="s">
        <v>687</v>
      </c>
      <c r="C1219" s="51">
        <v>0</v>
      </c>
      <c r="D1219" s="51">
        <v>80</v>
      </c>
      <c r="E1219" s="51">
        <v>0</v>
      </c>
    </row>
    <row r="1220" spans="2:5">
      <c r="B1220" s="79" t="s">
        <v>688</v>
      </c>
      <c r="C1220" s="51">
        <v>0</v>
      </c>
      <c r="D1220" s="51">
        <v>70</v>
      </c>
      <c r="E1220" s="51">
        <v>0</v>
      </c>
    </row>
    <row r="1221" spans="2:5">
      <c r="B1221" s="79" t="s">
        <v>689</v>
      </c>
      <c r="C1221" s="51">
        <v>0</v>
      </c>
      <c r="D1221" s="51">
        <v>36.223882000000003</v>
      </c>
      <c r="E1221" s="51">
        <v>0</v>
      </c>
    </row>
    <row r="1222" spans="2:5">
      <c r="B1222" s="79" t="s">
        <v>690</v>
      </c>
      <c r="C1222" s="51">
        <v>0</v>
      </c>
      <c r="D1222" s="51">
        <v>47.471730000000001</v>
      </c>
      <c r="E1222" s="51">
        <v>0</v>
      </c>
    </row>
    <row r="1223" spans="2:5">
      <c r="B1223" s="79" t="s">
        <v>691</v>
      </c>
      <c r="C1223" s="51">
        <v>0</v>
      </c>
      <c r="D1223" s="51">
        <v>45</v>
      </c>
      <c r="E1223" s="51">
        <v>0</v>
      </c>
    </row>
    <row r="1224" spans="2:5">
      <c r="B1224" s="79" t="s">
        <v>692</v>
      </c>
      <c r="C1224" s="51">
        <v>0</v>
      </c>
      <c r="D1224" s="51">
        <v>40</v>
      </c>
      <c r="E1224" s="51">
        <v>0</v>
      </c>
    </row>
    <row r="1225" spans="2:5">
      <c r="B1225" s="79" t="s">
        <v>693</v>
      </c>
      <c r="C1225" s="51">
        <v>0</v>
      </c>
      <c r="D1225" s="51">
        <v>28.546520000000001</v>
      </c>
      <c r="E1225" s="51">
        <v>0</v>
      </c>
    </row>
    <row r="1226" spans="2:5">
      <c r="B1226" s="78">
        <v>14812</v>
      </c>
      <c r="C1226" s="51">
        <v>0</v>
      </c>
      <c r="D1226" s="51">
        <v>2.4240756000000001</v>
      </c>
      <c r="E1226" s="51">
        <v>0</v>
      </c>
    </row>
    <row r="1227" spans="2:5">
      <c r="B1227" s="79" t="s">
        <v>678</v>
      </c>
      <c r="C1227" s="51">
        <v>0</v>
      </c>
      <c r="D1227" s="51">
        <v>2.4240756000000001</v>
      </c>
      <c r="E1227" s="51">
        <v>0</v>
      </c>
    </row>
    <row r="1228" spans="2:5">
      <c r="B1228" s="78">
        <v>14813</v>
      </c>
      <c r="C1228" s="51">
        <v>0</v>
      </c>
      <c r="D1228" s="51">
        <v>27.817513000000002</v>
      </c>
      <c r="E1228" s="51">
        <v>0</v>
      </c>
    </row>
    <row r="1229" spans="2:5">
      <c r="B1229" s="79" t="s">
        <v>679</v>
      </c>
      <c r="C1229" s="51">
        <v>0</v>
      </c>
      <c r="D1229" s="51">
        <v>27.817513000000002</v>
      </c>
      <c r="E1229" s="51">
        <v>0</v>
      </c>
    </row>
    <row r="1230" spans="2:5">
      <c r="B1230" s="78">
        <v>14814</v>
      </c>
      <c r="C1230" s="51">
        <v>0</v>
      </c>
      <c r="D1230" s="51">
        <v>6.2498328000000001</v>
      </c>
      <c r="E1230" s="51">
        <v>0</v>
      </c>
    </row>
    <row r="1231" spans="2:5">
      <c r="B1231" s="79" t="s">
        <v>680</v>
      </c>
      <c r="C1231" s="51">
        <v>0</v>
      </c>
      <c r="D1231" s="51">
        <v>6.2498328000000001</v>
      </c>
      <c r="E1231" s="51">
        <v>0</v>
      </c>
    </row>
    <row r="1232" spans="2:5">
      <c r="B1232" s="78">
        <v>14900</v>
      </c>
      <c r="C1232" s="51">
        <v>0</v>
      </c>
      <c r="D1232" s="51">
        <v>4.1758332000000005</v>
      </c>
      <c r="E1232" s="51">
        <v>0</v>
      </c>
    </row>
    <row r="1233" spans="2:5">
      <c r="B1233" s="79" t="s">
        <v>681</v>
      </c>
      <c r="C1233" s="51">
        <v>0</v>
      </c>
      <c r="D1233" s="51">
        <v>4.1758332000000005</v>
      </c>
      <c r="E1233" s="51">
        <v>0</v>
      </c>
    </row>
    <row r="1234" spans="2:5">
      <c r="B1234" s="78">
        <v>14904</v>
      </c>
      <c r="C1234" s="51">
        <v>0</v>
      </c>
      <c r="D1234" s="51">
        <v>3.7687374</v>
      </c>
      <c r="E1234" s="51">
        <v>0</v>
      </c>
    </row>
    <row r="1235" spans="2:5">
      <c r="B1235" s="79" t="s">
        <v>682</v>
      </c>
      <c r="C1235" s="51">
        <v>0</v>
      </c>
      <c r="D1235" s="51">
        <v>3.7687374</v>
      </c>
      <c r="E1235" s="51">
        <v>0</v>
      </c>
    </row>
    <row r="1236" spans="2:5">
      <c r="B1236" s="78">
        <v>14860</v>
      </c>
      <c r="C1236" s="51">
        <v>0</v>
      </c>
      <c r="D1236" s="51">
        <v>0.55767940000000005</v>
      </c>
      <c r="E1236" s="51">
        <v>0</v>
      </c>
    </row>
    <row r="1237" spans="2:5">
      <c r="B1237" s="79" t="s">
        <v>1002</v>
      </c>
      <c r="C1237" s="51">
        <v>0</v>
      </c>
      <c r="D1237" s="51">
        <v>0.55767940000000005</v>
      </c>
      <c r="E1237" s="51">
        <v>0</v>
      </c>
    </row>
    <row r="1238" spans="2:5">
      <c r="B1238" s="78">
        <v>14849</v>
      </c>
      <c r="C1238" s="51">
        <v>0</v>
      </c>
      <c r="D1238" s="51">
        <v>0.55767940000000005</v>
      </c>
      <c r="E1238" s="51">
        <v>0</v>
      </c>
    </row>
    <row r="1239" spans="2:5">
      <c r="B1239" s="79" t="s">
        <v>1003</v>
      </c>
      <c r="C1239" s="51">
        <v>0</v>
      </c>
      <c r="D1239" s="51">
        <v>0.55767940000000005</v>
      </c>
      <c r="E1239" s="51">
        <v>0</v>
      </c>
    </row>
    <row r="1240" spans="2:5">
      <c r="B1240" s="78">
        <v>14850</v>
      </c>
      <c r="C1240" s="51">
        <v>0</v>
      </c>
      <c r="D1240" s="51">
        <v>0.55767940000000005</v>
      </c>
      <c r="E1240" s="51">
        <v>0</v>
      </c>
    </row>
    <row r="1241" spans="2:5">
      <c r="B1241" s="79" t="s">
        <v>1004</v>
      </c>
      <c r="C1241" s="51">
        <v>0</v>
      </c>
      <c r="D1241" s="51">
        <v>0.55767940000000005</v>
      </c>
      <c r="E1241" s="51">
        <v>0</v>
      </c>
    </row>
    <row r="1242" spans="2:5">
      <c r="B1242" s="78">
        <v>14848</v>
      </c>
      <c r="C1242" s="51">
        <v>0</v>
      </c>
      <c r="D1242" s="51">
        <v>0.55767940000000005</v>
      </c>
      <c r="E1242" s="51">
        <v>0</v>
      </c>
    </row>
    <row r="1243" spans="2:5">
      <c r="B1243" s="79" t="s">
        <v>1005</v>
      </c>
      <c r="C1243" s="51">
        <v>0</v>
      </c>
      <c r="D1243" s="51">
        <v>0.55767940000000005</v>
      </c>
      <c r="E1243" s="51">
        <v>0</v>
      </c>
    </row>
    <row r="1244" spans="2:5">
      <c r="B1244" s="78">
        <v>14847</v>
      </c>
      <c r="C1244" s="51">
        <v>0</v>
      </c>
      <c r="D1244" s="51">
        <v>0.55767940000000005</v>
      </c>
      <c r="E1244" s="51">
        <v>0</v>
      </c>
    </row>
    <row r="1245" spans="2:5">
      <c r="B1245" s="79" t="s">
        <v>1006</v>
      </c>
      <c r="C1245" s="51">
        <v>0</v>
      </c>
      <c r="D1245" s="51">
        <v>0.55767940000000005</v>
      </c>
      <c r="E1245" s="51">
        <v>0</v>
      </c>
    </row>
    <row r="1246" spans="2:5">
      <c r="B1246" s="78">
        <v>14846</v>
      </c>
      <c r="C1246" s="51">
        <v>0</v>
      </c>
      <c r="D1246" s="51">
        <v>0.8356654</v>
      </c>
      <c r="E1246" s="51">
        <v>0</v>
      </c>
    </row>
    <row r="1247" spans="2:5">
      <c r="B1247" s="79" t="s">
        <v>1007</v>
      </c>
      <c r="C1247" s="51">
        <v>0</v>
      </c>
      <c r="D1247" s="51">
        <v>0.8356654</v>
      </c>
      <c r="E1247" s="51">
        <v>0</v>
      </c>
    </row>
    <row r="1248" spans="2:5">
      <c r="B1248" s="78">
        <v>13631</v>
      </c>
      <c r="C1248" s="51">
        <v>0</v>
      </c>
      <c r="D1248" s="51">
        <v>206.68463488999998</v>
      </c>
      <c r="E1248" s="51">
        <v>206.68463488999998</v>
      </c>
    </row>
    <row r="1249" spans="2:11">
      <c r="B1249" s="79" t="s">
        <v>1035</v>
      </c>
      <c r="C1249" s="51">
        <v>0</v>
      </c>
      <c r="D1249" s="51">
        <v>206.68463488999998</v>
      </c>
      <c r="E1249" s="51">
        <v>206.68463488999998</v>
      </c>
    </row>
    <row r="1250" spans="2:11">
      <c r="B1250" s="78">
        <v>15019</v>
      </c>
      <c r="C1250" s="51">
        <v>0</v>
      </c>
      <c r="D1250" s="51">
        <v>6.6400353799999996</v>
      </c>
      <c r="E1250" s="51">
        <v>1.0803309800000001</v>
      </c>
    </row>
    <row r="1251" spans="2:11">
      <c r="B1251" s="79" t="s">
        <v>1043</v>
      </c>
      <c r="C1251" s="51">
        <v>0</v>
      </c>
      <c r="D1251" s="51">
        <v>6.6400353799999996</v>
      </c>
      <c r="E1251" s="51">
        <v>1.0803309800000001</v>
      </c>
    </row>
    <row r="1252" spans="2:11">
      <c r="B1252" s="77" t="s">
        <v>259</v>
      </c>
      <c r="C1252" s="119">
        <v>0</v>
      </c>
      <c r="D1252" s="119">
        <v>70</v>
      </c>
      <c r="E1252" s="119">
        <v>69.880519179999993</v>
      </c>
    </row>
    <row r="1253" spans="2:11">
      <c r="B1253" s="78">
        <v>13802</v>
      </c>
      <c r="C1253" s="51">
        <v>0</v>
      </c>
      <c r="D1253" s="51">
        <v>70</v>
      </c>
      <c r="E1253" s="51">
        <v>69.880519179999993</v>
      </c>
    </row>
    <row r="1254" spans="2:11">
      <c r="B1254" s="79" t="s">
        <v>669</v>
      </c>
      <c r="C1254" s="51">
        <v>0</v>
      </c>
      <c r="D1254" s="51">
        <v>70</v>
      </c>
      <c r="E1254" s="51">
        <v>69.880519179999993</v>
      </c>
    </row>
    <row r="1255" spans="2:11">
      <c r="B1255" s="77" t="s">
        <v>260</v>
      </c>
      <c r="C1255" s="119">
        <v>934.39543800000001</v>
      </c>
      <c r="D1255" s="119">
        <v>1038.5094448099999</v>
      </c>
      <c r="E1255" s="119">
        <v>1014.1275748099999</v>
      </c>
    </row>
    <row r="1256" spans="2:11">
      <c r="B1256" s="78">
        <v>14294</v>
      </c>
      <c r="C1256" s="51">
        <v>0</v>
      </c>
      <c r="D1256" s="51">
        <v>24.381869999999999</v>
      </c>
      <c r="E1256" s="51">
        <v>0</v>
      </c>
    </row>
    <row r="1257" spans="2:11">
      <c r="B1257" s="79" t="s">
        <v>683</v>
      </c>
      <c r="C1257" s="51">
        <v>0</v>
      </c>
      <c r="D1257" s="51">
        <v>24.381869999999999</v>
      </c>
      <c r="E1257" s="51">
        <v>0</v>
      </c>
    </row>
    <row r="1258" spans="2:11">
      <c r="B1258" s="78">
        <v>14588</v>
      </c>
      <c r="C1258" s="51">
        <v>0</v>
      </c>
      <c r="D1258" s="51">
        <v>76.127574809999999</v>
      </c>
      <c r="E1258" s="51">
        <v>76.127574809999999</v>
      </c>
    </row>
    <row r="1259" spans="2:11">
      <c r="B1259" s="79" t="s">
        <v>931</v>
      </c>
      <c r="C1259" s="51">
        <v>0</v>
      </c>
      <c r="D1259" s="51">
        <v>76.127574809999999</v>
      </c>
      <c r="E1259" s="51">
        <v>76.127574809999999</v>
      </c>
    </row>
    <row r="1260" spans="2:11">
      <c r="B1260" s="78">
        <v>14745</v>
      </c>
      <c r="C1260" s="51">
        <v>0</v>
      </c>
      <c r="D1260" s="51">
        <v>938</v>
      </c>
      <c r="E1260" s="51">
        <v>938</v>
      </c>
    </row>
    <row r="1261" spans="2:11">
      <c r="B1261" s="79" t="s">
        <v>684</v>
      </c>
      <c r="C1261" s="51">
        <v>0</v>
      </c>
      <c r="D1261" s="51">
        <v>78</v>
      </c>
      <c r="E1261" s="51">
        <v>78</v>
      </c>
    </row>
    <row r="1262" spans="2:11">
      <c r="B1262" s="79" t="s">
        <v>685</v>
      </c>
      <c r="C1262" s="51">
        <v>0</v>
      </c>
      <c r="D1262" s="51">
        <v>83.461578000000003</v>
      </c>
      <c r="E1262" s="51">
        <v>83.461578000000003</v>
      </c>
      <c r="I1262" s="15"/>
      <c r="J1262" s="15"/>
      <c r="K1262" s="15"/>
    </row>
    <row r="1263" spans="2:11">
      <c r="B1263" s="79" t="s">
        <v>686</v>
      </c>
      <c r="C1263" s="51">
        <v>0</v>
      </c>
      <c r="D1263" s="51">
        <v>55.807633000000003</v>
      </c>
      <c r="E1263" s="51">
        <v>55.807633000000003</v>
      </c>
      <c r="I1263" s="129"/>
      <c r="J1263" s="129"/>
      <c r="K1263" s="129"/>
    </row>
    <row r="1264" spans="2:11">
      <c r="B1264" s="79" t="s">
        <v>687</v>
      </c>
      <c r="C1264" s="51">
        <v>0</v>
      </c>
      <c r="D1264" s="51">
        <v>155</v>
      </c>
      <c r="E1264" s="51">
        <v>155</v>
      </c>
      <c r="I1264" s="15"/>
      <c r="J1264" s="15"/>
      <c r="K1264" s="15"/>
    </row>
    <row r="1265" spans="2:5">
      <c r="B1265" s="79" t="s">
        <v>688</v>
      </c>
      <c r="C1265" s="51">
        <v>0</v>
      </c>
      <c r="D1265" s="51">
        <v>160</v>
      </c>
      <c r="E1265" s="51">
        <v>160</v>
      </c>
    </row>
    <row r="1266" spans="2:5">
      <c r="B1266" s="79" t="s">
        <v>689</v>
      </c>
      <c r="C1266" s="51">
        <v>0</v>
      </c>
      <c r="D1266" s="51">
        <v>40</v>
      </c>
      <c r="E1266" s="51">
        <v>40</v>
      </c>
    </row>
    <row r="1267" spans="2:5">
      <c r="B1267" s="79" t="s">
        <v>690</v>
      </c>
      <c r="C1267" s="51">
        <v>0</v>
      </c>
      <c r="D1267" s="51">
        <v>80</v>
      </c>
      <c r="E1267" s="51">
        <v>80</v>
      </c>
    </row>
    <row r="1268" spans="2:5">
      <c r="B1268" s="79" t="s">
        <v>691</v>
      </c>
      <c r="C1268" s="51">
        <v>0</v>
      </c>
      <c r="D1268" s="51">
        <v>150</v>
      </c>
      <c r="E1268" s="51">
        <v>150</v>
      </c>
    </row>
    <row r="1269" spans="2:5">
      <c r="B1269" s="79" t="s">
        <v>692</v>
      </c>
      <c r="C1269" s="51">
        <v>0</v>
      </c>
      <c r="D1269" s="51">
        <v>80</v>
      </c>
      <c r="E1269" s="51">
        <v>80</v>
      </c>
    </row>
    <row r="1270" spans="2:5">
      <c r="B1270" s="79" t="s">
        <v>693</v>
      </c>
      <c r="C1270" s="51">
        <v>0</v>
      </c>
      <c r="D1270" s="51">
        <v>55.730789000000001</v>
      </c>
      <c r="E1270" s="51">
        <v>55.730789000000001</v>
      </c>
    </row>
    <row r="1271" spans="2:5">
      <c r="B1271" s="79" t="s">
        <v>258</v>
      </c>
      <c r="C1271" s="51">
        <v>934.39543800000001</v>
      </c>
      <c r="D1271" s="51">
        <v>0</v>
      </c>
      <c r="E1271" s="51">
        <v>0</v>
      </c>
    </row>
    <row r="1272" spans="2:5">
      <c r="B1272" s="68" t="s">
        <v>694</v>
      </c>
      <c r="C1272" s="51">
        <v>362.78637300000003</v>
      </c>
      <c r="D1272" s="51">
        <v>355.40586174999999</v>
      </c>
      <c r="E1272" s="51">
        <v>289.27436949999998</v>
      </c>
    </row>
    <row r="1273" spans="2:5">
      <c r="B1273" s="77" t="s">
        <v>257</v>
      </c>
      <c r="C1273" s="119">
        <v>362.78637300000003</v>
      </c>
      <c r="D1273" s="119">
        <v>355.40586174999999</v>
      </c>
      <c r="E1273" s="119">
        <v>289.27436949999998</v>
      </c>
    </row>
    <row r="1274" spans="2:5">
      <c r="B1274" s="78">
        <v>13075</v>
      </c>
      <c r="C1274" s="51">
        <v>7.0139999999999994E-2</v>
      </c>
      <c r="D1274" s="51">
        <v>4.95214</v>
      </c>
      <c r="E1274" s="51">
        <v>3.9379840399999999</v>
      </c>
    </row>
    <row r="1275" spans="2:5">
      <c r="B1275" s="79" t="s">
        <v>695</v>
      </c>
      <c r="C1275" s="51">
        <v>7.0139999999999994E-2</v>
      </c>
      <c r="D1275" s="51">
        <v>4.95214</v>
      </c>
      <c r="E1275" s="51">
        <v>3.9379840399999999</v>
      </c>
    </row>
    <row r="1276" spans="2:5">
      <c r="B1276" s="78">
        <v>13362</v>
      </c>
      <c r="C1276" s="51">
        <v>4.3472999999999998E-2</v>
      </c>
      <c r="D1276" s="51">
        <v>4.3472999999999998E-2</v>
      </c>
      <c r="E1276" s="51">
        <v>0</v>
      </c>
    </row>
    <row r="1277" spans="2:5">
      <c r="B1277" s="79" t="s">
        <v>696</v>
      </c>
      <c r="C1277" s="51">
        <v>4.3472999999999998E-2</v>
      </c>
      <c r="D1277" s="51">
        <v>4.3472999999999998E-2</v>
      </c>
      <c r="E1277" s="51">
        <v>0</v>
      </c>
    </row>
    <row r="1278" spans="2:5">
      <c r="B1278" s="78">
        <v>13419</v>
      </c>
      <c r="C1278" s="51">
        <v>16.658826999999999</v>
      </c>
      <c r="D1278" s="51">
        <v>33.658827000000002</v>
      </c>
      <c r="E1278" s="51">
        <v>5.6976872800000002</v>
      </c>
    </row>
    <row r="1279" spans="2:5">
      <c r="B1279" s="79" t="s">
        <v>697</v>
      </c>
      <c r="C1279" s="51">
        <v>16.658826999999999</v>
      </c>
      <c r="D1279" s="51">
        <v>33.658827000000002</v>
      </c>
      <c r="E1279" s="51">
        <v>5.6976872800000002</v>
      </c>
    </row>
    <row r="1280" spans="2:5">
      <c r="B1280" s="78">
        <v>13457</v>
      </c>
      <c r="C1280" s="51">
        <v>3.843791</v>
      </c>
      <c r="D1280" s="51">
        <v>19.667378750000001</v>
      </c>
      <c r="E1280" s="51">
        <v>3.4219018700000001</v>
      </c>
    </row>
    <row r="1281" spans="2:5">
      <c r="B1281" s="79" t="s">
        <v>698</v>
      </c>
      <c r="C1281" s="51">
        <v>3.843791</v>
      </c>
      <c r="D1281" s="51">
        <v>19.667378750000001</v>
      </c>
      <c r="E1281" s="51">
        <v>3.4219018700000001</v>
      </c>
    </row>
    <row r="1282" spans="2:5">
      <c r="B1282" s="78">
        <v>13592</v>
      </c>
      <c r="C1282" s="51">
        <v>1.400911</v>
      </c>
      <c r="D1282" s="51">
        <v>4.9170999999999999E-2</v>
      </c>
      <c r="E1282" s="51">
        <v>0</v>
      </c>
    </row>
    <row r="1283" spans="2:5">
      <c r="B1283" s="79" t="s">
        <v>699</v>
      </c>
      <c r="C1283" s="51">
        <v>1.400911</v>
      </c>
      <c r="D1283" s="51">
        <v>4.9170999999999999E-2</v>
      </c>
      <c r="E1283" s="51">
        <v>0</v>
      </c>
    </row>
    <row r="1284" spans="2:5">
      <c r="B1284" s="78">
        <v>13798</v>
      </c>
      <c r="C1284" s="51">
        <v>110</v>
      </c>
      <c r="D1284" s="51">
        <v>110</v>
      </c>
      <c r="E1284" s="51">
        <v>106.7</v>
      </c>
    </row>
    <row r="1285" spans="2:5" ht="23.25" customHeight="1">
      <c r="B1285" s="79" t="s">
        <v>700</v>
      </c>
      <c r="C1285" s="51">
        <v>110</v>
      </c>
      <c r="D1285" s="51">
        <v>110</v>
      </c>
      <c r="E1285" s="51">
        <v>106.7</v>
      </c>
    </row>
    <row r="1286" spans="2:5">
      <c r="B1286" s="78">
        <v>13894</v>
      </c>
      <c r="C1286" s="51">
        <v>0</v>
      </c>
      <c r="D1286" s="51">
        <v>18.609306</v>
      </c>
      <c r="E1286" s="51">
        <v>11.76318689</v>
      </c>
    </row>
    <row r="1287" spans="2:5">
      <c r="B1287" s="79" t="s">
        <v>701</v>
      </c>
      <c r="C1287" s="51">
        <v>0</v>
      </c>
      <c r="D1287" s="51">
        <v>18.609306</v>
      </c>
      <c r="E1287" s="51">
        <v>11.76318689</v>
      </c>
    </row>
    <row r="1288" spans="2:5">
      <c r="B1288" s="78">
        <v>14247</v>
      </c>
      <c r="C1288" s="51">
        <v>0</v>
      </c>
      <c r="D1288" s="51">
        <v>20</v>
      </c>
      <c r="E1288" s="51">
        <v>19.686872989999998</v>
      </c>
    </row>
    <row r="1289" spans="2:5">
      <c r="B1289" s="79" t="s">
        <v>702</v>
      </c>
      <c r="C1289" s="51">
        <v>0</v>
      </c>
      <c r="D1289" s="51">
        <v>20</v>
      </c>
      <c r="E1289" s="51">
        <v>19.686872989999998</v>
      </c>
    </row>
    <row r="1290" spans="2:5">
      <c r="B1290" s="78">
        <v>14254</v>
      </c>
      <c r="C1290" s="51">
        <v>0</v>
      </c>
      <c r="D1290" s="51">
        <v>1.2</v>
      </c>
      <c r="E1290" s="51">
        <v>1.16940453</v>
      </c>
    </row>
    <row r="1291" spans="2:5">
      <c r="B1291" s="79" t="s">
        <v>703</v>
      </c>
      <c r="C1291" s="51">
        <v>0</v>
      </c>
      <c r="D1291" s="51">
        <v>1.2</v>
      </c>
      <c r="E1291" s="51">
        <v>1.16940453</v>
      </c>
    </row>
    <row r="1292" spans="2:5">
      <c r="B1292" s="78">
        <v>14637</v>
      </c>
      <c r="C1292" s="51">
        <v>230.76923099999999</v>
      </c>
      <c r="D1292" s="51">
        <v>147.22556599999999</v>
      </c>
      <c r="E1292" s="51">
        <v>136.89733190000001</v>
      </c>
    </row>
    <row r="1293" spans="2:5">
      <c r="B1293" s="79" t="s">
        <v>704</v>
      </c>
      <c r="C1293" s="51">
        <v>230.76923099999999</v>
      </c>
      <c r="D1293" s="51">
        <v>147.22556599999999</v>
      </c>
      <c r="E1293" s="51">
        <v>136.89733190000001</v>
      </c>
    </row>
    <row r="1294" spans="2:5">
      <c r="B1294" s="68" t="s">
        <v>278</v>
      </c>
      <c r="C1294" s="51">
        <v>494.69709499999999</v>
      </c>
      <c r="D1294" s="51">
        <v>414.56571045999999</v>
      </c>
      <c r="E1294" s="51">
        <v>307.81841106999997</v>
      </c>
    </row>
    <row r="1295" spans="2:5">
      <c r="B1295" s="77" t="s">
        <v>257</v>
      </c>
      <c r="C1295" s="119">
        <v>494.69709499999999</v>
      </c>
      <c r="D1295" s="119">
        <v>414.56571045999999</v>
      </c>
      <c r="E1295" s="119">
        <v>307.81841106999997</v>
      </c>
    </row>
    <row r="1296" spans="2:5">
      <c r="B1296" s="78">
        <v>12563</v>
      </c>
      <c r="C1296" s="51">
        <v>12.331621</v>
      </c>
      <c r="D1296" s="51">
        <v>9.4734169999999995</v>
      </c>
      <c r="E1296" s="51">
        <v>4.7101888199999999</v>
      </c>
    </row>
    <row r="1297" spans="2:5">
      <c r="B1297" s="79" t="s">
        <v>705</v>
      </c>
      <c r="C1297" s="51">
        <v>12.331621</v>
      </c>
      <c r="D1297" s="51">
        <v>9.4734169999999995</v>
      </c>
      <c r="E1297" s="51">
        <v>4.7101888199999999</v>
      </c>
    </row>
    <row r="1298" spans="2:5">
      <c r="B1298" s="78">
        <v>12592</v>
      </c>
      <c r="C1298" s="51">
        <v>1.2984329999999999</v>
      </c>
      <c r="D1298" s="51">
        <v>4.3472999999999998E-2</v>
      </c>
      <c r="E1298" s="51">
        <v>0</v>
      </c>
    </row>
    <row r="1299" spans="2:5">
      <c r="B1299" s="79" t="s">
        <v>706</v>
      </c>
      <c r="C1299" s="51">
        <v>1.2984329999999999</v>
      </c>
      <c r="D1299" s="51">
        <v>4.3472999999999998E-2</v>
      </c>
      <c r="E1299" s="51">
        <v>0</v>
      </c>
    </row>
    <row r="1300" spans="2:5">
      <c r="B1300" s="78">
        <v>13071</v>
      </c>
      <c r="C1300" s="51">
        <v>2.1614870000000002</v>
      </c>
      <c r="D1300" s="51">
        <v>11.967355169999998</v>
      </c>
      <c r="E1300" s="51">
        <v>4.4660411999999994</v>
      </c>
    </row>
    <row r="1301" spans="2:5">
      <c r="B1301" s="79" t="s">
        <v>707</v>
      </c>
      <c r="C1301" s="51">
        <v>2.1614870000000002</v>
      </c>
      <c r="D1301" s="51">
        <v>11.967355169999998</v>
      </c>
      <c r="E1301" s="51">
        <v>4.4660411999999994</v>
      </c>
    </row>
    <row r="1302" spans="2:5">
      <c r="B1302" s="78">
        <v>13364</v>
      </c>
      <c r="C1302" s="51">
        <v>5.3703859999999999</v>
      </c>
      <c r="D1302" s="51">
        <v>0</v>
      </c>
      <c r="E1302" s="51">
        <v>0</v>
      </c>
    </row>
    <row r="1303" spans="2:5">
      <c r="B1303" s="79" t="s">
        <v>708</v>
      </c>
      <c r="C1303" s="51">
        <v>5.3703859999999999</v>
      </c>
      <c r="D1303" s="51">
        <v>0</v>
      </c>
      <c r="E1303" s="51">
        <v>0</v>
      </c>
    </row>
    <row r="1304" spans="2:5">
      <c r="B1304" s="78">
        <v>13421</v>
      </c>
      <c r="C1304" s="51">
        <v>35.607042</v>
      </c>
      <c r="D1304" s="51">
        <v>41.770618089999999</v>
      </c>
      <c r="E1304" s="51">
        <v>24.423317000000001</v>
      </c>
    </row>
    <row r="1305" spans="2:5">
      <c r="B1305" s="79" t="s">
        <v>709</v>
      </c>
      <c r="C1305" s="51">
        <v>35.607042</v>
      </c>
      <c r="D1305" s="51">
        <v>41.770618089999999</v>
      </c>
      <c r="E1305" s="51">
        <v>24.423317000000001</v>
      </c>
    </row>
    <row r="1306" spans="2:5">
      <c r="B1306" s="78">
        <v>13447</v>
      </c>
      <c r="C1306" s="51">
        <v>16.427142</v>
      </c>
      <c r="D1306" s="51">
        <v>20.787089999999999</v>
      </c>
      <c r="E1306" s="51">
        <v>13.944281960000001</v>
      </c>
    </row>
    <row r="1307" spans="2:5">
      <c r="B1307" s="79" t="s">
        <v>710</v>
      </c>
      <c r="C1307" s="51">
        <v>16.427142</v>
      </c>
      <c r="D1307" s="51">
        <v>20.787089999999999</v>
      </c>
      <c r="E1307" s="51">
        <v>13.944281960000001</v>
      </c>
    </row>
    <row r="1308" spans="2:5">
      <c r="B1308" s="78">
        <v>13537</v>
      </c>
      <c r="C1308" s="51">
        <v>282.115004</v>
      </c>
      <c r="D1308" s="51">
        <v>156.80070961999999</v>
      </c>
      <c r="E1308" s="51">
        <v>105.71346047</v>
      </c>
    </row>
    <row r="1309" spans="2:5">
      <c r="B1309" s="79" t="s">
        <v>711</v>
      </c>
      <c r="C1309" s="51">
        <v>282.115004</v>
      </c>
      <c r="D1309" s="51">
        <v>156.80070961999999</v>
      </c>
      <c r="E1309" s="51">
        <v>105.71346047</v>
      </c>
    </row>
    <row r="1310" spans="2:5">
      <c r="B1310" s="78">
        <v>13581</v>
      </c>
      <c r="C1310" s="51">
        <v>4.9170999999999999E-2</v>
      </c>
      <c r="D1310" s="51">
        <v>4.9170999999999999E-2</v>
      </c>
      <c r="E1310" s="51">
        <v>0</v>
      </c>
    </row>
    <row r="1311" spans="2:5">
      <c r="B1311" s="79" t="s">
        <v>932</v>
      </c>
      <c r="C1311" s="51">
        <v>4.9170999999999999E-2</v>
      </c>
      <c r="D1311" s="51">
        <v>4.9170999999999999E-2</v>
      </c>
      <c r="E1311" s="51">
        <v>0</v>
      </c>
    </row>
    <row r="1312" spans="2:5">
      <c r="B1312" s="78">
        <v>13602</v>
      </c>
      <c r="C1312" s="51">
        <v>9.3368090000000006</v>
      </c>
      <c r="D1312" s="51">
        <v>43.673876579999998</v>
      </c>
      <c r="E1312" s="51">
        <v>28.461121929999997</v>
      </c>
    </row>
    <row r="1313" spans="2:5">
      <c r="B1313" s="79" t="s">
        <v>712</v>
      </c>
      <c r="C1313" s="51">
        <v>9.3368090000000006</v>
      </c>
      <c r="D1313" s="51">
        <v>43.673876579999998</v>
      </c>
      <c r="E1313" s="51">
        <v>28.461121929999997</v>
      </c>
    </row>
    <row r="1314" spans="2:5">
      <c r="B1314" s="78">
        <v>13804</v>
      </c>
      <c r="C1314" s="51">
        <v>130</v>
      </c>
      <c r="D1314" s="51">
        <v>130</v>
      </c>
      <c r="E1314" s="51">
        <v>126.09999969</v>
      </c>
    </row>
    <row r="1315" spans="2:5">
      <c r="B1315" s="79" t="s">
        <v>713</v>
      </c>
      <c r="C1315" s="51">
        <v>130</v>
      </c>
      <c r="D1315" s="51">
        <v>130</v>
      </c>
      <c r="E1315" s="51">
        <v>126.09999969</v>
      </c>
    </row>
    <row r="1316" spans="2:5">
      <c r="B1316" s="68" t="s">
        <v>714</v>
      </c>
      <c r="C1316" s="51">
        <v>211.06730200000001</v>
      </c>
      <c r="D1316" s="51">
        <v>251.24412616999999</v>
      </c>
      <c r="E1316" s="51">
        <v>195.71376294000001</v>
      </c>
    </row>
    <row r="1317" spans="2:5">
      <c r="B1317" s="77" t="s">
        <v>257</v>
      </c>
      <c r="C1317" s="119">
        <v>211.06730200000001</v>
      </c>
      <c r="D1317" s="119">
        <v>201.24412616999999</v>
      </c>
      <c r="E1317" s="119">
        <v>145.71377315999999</v>
      </c>
    </row>
    <row r="1318" spans="2:5">
      <c r="B1318" s="78">
        <v>12539</v>
      </c>
      <c r="C1318" s="51">
        <v>0.47504800000000003</v>
      </c>
      <c r="D1318" s="51">
        <v>1.85794477</v>
      </c>
      <c r="E1318" s="51">
        <v>1.3828967700000001</v>
      </c>
    </row>
    <row r="1319" spans="2:5">
      <c r="B1319" s="79" t="s">
        <v>715</v>
      </c>
      <c r="C1319" s="51">
        <v>0.47504800000000003</v>
      </c>
      <c r="D1319" s="51">
        <v>1.85794477</v>
      </c>
      <c r="E1319" s="51">
        <v>1.3828967700000001</v>
      </c>
    </row>
    <row r="1320" spans="2:5">
      <c r="B1320" s="78">
        <v>12581</v>
      </c>
      <c r="C1320" s="51">
        <v>6.5354039999999998</v>
      </c>
      <c r="D1320" s="51">
        <v>8.231026</v>
      </c>
      <c r="E1320" s="51">
        <v>2.3715173900000002</v>
      </c>
    </row>
    <row r="1321" spans="2:5">
      <c r="B1321" s="79" t="s">
        <v>716</v>
      </c>
      <c r="C1321" s="51">
        <v>6.5354039999999998</v>
      </c>
      <c r="D1321" s="51">
        <v>8.231026</v>
      </c>
      <c r="E1321" s="51">
        <v>2.3715173900000002</v>
      </c>
    </row>
    <row r="1322" spans="2:5">
      <c r="B1322" s="78">
        <v>13063</v>
      </c>
      <c r="C1322" s="51">
        <v>7.0139999999999994E-2</v>
      </c>
      <c r="D1322" s="51">
        <v>7.0139999999999994E-2</v>
      </c>
      <c r="E1322" s="51">
        <v>0</v>
      </c>
    </row>
    <row r="1323" spans="2:5">
      <c r="B1323" s="79" t="s">
        <v>717</v>
      </c>
      <c r="C1323" s="51">
        <v>7.0139999999999994E-2</v>
      </c>
      <c r="D1323" s="51">
        <v>7.0139999999999994E-2</v>
      </c>
      <c r="E1323" s="51">
        <v>0</v>
      </c>
    </row>
    <row r="1324" spans="2:5">
      <c r="B1324" s="78">
        <v>13407</v>
      </c>
      <c r="C1324" s="51">
        <v>22.762699999999999</v>
      </c>
      <c r="D1324" s="51">
        <v>3.942218</v>
      </c>
      <c r="E1324" s="51">
        <v>1.8439824599999999</v>
      </c>
    </row>
    <row r="1325" spans="2:5">
      <c r="B1325" s="79" t="s">
        <v>718</v>
      </c>
      <c r="C1325" s="51">
        <v>22.762699999999999</v>
      </c>
      <c r="D1325" s="51">
        <v>3.942218</v>
      </c>
      <c r="E1325" s="51">
        <v>1.8439824599999999</v>
      </c>
    </row>
    <row r="1326" spans="2:5">
      <c r="B1326" s="78">
        <v>13463</v>
      </c>
      <c r="C1326" s="51">
        <v>6.8184250000000004</v>
      </c>
      <c r="D1326" s="51">
        <v>6.6185218899999994</v>
      </c>
      <c r="E1326" s="51">
        <v>0</v>
      </c>
    </row>
    <row r="1327" spans="2:5">
      <c r="B1327" s="79" t="s">
        <v>719</v>
      </c>
      <c r="C1327" s="51">
        <v>6.8184250000000004</v>
      </c>
      <c r="D1327" s="51">
        <v>6.6185218899999994</v>
      </c>
      <c r="E1327" s="51">
        <v>0</v>
      </c>
    </row>
    <row r="1328" spans="2:5">
      <c r="B1328" s="78">
        <v>13540</v>
      </c>
      <c r="C1328" s="51">
        <v>65.802578999999994</v>
      </c>
      <c r="D1328" s="51">
        <v>53.09759407</v>
      </c>
      <c r="E1328" s="51">
        <v>33.361886690000006</v>
      </c>
    </row>
    <row r="1329" spans="2:5">
      <c r="B1329" s="79" t="s">
        <v>897</v>
      </c>
      <c r="C1329" s="51">
        <v>65.802578999999994</v>
      </c>
      <c r="D1329" s="51">
        <v>53.09759407</v>
      </c>
      <c r="E1329" s="51">
        <v>33.361886690000006</v>
      </c>
    </row>
    <row r="1330" spans="2:5">
      <c r="B1330" s="78">
        <v>13566</v>
      </c>
      <c r="C1330" s="51">
        <v>2.5137930000000002</v>
      </c>
      <c r="D1330" s="51">
        <v>9.6557306199999999</v>
      </c>
      <c r="E1330" s="51">
        <v>6.7535399099999998</v>
      </c>
    </row>
    <row r="1331" spans="2:5">
      <c r="B1331" s="79" t="s">
        <v>933</v>
      </c>
      <c r="C1331" s="51">
        <v>2.5137930000000002</v>
      </c>
      <c r="D1331" s="51">
        <v>9.6557306199999999</v>
      </c>
      <c r="E1331" s="51">
        <v>6.7535399099999998</v>
      </c>
    </row>
    <row r="1332" spans="2:5">
      <c r="B1332" s="78">
        <v>13617</v>
      </c>
      <c r="C1332" s="51">
        <v>6.089213</v>
      </c>
      <c r="D1332" s="51">
        <v>4.9820000000298021E-5</v>
      </c>
      <c r="E1332" s="51">
        <v>0</v>
      </c>
    </row>
    <row r="1333" spans="2:5">
      <c r="B1333" s="79" t="s">
        <v>720</v>
      </c>
      <c r="C1333" s="51">
        <v>6.089213</v>
      </c>
      <c r="D1333" s="51">
        <v>4.9820000000298021E-5</v>
      </c>
      <c r="E1333" s="51">
        <v>0</v>
      </c>
    </row>
    <row r="1334" spans="2:5">
      <c r="B1334" s="78">
        <v>13819</v>
      </c>
      <c r="C1334" s="51">
        <v>100</v>
      </c>
      <c r="D1334" s="51">
        <v>100</v>
      </c>
      <c r="E1334" s="51">
        <v>99.999949939999993</v>
      </c>
    </row>
    <row r="1335" spans="2:5">
      <c r="B1335" s="79" t="s">
        <v>721</v>
      </c>
      <c r="C1335" s="51">
        <v>100</v>
      </c>
      <c r="D1335" s="51">
        <v>100</v>
      </c>
      <c r="E1335" s="51">
        <v>99.999949939999993</v>
      </c>
    </row>
    <row r="1336" spans="2:5">
      <c r="B1336" s="78">
        <v>14678</v>
      </c>
      <c r="C1336" s="51">
        <v>0</v>
      </c>
      <c r="D1336" s="51">
        <v>2.6059923999999999</v>
      </c>
      <c r="E1336" s="51">
        <v>0</v>
      </c>
    </row>
    <row r="1337" spans="2:5">
      <c r="B1337" s="79" t="s">
        <v>722</v>
      </c>
      <c r="C1337" s="51">
        <v>0</v>
      </c>
      <c r="D1337" s="51">
        <v>2.6059923999999999</v>
      </c>
      <c r="E1337" s="51">
        <v>0</v>
      </c>
    </row>
    <row r="1338" spans="2:5">
      <c r="B1338" s="78">
        <v>14679</v>
      </c>
      <c r="C1338" s="51">
        <v>0</v>
      </c>
      <c r="D1338" s="51">
        <v>2.6059923999999999</v>
      </c>
      <c r="E1338" s="51">
        <v>0</v>
      </c>
    </row>
    <row r="1339" spans="2:5">
      <c r="B1339" s="79" t="s">
        <v>723</v>
      </c>
      <c r="C1339" s="51">
        <v>0</v>
      </c>
      <c r="D1339" s="51">
        <v>2.6059923999999999</v>
      </c>
      <c r="E1339" s="51">
        <v>0</v>
      </c>
    </row>
    <row r="1340" spans="2:5">
      <c r="B1340" s="78">
        <v>14681</v>
      </c>
      <c r="C1340" s="51">
        <v>0</v>
      </c>
      <c r="D1340" s="51">
        <v>2.6059923999999999</v>
      </c>
      <c r="E1340" s="51">
        <v>0</v>
      </c>
    </row>
    <row r="1341" spans="2:5">
      <c r="B1341" s="79" t="s">
        <v>724</v>
      </c>
      <c r="C1341" s="51">
        <v>0</v>
      </c>
      <c r="D1341" s="51">
        <v>2.6059923999999999</v>
      </c>
      <c r="E1341" s="51">
        <v>0</v>
      </c>
    </row>
    <row r="1342" spans="2:5">
      <c r="B1342" s="78">
        <v>14923</v>
      </c>
      <c r="C1342" s="51">
        <v>0</v>
      </c>
      <c r="D1342" s="51">
        <v>0.79195859999999996</v>
      </c>
      <c r="E1342" s="51">
        <v>0</v>
      </c>
    </row>
    <row r="1343" spans="2:5">
      <c r="B1343" s="79" t="s">
        <v>725</v>
      </c>
      <c r="C1343" s="51">
        <v>0</v>
      </c>
      <c r="D1343" s="51">
        <v>0.79195859999999996</v>
      </c>
      <c r="E1343" s="51">
        <v>0</v>
      </c>
    </row>
    <row r="1344" spans="2:5">
      <c r="B1344" s="78">
        <v>14924</v>
      </c>
      <c r="C1344" s="51">
        <v>0</v>
      </c>
      <c r="D1344" s="51">
        <v>0.79195859999999996</v>
      </c>
      <c r="E1344" s="51">
        <v>0</v>
      </c>
    </row>
    <row r="1345" spans="2:5">
      <c r="B1345" s="79" t="s">
        <v>726</v>
      </c>
      <c r="C1345" s="51">
        <v>0</v>
      </c>
      <c r="D1345" s="51">
        <v>0.79195859999999996</v>
      </c>
      <c r="E1345" s="51">
        <v>0</v>
      </c>
    </row>
    <row r="1346" spans="2:5">
      <c r="B1346" s="78">
        <v>14925</v>
      </c>
      <c r="C1346" s="51">
        <v>0</v>
      </c>
      <c r="D1346" s="51">
        <v>2.1381926</v>
      </c>
      <c r="E1346" s="51">
        <v>0</v>
      </c>
    </row>
    <row r="1347" spans="2:5">
      <c r="B1347" s="79" t="s">
        <v>727</v>
      </c>
      <c r="C1347" s="51">
        <v>0</v>
      </c>
      <c r="D1347" s="51">
        <v>2.1381926</v>
      </c>
      <c r="E1347" s="51">
        <v>0</v>
      </c>
    </row>
    <row r="1348" spans="2:5">
      <c r="B1348" s="78">
        <v>14926</v>
      </c>
      <c r="C1348" s="51">
        <v>0</v>
      </c>
      <c r="D1348" s="51">
        <v>0.79195859999999996</v>
      </c>
      <c r="E1348" s="51">
        <v>0</v>
      </c>
    </row>
    <row r="1349" spans="2:5">
      <c r="B1349" s="79" t="s">
        <v>728</v>
      </c>
      <c r="C1349" s="51">
        <v>0</v>
      </c>
      <c r="D1349" s="51">
        <v>0.79195859999999996</v>
      </c>
      <c r="E1349" s="51">
        <v>0</v>
      </c>
    </row>
    <row r="1350" spans="2:5">
      <c r="B1350" s="78">
        <v>14927</v>
      </c>
      <c r="C1350" s="51">
        <v>0</v>
      </c>
      <c r="D1350" s="51">
        <v>2.1381926</v>
      </c>
      <c r="E1350" s="51">
        <v>0</v>
      </c>
    </row>
    <row r="1351" spans="2:5">
      <c r="B1351" s="79" t="s">
        <v>729</v>
      </c>
      <c r="C1351" s="51">
        <v>0</v>
      </c>
      <c r="D1351" s="51">
        <v>2.1381926</v>
      </c>
      <c r="E1351" s="51">
        <v>0</v>
      </c>
    </row>
    <row r="1352" spans="2:5">
      <c r="B1352" s="78">
        <v>14937</v>
      </c>
      <c r="C1352" s="51">
        <v>0</v>
      </c>
      <c r="D1352" s="51">
        <v>6.000000000931323E-7</v>
      </c>
      <c r="E1352" s="51">
        <v>0</v>
      </c>
    </row>
    <row r="1353" spans="2:5">
      <c r="B1353" s="79" t="s">
        <v>730</v>
      </c>
      <c r="C1353" s="51">
        <v>0</v>
      </c>
      <c r="D1353" s="51">
        <v>6.000000000931323E-7</v>
      </c>
      <c r="E1353" s="51">
        <v>0</v>
      </c>
    </row>
    <row r="1354" spans="2:5">
      <c r="B1354" s="78">
        <v>14938</v>
      </c>
      <c r="C1354" s="51">
        <v>0</v>
      </c>
      <c r="D1354" s="51">
        <v>0.79195859999999996</v>
      </c>
      <c r="E1354" s="51">
        <v>0</v>
      </c>
    </row>
    <row r="1355" spans="2:5">
      <c r="B1355" s="79" t="s">
        <v>731</v>
      </c>
      <c r="C1355" s="51">
        <v>0</v>
      </c>
      <c r="D1355" s="51">
        <v>0.79195859999999996</v>
      </c>
      <c r="E1355" s="51">
        <v>0</v>
      </c>
    </row>
    <row r="1356" spans="2:5">
      <c r="B1356" s="78">
        <v>14857</v>
      </c>
      <c r="C1356" s="51">
        <v>0</v>
      </c>
      <c r="D1356" s="51">
        <v>0.55767940000000005</v>
      </c>
      <c r="E1356" s="51">
        <v>0</v>
      </c>
    </row>
    <row r="1357" spans="2:5">
      <c r="B1357" s="79" t="s">
        <v>1008</v>
      </c>
      <c r="C1357" s="51">
        <v>0</v>
      </c>
      <c r="D1357" s="51">
        <v>0.55767940000000005</v>
      </c>
      <c r="E1357" s="51">
        <v>0</v>
      </c>
    </row>
    <row r="1358" spans="2:5">
      <c r="B1358" s="78">
        <v>14854</v>
      </c>
      <c r="C1358" s="51">
        <v>0</v>
      </c>
      <c r="D1358" s="51">
        <v>0.55767940000000005</v>
      </c>
      <c r="E1358" s="51">
        <v>0</v>
      </c>
    </row>
    <row r="1359" spans="2:5">
      <c r="B1359" s="79" t="s">
        <v>1009</v>
      </c>
      <c r="C1359" s="51">
        <v>0</v>
      </c>
      <c r="D1359" s="51">
        <v>0.55767940000000005</v>
      </c>
      <c r="E1359" s="51">
        <v>0</v>
      </c>
    </row>
    <row r="1360" spans="2:5">
      <c r="B1360" s="78">
        <v>14856</v>
      </c>
      <c r="C1360" s="51">
        <v>0</v>
      </c>
      <c r="D1360" s="51">
        <v>0.55767940000000005</v>
      </c>
      <c r="E1360" s="51">
        <v>0</v>
      </c>
    </row>
    <row r="1361" spans="2:5">
      <c r="B1361" s="79" t="s">
        <v>1010</v>
      </c>
      <c r="C1361" s="51">
        <v>0</v>
      </c>
      <c r="D1361" s="51">
        <v>0.55767940000000005</v>
      </c>
      <c r="E1361" s="51">
        <v>0</v>
      </c>
    </row>
    <row r="1362" spans="2:5">
      <c r="B1362" s="78">
        <v>14855</v>
      </c>
      <c r="C1362" s="51">
        <v>0</v>
      </c>
      <c r="D1362" s="51">
        <v>0.8356654</v>
      </c>
      <c r="E1362" s="51">
        <v>0</v>
      </c>
    </row>
    <row r="1363" spans="2:5">
      <c r="B1363" s="79" t="s">
        <v>1011</v>
      </c>
      <c r="C1363" s="51">
        <v>0</v>
      </c>
      <c r="D1363" s="51">
        <v>0.8356654</v>
      </c>
      <c r="E1363" s="51">
        <v>0</v>
      </c>
    </row>
    <row r="1364" spans="2:5">
      <c r="B1364" s="77" t="s">
        <v>259</v>
      </c>
      <c r="C1364" s="119">
        <v>0</v>
      </c>
      <c r="D1364" s="119">
        <v>50</v>
      </c>
      <c r="E1364" s="119">
        <v>49.99998978</v>
      </c>
    </row>
    <row r="1365" spans="2:5">
      <c r="B1365" s="78">
        <v>13819</v>
      </c>
      <c r="C1365" s="51">
        <v>0</v>
      </c>
      <c r="D1365" s="51">
        <v>50</v>
      </c>
      <c r="E1365" s="51">
        <v>49.99998978</v>
      </c>
    </row>
    <row r="1366" spans="2:5">
      <c r="B1366" s="79" t="s">
        <v>721</v>
      </c>
      <c r="C1366" s="51">
        <v>0</v>
      </c>
      <c r="D1366" s="51">
        <v>50</v>
      </c>
      <c r="E1366" s="51">
        <v>49.99998978</v>
      </c>
    </row>
    <row r="1367" spans="2:5">
      <c r="B1367" s="68" t="s">
        <v>732</v>
      </c>
      <c r="C1367" s="51">
        <v>546.81795099999999</v>
      </c>
      <c r="D1367" s="51">
        <v>989.68807568999989</v>
      </c>
      <c r="E1367" s="51">
        <v>609.58482536999998</v>
      </c>
    </row>
    <row r="1368" spans="2:5">
      <c r="B1368" s="77" t="s">
        <v>257</v>
      </c>
      <c r="C1368" s="119">
        <v>546.81795099999999</v>
      </c>
      <c r="D1368" s="119">
        <v>739.68807568999989</v>
      </c>
      <c r="E1368" s="119">
        <v>423.31611429999992</v>
      </c>
    </row>
    <row r="1369" spans="2:5">
      <c r="B1369" s="78">
        <v>86</v>
      </c>
      <c r="C1369" s="51">
        <v>0</v>
      </c>
      <c r="D1369" s="51">
        <v>4</v>
      </c>
      <c r="E1369" s="51">
        <v>0</v>
      </c>
    </row>
    <row r="1370" spans="2:5">
      <c r="B1370" s="79" t="s">
        <v>747</v>
      </c>
      <c r="C1370" s="51">
        <v>0</v>
      </c>
      <c r="D1370" s="51">
        <v>4</v>
      </c>
      <c r="E1370" s="51">
        <v>0</v>
      </c>
    </row>
    <row r="1371" spans="2:5">
      <c r="B1371" s="78">
        <v>4178</v>
      </c>
      <c r="C1371" s="51">
        <v>150</v>
      </c>
      <c r="D1371" s="51">
        <v>100</v>
      </c>
      <c r="E1371" s="51">
        <v>0</v>
      </c>
    </row>
    <row r="1372" spans="2:5">
      <c r="B1372" s="79" t="s">
        <v>746</v>
      </c>
      <c r="C1372" s="51">
        <v>150</v>
      </c>
      <c r="D1372" s="51">
        <v>100</v>
      </c>
      <c r="E1372" s="51">
        <v>0</v>
      </c>
    </row>
    <row r="1373" spans="2:5">
      <c r="B1373" s="78">
        <v>12541</v>
      </c>
      <c r="C1373" s="51">
        <v>18.120543000000001</v>
      </c>
      <c r="D1373" s="51">
        <v>28.528721999999998</v>
      </c>
      <c r="E1373" s="51">
        <v>10.235457559999999</v>
      </c>
    </row>
    <row r="1374" spans="2:5">
      <c r="B1374" s="79" t="s">
        <v>733</v>
      </c>
      <c r="C1374" s="51">
        <v>18.120543000000001</v>
      </c>
      <c r="D1374" s="51">
        <v>28.528721999999998</v>
      </c>
      <c r="E1374" s="51">
        <v>10.235457559999999</v>
      </c>
    </row>
    <row r="1375" spans="2:5">
      <c r="B1375" s="78">
        <v>12584</v>
      </c>
      <c r="C1375" s="51">
        <v>57.649901</v>
      </c>
      <c r="D1375" s="51">
        <v>57.084786020000003</v>
      </c>
      <c r="E1375" s="51">
        <v>22.285563420000003</v>
      </c>
    </row>
    <row r="1376" spans="2:5">
      <c r="B1376" s="79" t="s">
        <v>734</v>
      </c>
      <c r="C1376" s="51">
        <v>57.649901</v>
      </c>
      <c r="D1376" s="51">
        <v>57.084786020000003</v>
      </c>
      <c r="E1376" s="51">
        <v>22.285563420000003</v>
      </c>
    </row>
    <row r="1377" spans="2:5">
      <c r="B1377" s="78">
        <v>13060</v>
      </c>
      <c r="C1377" s="51">
        <v>8.2160989999999998</v>
      </c>
      <c r="D1377" s="51">
        <v>19.64672968</v>
      </c>
      <c r="E1377" s="51">
        <v>6.1870018000000009</v>
      </c>
    </row>
    <row r="1378" spans="2:5">
      <c r="B1378" s="79" t="s">
        <v>735</v>
      </c>
      <c r="C1378" s="51">
        <v>8.2160989999999998</v>
      </c>
      <c r="D1378" s="51">
        <v>19.64672968</v>
      </c>
      <c r="E1378" s="51">
        <v>6.1870018000000009</v>
      </c>
    </row>
    <row r="1379" spans="2:5">
      <c r="B1379" s="78">
        <v>13409</v>
      </c>
      <c r="C1379" s="51">
        <v>65.211185</v>
      </c>
      <c r="D1379" s="51">
        <v>56.81981454000001</v>
      </c>
      <c r="E1379" s="51">
        <v>19.419077509999997</v>
      </c>
    </row>
    <row r="1380" spans="2:5">
      <c r="B1380" s="79" t="s">
        <v>736</v>
      </c>
      <c r="C1380" s="51">
        <v>65.211185</v>
      </c>
      <c r="D1380" s="51">
        <v>56.81981454000001</v>
      </c>
      <c r="E1380" s="51">
        <v>19.419077509999997</v>
      </c>
    </row>
    <row r="1381" spans="2:5">
      <c r="B1381" s="78">
        <v>13465</v>
      </c>
      <c r="C1381" s="51">
        <v>4.7072700000000003</v>
      </c>
      <c r="D1381" s="51">
        <v>0</v>
      </c>
      <c r="E1381" s="51">
        <v>0</v>
      </c>
    </row>
    <row r="1382" spans="2:5">
      <c r="B1382" s="79" t="s">
        <v>737</v>
      </c>
      <c r="C1382" s="51">
        <v>4.7072700000000003</v>
      </c>
      <c r="D1382" s="51">
        <v>0</v>
      </c>
      <c r="E1382" s="51">
        <v>0</v>
      </c>
    </row>
    <row r="1383" spans="2:5">
      <c r="B1383" s="78">
        <v>13543</v>
      </c>
      <c r="C1383" s="51">
        <v>40.944746000000002</v>
      </c>
      <c r="D1383" s="51">
        <v>92.492475049999996</v>
      </c>
      <c r="E1383" s="51">
        <v>46.058195510000004</v>
      </c>
    </row>
    <row r="1384" spans="2:5">
      <c r="B1384" s="79" t="s">
        <v>738</v>
      </c>
      <c r="C1384" s="51">
        <v>40.944746000000002</v>
      </c>
      <c r="D1384" s="51">
        <v>92.492475049999996</v>
      </c>
      <c r="E1384" s="51">
        <v>46.058195510000004</v>
      </c>
    </row>
    <row r="1385" spans="2:5">
      <c r="B1385" s="78">
        <v>13573</v>
      </c>
      <c r="C1385" s="51">
        <v>1.3125</v>
      </c>
      <c r="D1385" s="51">
        <v>1.3125</v>
      </c>
      <c r="E1385" s="51">
        <v>0</v>
      </c>
    </row>
    <row r="1386" spans="2:5">
      <c r="B1386" s="79" t="s">
        <v>739</v>
      </c>
      <c r="C1386" s="51">
        <v>1.3125</v>
      </c>
      <c r="D1386" s="51">
        <v>1.3125</v>
      </c>
      <c r="E1386" s="51">
        <v>0</v>
      </c>
    </row>
    <row r="1387" spans="2:5">
      <c r="B1387" s="78">
        <v>13606</v>
      </c>
      <c r="C1387" s="51">
        <v>17.023765999999998</v>
      </c>
      <c r="D1387" s="51">
        <v>2</v>
      </c>
      <c r="E1387" s="51">
        <v>1.5258189799999999</v>
      </c>
    </row>
    <row r="1388" spans="2:5">
      <c r="B1388" s="79" t="s">
        <v>740</v>
      </c>
      <c r="C1388" s="51">
        <v>17.023765999999998</v>
      </c>
      <c r="D1388" s="51">
        <v>2</v>
      </c>
      <c r="E1388" s="51">
        <v>1.5258189799999999</v>
      </c>
    </row>
    <row r="1389" spans="2:5">
      <c r="B1389" s="78">
        <v>13641</v>
      </c>
      <c r="C1389" s="51">
        <v>0</v>
      </c>
      <c r="D1389" s="51">
        <v>53.5</v>
      </c>
      <c r="E1389" s="51">
        <v>0</v>
      </c>
    </row>
    <row r="1390" spans="2:5">
      <c r="B1390" s="79" t="s">
        <v>748</v>
      </c>
      <c r="C1390" s="51">
        <v>0</v>
      </c>
      <c r="D1390" s="51">
        <v>53.5</v>
      </c>
      <c r="E1390" s="51">
        <v>0</v>
      </c>
    </row>
    <row r="1391" spans="2:5">
      <c r="B1391" s="78">
        <v>13827</v>
      </c>
      <c r="C1391" s="51">
        <v>130</v>
      </c>
      <c r="D1391" s="51">
        <v>210</v>
      </c>
      <c r="E1391" s="51">
        <v>209.62314517000002</v>
      </c>
    </row>
    <row r="1392" spans="2:5">
      <c r="B1392" s="79" t="s">
        <v>741</v>
      </c>
      <c r="C1392" s="51">
        <v>130</v>
      </c>
      <c r="D1392" s="51">
        <v>210</v>
      </c>
      <c r="E1392" s="51">
        <v>209.62314517000002</v>
      </c>
    </row>
    <row r="1393" spans="2:5">
      <c r="B1393" s="78">
        <v>14308</v>
      </c>
      <c r="C1393" s="51">
        <v>5.4548110000000003</v>
      </c>
      <c r="D1393" s="51">
        <v>5.4548110000000003</v>
      </c>
      <c r="E1393" s="51">
        <v>0</v>
      </c>
    </row>
    <row r="1394" spans="2:5">
      <c r="B1394" s="79" t="s">
        <v>742</v>
      </c>
      <c r="C1394" s="51">
        <v>5.4548110000000003</v>
      </c>
      <c r="D1394" s="51">
        <v>5.4548110000000003</v>
      </c>
      <c r="E1394" s="51">
        <v>0</v>
      </c>
    </row>
    <row r="1395" spans="2:5">
      <c r="B1395" s="78">
        <v>14309</v>
      </c>
      <c r="C1395" s="51">
        <v>0</v>
      </c>
      <c r="D1395" s="51">
        <v>100</v>
      </c>
      <c r="E1395" s="51">
        <v>100</v>
      </c>
    </row>
    <row r="1396" spans="2:5">
      <c r="B1396" s="79" t="s">
        <v>743</v>
      </c>
      <c r="C1396" s="51">
        <v>0</v>
      </c>
      <c r="D1396" s="51">
        <v>100</v>
      </c>
      <c r="E1396" s="51">
        <v>100</v>
      </c>
    </row>
    <row r="1397" spans="2:5">
      <c r="B1397" s="78">
        <v>14565</v>
      </c>
      <c r="C1397" s="51">
        <v>8.2905580000000008</v>
      </c>
      <c r="D1397" s="51">
        <v>8.2905580000000008</v>
      </c>
      <c r="E1397" s="51">
        <v>7.9818543500000008</v>
      </c>
    </row>
    <row r="1398" spans="2:5">
      <c r="B1398" s="79" t="s">
        <v>744</v>
      </c>
      <c r="C1398" s="51">
        <v>8.2905580000000008</v>
      </c>
      <c r="D1398" s="51">
        <v>8.2905580000000008</v>
      </c>
      <c r="E1398" s="51">
        <v>7.9818543500000008</v>
      </c>
    </row>
    <row r="1399" spans="2:5">
      <c r="B1399" s="78">
        <v>14618</v>
      </c>
      <c r="C1399" s="51">
        <v>39.886572000000001</v>
      </c>
      <c r="D1399" s="51">
        <v>0</v>
      </c>
      <c r="E1399" s="51">
        <v>0</v>
      </c>
    </row>
    <row r="1400" spans="2:5">
      <c r="B1400" s="79" t="s">
        <v>745</v>
      </c>
      <c r="C1400" s="51">
        <v>39.886572000000001</v>
      </c>
      <c r="D1400" s="51">
        <v>0</v>
      </c>
      <c r="E1400" s="51">
        <v>0</v>
      </c>
    </row>
    <row r="1401" spans="2:5">
      <c r="B1401" s="78">
        <v>14828</v>
      </c>
      <c r="C1401" s="51">
        <v>0</v>
      </c>
      <c r="D1401" s="51">
        <v>0.55767940000000005</v>
      </c>
      <c r="E1401" s="51">
        <v>0</v>
      </c>
    </row>
    <row r="1402" spans="2:5">
      <c r="B1402" s="79" t="s">
        <v>1012</v>
      </c>
      <c r="C1402" s="51">
        <v>0</v>
      </c>
      <c r="D1402" s="51">
        <v>0.55767940000000005</v>
      </c>
      <c r="E1402" s="51">
        <v>0</v>
      </c>
    </row>
    <row r="1403" spans="2:5">
      <c r="B1403" s="77" t="s">
        <v>259</v>
      </c>
      <c r="C1403" s="119">
        <v>0</v>
      </c>
      <c r="D1403" s="119">
        <v>50</v>
      </c>
      <c r="E1403" s="119">
        <v>49.999955790000001</v>
      </c>
    </row>
    <row r="1404" spans="2:5">
      <c r="B1404" s="78">
        <v>13827</v>
      </c>
      <c r="C1404" s="51">
        <v>0</v>
      </c>
      <c r="D1404" s="51">
        <v>50</v>
      </c>
      <c r="E1404" s="51">
        <v>49.999955790000001</v>
      </c>
    </row>
    <row r="1405" spans="2:5">
      <c r="B1405" s="79" t="s">
        <v>741</v>
      </c>
      <c r="C1405" s="51">
        <v>0</v>
      </c>
      <c r="D1405" s="51">
        <v>50</v>
      </c>
      <c r="E1405" s="51">
        <v>49.999955790000001</v>
      </c>
    </row>
    <row r="1406" spans="2:5">
      <c r="B1406" s="77" t="s">
        <v>260</v>
      </c>
      <c r="C1406" s="119">
        <v>0</v>
      </c>
      <c r="D1406" s="119">
        <v>200</v>
      </c>
      <c r="E1406" s="119">
        <v>136.26875527999999</v>
      </c>
    </row>
    <row r="1407" spans="2:5">
      <c r="B1407" s="78">
        <v>13641</v>
      </c>
      <c r="C1407" s="51">
        <v>0</v>
      </c>
      <c r="D1407" s="51">
        <v>50</v>
      </c>
      <c r="E1407" s="51">
        <v>43.501462590000003</v>
      </c>
    </row>
    <row r="1408" spans="2:5">
      <c r="B1408" s="79" t="s">
        <v>748</v>
      </c>
      <c r="C1408" s="51">
        <v>0</v>
      </c>
      <c r="D1408" s="51">
        <v>50</v>
      </c>
      <c r="E1408" s="51">
        <v>43.501462590000003</v>
      </c>
    </row>
    <row r="1409" spans="2:5">
      <c r="B1409" s="78">
        <v>14309</v>
      </c>
      <c r="C1409" s="51">
        <v>0</v>
      </c>
      <c r="D1409" s="51">
        <v>150</v>
      </c>
      <c r="E1409" s="51">
        <v>92.767292689999991</v>
      </c>
    </row>
    <row r="1410" spans="2:5">
      <c r="B1410" s="79" t="s">
        <v>743</v>
      </c>
      <c r="C1410" s="51">
        <v>0</v>
      </c>
      <c r="D1410" s="51">
        <v>150</v>
      </c>
      <c r="E1410" s="51">
        <v>92.767292689999991</v>
      </c>
    </row>
    <row r="1411" spans="2:5">
      <c r="B1411" s="68" t="s">
        <v>749</v>
      </c>
      <c r="C1411" s="51">
        <v>781.06312100000002</v>
      </c>
      <c r="D1411" s="51">
        <v>952.45977052000001</v>
      </c>
      <c r="E1411" s="51">
        <v>760.05427804999999</v>
      </c>
    </row>
    <row r="1412" spans="2:5">
      <c r="B1412" s="77" t="s">
        <v>257</v>
      </c>
      <c r="C1412" s="119">
        <v>781.06312100000002</v>
      </c>
      <c r="D1412" s="119">
        <v>495.03746351999996</v>
      </c>
      <c r="E1412" s="119">
        <v>418.89856727</v>
      </c>
    </row>
    <row r="1413" spans="2:5">
      <c r="B1413" s="78">
        <v>1729</v>
      </c>
      <c r="C1413" s="51">
        <v>300</v>
      </c>
      <c r="D1413" s="51">
        <v>179.998771</v>
      </c>
      <c r="E1413" s="51">
        <v>179.99877006</v>
      </c>
    </row>
    <row r="1414" spans="2:5">
      <c r="B1414" s="79" t="s">
        <v>760</v>
      </c>
      <c r="C1414" s="51">
        <v>300</v>
      </c>
      <c r="D1414" s="51">
        <v>179.998771</v>
      </c>
      <c r="E1414" s="51">
        <v>179.99877006</v>
      </c>
    </row>
    <row r="1415" spans="2:5">
      <c r="B1415" s="78">
        <v>12531</v>
      </c>
      <c r="C1415" s="51">
        <v>6.8048260000000003</v>
      </c>
      <c r="D1415" s="51">
        <v>0.203592</v>
      </c>
      <c r="E1415" s="51">
        <v>0</v>
      </c>
    </row>
    <row r="1416" spans="2:5">
      <c r="B1416" s="79" t="s">
        <v>750</v>
      </c>
      <c r="C1416" s="51">
        <v>6.8048260000000003</v>
      </c>
      <c r="D1416" s="51">
        <v>0.203592</v>
      </c>
      <c r="E1416" s="51">
        <v>0</v>
      </c>
    </row>
    <row r="1417" spans="2:5">
      <c r="B1417" s="78">
        <v>12573</v>
      </c>
      <c r="C1417" s="51">
        <v>3.961821</v>
      </c>
      <c r="D1417" s="51">
        <v>16.288210689999996</v>
      </c>
      <c r="E1417" s="51">
        <v>3.9596481800000003</v>
      </c>
    </row>
    <row r="1418" spans="2:5">
      <c r="B1418" s="79" t="s">
        <v>751</v>
      </c>
      <c r="C1418" s="51">
        <v>3.961821</v>
      </c>
      <c r="D1418" s="51">
        <v>16.288210689999996</v>
      </c>
      <c r="E1418" s="51">
        <v>3.9596481800000003</v>
      </c>
    </row>
    <row r="1419" spans="2:5">
      <c r="B1419" s="78">
        <v>13053</v>
      </c>
      <c r="C1419" s="51">
        <v>6.1158799999999998</v>
      </c>
      <c r="D1419" s="51">
        <v>31.47329805</v>
      </c>
      <c r="E1419" s="51">
        <v>13.662897579999999</v>
      </c>
    </row>
    <row r="1420" spans="2:5">
      <c r="B1420" s="79" t="s">
        <v>752</v>
      </c>
      <c r="C1420" s="51">
        <v>6.1158799999999998</v>
      </c>
      <c r="D1420" s="51">
        <v>31.47329805</v>
      </c>
      <c r="E1420" s="51">
        <v>13.662897579999999</v>
      </c>
    </row>
    <row r="1421" spans="2:5">
      <c r="B1421" s="78">
        <v>13400</v>
      </c>
      <c r="C1421" s="51">
        <v>12.897713</v>
      </c>
      <c r="D1421" s="51">
        <v>15.669415000000001</v>
      </c>
      <c r="E1421" s="51">
        <v>13.771701999999999</v>
      </c>
    </row>
    <row r="1422" spans="2:5">
      <c r="B1422" s="79" t="s">
        <v>753</v>
      </c>
      <c r="C1422" s="51">
        <v>12.897713</v>
      </c>
      <c r="D1422" s="51">
        <v>15.669415000000001</v>
      </c>
      <c r="E1422" s="51">
        <v>13.771701999999999</v>
      </c>
    </row>
    <row r="1423" spans="2:5">
      <c r="B1423" s="78">
        <v>13555</v>
      </c>
      <c r="C1423" s="51">
        <v>8.6418610000000005</v>
      </c>
      <c r="D1423" s="51">
        <v>6.8718149999999998</v>
      </c>
      <c r="E1423" s="51">
        <v>5.2385040600000004</v>
      </c>
    </row>
    <row r="1424" spans="2:5">
      <c r="B1424" s="79" t="s">
        <v>898</v>
      </c>
      <c r="C1424" s="51">
        <v>8.6418610000000005</v>
      </c>
      <c r="D1424" s="51">
        <v>6.8718149999999998</v>
      </c>
      <c r="E1424" s="51">
        <v>5.2385040600000004</v>
      </c>
    </row>
    <row r="1425" spans="2:5">
      <c r="B1425" s="78">
        <v>13604</v>
      </c>
      <c r="C1425" s="51">
        <v>1.74034</v>
      </c>
      <c r="D1425" s="51">
        <v>3.657575</v>
      </c>
      <c r="E1425" s="51">
        <v>0.70723460999999999</v>
      </c>
    </row>
    <row r="1426" spans="2:5" ht="16.899999999999999" customHeight="1">
      <c r="B1426" s="79" t="s">
        <v>754</v>
      </c>
      <c r="C1426" s="51">
        <v>1.74034</v>
      </c>
      <c r="D1426" s="51">
        <v>3.657575</v>
      </c>
      <c r="E1426" s="51">
        <v>0.70723460999999999</v>
      </c>
    </row>
    <row r="1427" spans="2:5">
      <c r="B1427" s="78">
        <v>13672</v>
      </c>
      <c r="C1427" s="51">
        <v>34.321441</v>
      </c>
      <c r="D1427" s="51">
        <v>8.7610499099999988</v>
      </c>
      <c r="E1427" s="51">
        <v>8.5061184600000015</v>
      </c>
    </row>
    <row r="1428" spans="2:5">
      <c r="B1428" s="79" t="s">
        <v>755</v>
      </c>
      <c r="C1428" s="51">
        <v>34.321441</v>
      </c>
      <c r="D1428" s="51">
        <v>8.7610499099999988</v>
      </c>
      <c r="E1428" s="51">
        <v>8.5061184600000015</v>
      </c>
    </row>
    <row r="1429" spans="2:5">
      <c r="B1429" s="78">
        <v>13813</v>
      </c>
      <c r="C1429" s="51">
        <v>100</v>
      </c>
      <c r="D1429" s="51">
        <v>100</v>
      </c>
      <c r="E1429" s="51">
        <v>92.493640309999989</v>
      </c>
    </row>
    <row r="1430" spans="2:5">
      <c r="B1430" s="79" t="s">
        <v>756</v>
      </c>
      <c r="C1430" s="51">
        <v>100</v>
      </c>
      <c r="D1430" s="51">
        <v>100</v>
      </c>
      <c r="E1430" s="51">
        <v>92.493640309999989</v>
      </c>
    </row>
    <row r="1431" spans="2:5">
      <c r="B1431" s="78">
        <v>14105</v>
      </c>
      <c r="C1431" s="51">
        <v>0</v>
      </c>
      <c r="D1431" s="51">
        <v>1.4999999990686774E-7</v>
      </c>
      <c r="E1431" s="51">
        <v>0</v>
      </c>
    </row>
    <row r="1432" spans="2:5">
      <c r="B1432" s="79" t="s">
        <v>757</v>
      </c>
      <c r="C1432" s="51">
        <v>0</v>
      </c>
      <c r="D1432" s="51">
        <v>1.4999999990686774E-7</v>
      </c>
      <c r="E1432" s="51">
        <v>0</v>
      </c>
    </row>
    <row r="1433" spans="2:5">
      <c r="B1433" s="78">
        <v>14278</v>
      </c>
      <c r="C1433" s="51">
        <v>306.57923899999997</v>
      </c>
      <c r="D1433" s="51">
        <v>116.57246112</v>
      </c>
      <c r="E1433" s="51">
        <v>100.56005201000001</v>
      </c>
    </row>
    <row r="1434" spans="2:5">
      <c r="B1434" s="79" t="s">
        <v>758</v>
      </c>
      <c r="C1434" s="51">
        <v>306.57923899999997</v>
      </c>
      <c r="D1434" s="51">
        <v>116.57246112</v>
      </c>
      <c r="E1434" s="51">
        <v>100.56005201000001</v>
      </c>
    </row>
    <row r="1435" spans="2:5">
      <c r="B1435" s="78">
        <v>14916</v>
      </c>
      <c r="C1435" s="51">
        <v>0</v>
      </c>
      <c r="D1435" s="51">
        <v>11.827519199999999</v>
      </c>
      <c r="E1435" s="51">
        <v>0</v>
      </c>
    </row>
    <row r="1436" spans="2:5">
      <c r="B1436" s="79" t="s">
        <v>759</v>
      </c>
      <c r="C1436" s="51">
        <v>0</v>
      </c>
      <c r="D1436" s="51">
        <v>11.827519199999999</v>
      </c>
      <c r="E1436" s="51">
        <v>0</v>
      </c>
    </row>
    <row r="1437" spans="2:5">
      <c r="B1437" s="78">
        <v>14865</v>
      </c>
      <c r="C1437" s="51">
        <v>0</v>
      </c>
      <c r="D1437" s="51">
        <v>0.58757740000000003</v>
      </c>
      <c r="E1437" s="51">
        <v>0</v>
      </c>
    </row>
    <row r="1438" spans="2:5">
      <c r="B1438" s="79" t="s">
        <v>1013</v>
      </c>
      <c r="C1438" s="51">
        <v>0</v>
      </c>
      <c r="D1438" s="51">
        <v>0.58757740000000003</v>
      </c>
      <c r="E1438" s="51">
        <v>0</v>
      </c>
    </row>
    <row r="1439" spans="2:5">
      <c r="B1439" s="78">
        <v>14866</v>
      </c>
      <c r="C1439" s="51">
        <v>0</v>
      </c>
      <c r="D1439" s="51">
        <v>0.58757740000000003</v>
      </c>
      <c r="E1439" s="51">
        <v>0</v>
      </c>
    </row>
    <row r="1440" spans="2:5">
      <c r="B1440" s="79" t="s">
        <v>1014</v>
      </c>
      <c r="C1440" s="51">
        <v>0</v>
      </c>
      <c r="D1440" s="51">
        <v>0.58757740000000003</v>
      </c>
      <c r="E1440" s="51">
        <v>0</v>
      </c>
    </row>
    <row r="1441" spans="2:5">
      <c r="B1441" s="78">
        <v>14863</v>
      </c>
      <c r="C1441" s="51">
        <v>0</v>
      </c>
      <c r="D1441" s="51">
        <v>0.55767940000000005</v>
      </c>
      <c r="E1441" s="51">
        <v>0</v>
      </c>
    </row>
    <row r="1442" spans="2:5">
      <c r="B1442" s="79" t="s">
        <v>1015</v>
      </c>
      <c r="C1442" s="51">
        <v>0</v>
      </c>
      <c r="D1442" s="51">
        <v>0.55767940000000005</v>
      </c>
      <c r="E1442" s="51">
        <v>0</v>
      </c>
    </row>
    <row r="1443" spans="2:5">
      <c r="B1443" s="78">
        <v>14861</v>
      </c>
      <c r="C1443" s="51">
        <v>0</v>
      </c>
      <c r="D1443" s="51">
        <v>0.8356654</v>
      </c>
      <c r="E1443" s="51">
        <v>0</v>
      </c>
    </row>
    <row r="1444" spans="2:5">
      <c r="B1444" s="79" t="s">
        <v>1016</v>
      </c>
      <c r="C1444" s="51">
        <v>0</v>
      </c>
      <c r="D1444" s="51">
        <v>0.8356654</v>
      </c>
      <c r="E1444" s="51">
        <v>0</v>
      </c>
    </row>
    <row r="1445" spans="2:5">
      <c r="B1445" s="78">
        <v>14864</v>
      </c>
      <c r="C1445" s="51">
        <v>0</v>
      </c>
      <c r="D1445" s="51">
        <v>0.58757740000000003</v>
      </c>
      <c r="E1445" s="51">
        <v>0</v>
      </c>
    </row>
    <row r="1446" spans="2:5">
      <c r="B1446" s="79" t="s">
        <v>1017</v>
      </c>
      <c r="C1446" s="51">
        <v>0</v>
      </c>
      <c r="D1446" s="51">
        <v>0.58757740000000003</v>
      </c>
      <c r="E1446" s="51">
        <v>0</v>
      </c>
    </row>
    <row r="1447" spans="2:5">
      <c r="B1447" s="78">
        <v>14862</v>
      </c>
      <c r="C1447" s="51">
        <v>0</v>
      </c>
      <c r="D1447" s="51">
        <v>0.55767940000000005</v>
      </c>
      <c r="E1447" s="51">
        <v>0</v>
      </c>
    </row>
    <row r="1448" spans="2:5">
      <c r="B1448" s="79" t="s">
        <v>1018</v>
      </c>
      <c r="C1448" s="51">
        <v>0</v>
      </c>
      <c r="D1448" s="51">
        <v>0.55767940000000005</v>
      </c>
      <c r="E1448" s="51">
        <v>0</v>
      </c>
    </row>
    <row r="1449" spans="2:5">
      <c r="B1449" s="77" t="s">
        <v>259</v>
      </c>
      <c r="C1449" s="119">
        <v>0</v>
      </c>
      <c r="D1449" s="119">
        <v>25</v>
      </c>
      <c r="E1449" s="119">
        <v>24.99999008</v>
      </c>
    </row>
    <row r="1450" spans="2:5">
      <c r="B1450" s="78">
        <v>13813</v>
      </c>
      <c r="C1450" s="51">
        <v>0</v>
      </c>
      <c r="D1450" s="51">
        <v>25</v>
      </c>
      <c r="E1450" s="51">
        <v>24.99999008</v>
      </c>
    </row>
    <row r="1451" spans="2:5">
      <c r="B1451" s="79" t="s">
        <v>756</v>
      </c>
      <c r="C1451" s="51">
        <v>0</v>
      </c>
      <c r="D1451" s="51">
        <v>25</v>
      </c>
      <c r="E1451" s="51">
        <v>24.99999008</v>
      </c>
    </row>
    <row r="1452" spans="2:5">
      <c r="B1452" s="77" t="s">
        <v>260</v>
      </c>
      <c r="C1452" s="119">
        <v>0</v>
      </c>
      <c r="D1452" s="119">
        <v>432.42230699999999</v>
      </c>
      <c r="E1452" s="119">
        <v>316.15572069999996</v>
      </c>
    </row>
    <row r="1453" spans="2:5">
      <c r="B1453" s="78">
        <v>12082</v>
      </c>
      <c r="C1453" s="51">
        <v>0</v>
      </c>
      <c r="D1453" s="51">
        <v>32.422307000000004</v>
      </c>
      <c r="E1453" s="51">
        <v>0</v>
      </c>
    </row>
    <row r="1454" spans="2:5">
      <c r="B1454" s="79" t="s">
        <v>761</v>
      </c>
      <c r="C1454" s="51">
        <v>0</v>
      </c>
      <c r="D1454" s="51">
        <v>32.422307000000004</v>
      </c>
      <c r="E1454" s="51">
        <v>0</v>
      </c>
    </row>
    <row r="1455" spans="2:5">
      <c r="B1455" s="78">
        <v>12720</v>
      </c>
      <c r="C1455" s="51">
        <v>0</v>
      </c>
      <c r="D1455" s="51">
        <v>400</v>
      </c>
      <c r="E1455" s="51">
        <v>316.15572069999996</v>
      </c>
    </row>
    <row r="1456" spans="2:5">
      <c r="B1456" s="79" t="s">
        <v>762</v>
      </c>
      <c r="C1456" s="51">
        <v>0</v>
      </c>
      <c r="D1456" s="51">
        <v>400</v>
      </c>
      <c r="E1456" s="51">
        <v>316.15572069999996</v>
      </c>
    </row>
    <row r="1457" spans="2:5">
      <c r="B1457" s="68" t="s">
        <v>763</v>
      </c>
      <c r="C1457" s="51">
        <v>198.24744899999999</v>
      </c>
      <c r="D1457" s="51">
        <v>228.96435220000001</v>
      </c>
      <c r="E1457" s="51">
        <v>151.68135475999998</v>
      </c>
    </row>
    <row r="1458" spans="2:5">
      <c r="B1458" s="77" t="s">
        <v>257</v>
      </c>
      <c r="C1458" s="119">
        <v>198.24744899999999</v>
      </c>
      <c r="D1458" s="119">
        <v>203.96435220000001</v>
      </c>
      <c r="E1458" s="119">
        <v>126.68136994999999</v>
      </c>
    </row>
    <row r="1459" spans="2:5">
      <c r="B1459" s="78">
        <v>12548</v>
      </c>
      <c r="C1459" s="51">
        <v>8.0743170000000006</v>
      </c>
      <c r="D1459" s="51">
        <v>8.0743170000000006</v>
      </c>
      <c r="E1459" s="51">
        <v>0</v>
      </c>
    </row>
    <row r="1460" spans="2:5">
      <c r="B1460" s="79" t="s">
        <v>764</v>
      </c>
      <c r="C1460" s="51">
        <v>8.0743170000000006</v>
      </c>
      <c r="D1460" s="51">
        <v>8.0743170000000006</v>
      </c>
      <c r="E1460" s="51">
        <v>0</v>
      </c>
    </row>
    <row r="1461" spans="2:5">
      <c r="B1461" s="78">
        <v>13069</v>
      </c>
      <c r="C1461" s="51">
        <v>8.0825940000000003</v>
      </c>
      <c r="D1461" s="51">
        <v>0</v>
      </c>
      <c r="E1461" s="51">
        <v>0</v>
      </c>
    </row>
    <row r="1462" spans="2:5">
      <c r="B1462" s="79" t="s">
        <v>765</v>
      </c>
      <c r="C1462" s="51">
        <v>8.0825940000000003</v>
      </c>
      <c r="D1462" s="51">
        <v>0</v>
      </c>
      <c r="E1462" s="51">
        <v>0</v>
      </c>
    </row>
    <row r="1463" spans="2:5">
      <c r="B1463" s="78">
        <v>13414</v>
      </c>
      <c r="C1463" s="51">
        <v>15.588058999999999</v>
      </c>
      <c r="D1463" s="51">
        <v>17.529126000000002</v>
      </c>
      <c r="E1463" s="51">
        <v>7.5237803300000001</v>
      </c>
    </row>
    <row r="1464" spans="2:5" ht="24" customHeight="1">
      <c r="B1464" s="79" t="s">
        <v>766</v>
      </c>
      <c r="C1464" s="51">
        <v>15.588058999999999</v>
      </c>
      <c r="D1464" s="51">
        <v>17.529126000000002</v>
      </c>
      <c r="E1464" s="51">
        <v>7.5237803300000001</v>
      </c>
    </row>
    <row r="1465" spans="2:5">
      <c r="B1465" s="78">
        <v>13451</v>
      </c>
      <c r="C1465" s="51">
        <v>8.1677E-2</v>
      </c>
      <c r="D1465" s="51">
        <v>8.1677E-2</v>
      </c>
      <c r="E1465" s="51">
        <v>0</v>
      </c>
    </row>
    <row r="1466" spans="2:5">
      <c r="B1466" s="79" t="s">
        <v>767</v>
      </c>
      <c r="C1466" s="51">
        <v>8.1677E-2</v>
      </c>
      <c r="D1466" s="51">
        <v>8.1677E-2</v>
      </c>
      <c r="E1466" s="51">
        <v>0</v>
      </c>
    </row>
    <row r="1467" spans="2:5">
      <c r="B1467" s="78">
        <v>13557</v>
      </c>
      <c r="C1467" s="51">
        <v>4.4754000000000002E-2</v>
      </c>
      <c r="D1467" s="51">
        <v>4.4754000000000002E-2</v>
      </c>
      <c r="E1467" s="51">
        <v>0</v>
      </c>
    </row>
    <row r="1468" spans="2:5">
      <c r="B1468" s="79" t="s">
        <v>768</v>
      </c>
      <c r="C1468" s="51">
        <v>4.4754000000000002E-2</v>
      </c>
      <c r="D1468" s="51">
        <v>4.4754000000000002E-2</v>
      </c>
      <c r="E1468" s="51">
        <v>0</v>
      </c>
    </row>
    <row r="1469" spans="2:5">
      <c r="B1469" s="78">
        <v>13593</v>
      </c>
      <c r="C1469" s="51">
        <v>3.0934539999999999</v>
      </c>
      <c r="D1469" s="51">
        <v>9.2834540000000008</v>
      </c>
      <c r="E1469" s="51">
        <v>0</v>
      </c>
    </row>
    <row r="1470" spans="2:5">
      <c r="B1470" s="79" t="s">
        <v>769</v>
      </c>
      <c r="C1470" s="51">
        <v>3.0934539999999999</v>
      </c>
      <c r="D1470" s="51">
        <v>9.2834540000000008</v>
      </c>
      <c r="E1470" s="51">
        <v>0</v>
      </c>
    </row>
    <row r="1471" spans="2:5">
      <c r="B1471" s="78">
        <v>13615</v>
      </c>
      <c r="C1471" s="51">
        <v>3.282594</v>
      </c>
      <c r="D1471" s="51">
        <v>0</v>
      </c>
      <c r="E1471" s="51">
        <v>0</v>
      </c>
    </row>
    <row r="1472" spans="2:5">
      <c r="B1472" s="79" t="s">
        <v>770</v>
      </c>
      <c r="C1472" s="51">
        <v>3.282594</v>
      </c>
      <c r="D1472" s="51">
        <v>0</v>
      </c>
      <c r="E1472" s="51">
        <v>0</v>
      </c>
    </row>
    <row r="1473" spans="2:5">
      <c r="B1473" s="78">
        <v>13822</v>
      </c>
      <c r="C1473" s="51">
        <v>100</v>
      </c>
      <c r="D1473" s="51">
        <v>100</v>
      </c>
      <c r="E1473" s="51">
        <v>99.99999935999999</v>
      </c>
    </row>
    <row r="1474" spans="2:5">
      <c r="B1474" s="79" t="s">
        <v>771</v>
      </c>
      <c r="C1474" s="51">
        <v>100</v>
      </c>
      <c r="D1474" s="51">
        <v>100</v>
      </c>
      <c r="E1474" s="51">
        <v>99.99999935999999</v>
      </c>
    </row>
    <row r="1475" spans="2:5">
      <c r="B1475" s="78">
        <v>13852</v>
      </c>
      <c r="C1475" s="51">
        <v>60</v>
      </c>
      <c r="D1475" s="51">
        <v>60</v>
      </c>
      <c r="E1475" s="51">
        <v>14.171794999999999</v>
      </c>
    </row>
    <row r="1476" spans="2:5">
      <c r="B1476" s="79" t="s">
        <v>772</v>
      </c>
      <c r="C1476" s="51">
        <v>60</v>
      </c>
      <c r="D1476" s="51">
        <v>60</v>
      </c>
      <c r="E1476" s="51">
        <v>14.171794999999999</v>
      </c>
    </row>
    <row r="1477" spans="2:5">
      <c r="B1477" s="78">
        <v>14057</v>
      </c>
      <c r="C1477" s="51">
        <v>0</v>
      </c>
      <c r="D1477" s="51">
        <v>0</v>
      </c>
      <c r="E1477" s="51">
        <v>0</v>
      </c>
    </row>
    <row r="1478" spans="2:5">
      <c r="B1478" s="79" t="s">
        <v>773</v>
      </c>
      <c r="C1478" s="51">
        <v>0</v>
      </c>
      <c r="D1478" s="51">
        <v>0</v>
      </c>
      <c r="E1478" s="51">
        <v>0</v>
      </c>
    </row>
    <row r="1479" spans="2:5">
      <c r="B1479" s="78">
        <v>14106</v>
      </c>
      <c r="C1479" s="51">
        <v>0</v>
      </c>
      <c r="D1479" s="51">
        <v>7</v>
      </c>
      <c r="E1479" s="51">
        <v>4.9857952599999997</v>
      </c>
    </row>
    <row r="1480" spans="2:5">
      <c r="B1480" s="79" t="s">
        <v>774</v>
      </c>
      <c r="C1480" s="51">
        <v>0</v>
      </c>
      <c r="D1480" s="51">
        <v>7</v>
      </c>
      <c r="E1480" s="51">
        <v>4.9857952599999997</v>
      </c>
    </row>
    <row r="1481" spans="2:5">
      <c r="B1481" s="78">
        <v>14882</v>
      </c>
      <c r="C1481" s="51">
        <v>0</v>
      </c>
      <c r="D1481" s="51">
        <v>0.55767940000000005</v>
      </c>
      <c r="E1481" s="51">
        <v>0</v>
      </c>
    </row>
    <row r="1482" spans="2:5">
      <c r="B1482" s="79" t="s">
        <v>1019</v>
      </c>
      <c r="C1482" s="51">
        <v>0</v>
      </c>
      <c r="D1482" s="51">
        <v>0.55767940000000005</v>
      </c>
      <c r="E1482" s="51">
        <v>0</v>
      </c>
    </row>
    <row r="1483" spans="2:5">
      <c r="B1483" s="78">
        <v>14880</v>
      </c>
      <c r="C1483" s="51">
        <v>0</v>
      </c>
      <c r="D1483" s="51">
        <v>0.55767940000000005</v>
      </c>
      <c r="E1483" s="51">
        <v>0</v>
      </c>
    </row>
    <row r="1484" spans="2:5">
      <c r="B1484" s="79" t="s">
        <v>1020</v>
      </c>
      <c r="C1484" s="51">
        <v>0</v>
      </c>
      <c r="D1484" s="51">
        <v>0.55767940000000005</v>
      </c>
      <c r="E1484" s="51">
        <v>0</v>
      </c>
    </row>
    <row r="1485" spans="2:5">
      <c r="B1485" s="78">
        <v>14884</v>
      </c>
      <c r="C1485" s="51">
        <v>0</v>
      </c>
      <c r="D1485" s="51">
        <v>0.8356654</v>
      </c>
      <c r="E1485" s="51">
        <v>0</v>
      </c>
    </row>
    <row r="1486" spans="2:5">
      <c r="B1486" s="79" t="s">
        <v>1021</v>
      </c>
      <c r="C1486" s="51">
        <v>0</v>
      </c>
      <c r="D1486" s="51">
        <v>0.8356654</v>
      </c>
      <c r="E1486" s="51">
        <v>0</v>
      </c>
    </row>
    <row r="1487" spans="2:5">
      <c r="B1487" s="77" t="s">
        <v>259</v>
      </c>
      <c r="C1487" s="119">
        <v>0</v>
      </c>
      <c r="D1487" s="119">
        <v>25</v>
      </c>
      <c r="E1487" s="119">
        <v>24.999984809999997</v>
      </c>
    </row>
    <row r="1488" spans="2:5">
      <c r="B1488" s="78">
        <v>13822</v>
      </c>
      <c r="C1488" s="51">
        <v>0</v>
      </c>
      <c r="D1488" s="51">
        <v>25</v>
      </c>
      <c r="E1488" s="51">
        <v>24.999984809999997</v>
      </c>
    </row>
    <row r="1489" spans="2:5">
      <c r="B1489" s="79" t="s">
        <v>771</v>
      </c>
      <c r="C1489" s="51">
        <v>0</v>
      </c>
      <c r="D1489" s="51">
        <v>25</v>
      </c>
      <c r="E1489" s="51">
        <v>24.999984809999997</v>
      </c>
    </row>
    <row r="1490" spans="2:5">
      <c r="B1490" s="68" t="s">
        <v>279</v>
      </c>
      <c r="C1490" s="51">
        <v>14725.813999</v>
      </c>
      <c r="D1490" s="51">
        <v>19241.842105769996</v>
      </c>
      <c r="E1490" s="51">
        <v>13968.656064120005</v>
      </c>
    </row>
    <row r="1491" spans="2:5">
      <c r="B1491" s="77" t="s">
        <v>257</v>
      </c>
      <c r="C1491" s="119">
        <v>12139.610763999999</v>
      </c>
      <c r="D1491" s="119">
        <v>16407.913502469994</v>
      </c>
      <c r="E1491" s="119">
        <v>12577.289059410003</v>
      </c>
    </row>
    <row r="1492" spans="2:5">
      <c r="B1492" s="78">
        <v>12089</v>
      </c>
      <c r="C1492" s="51">
        <v>63.431035999999999</v>
      </c>
      <c r="D1492" s="51">
        <v>1.431036</v>
      </c>
      <c r="E1492" s="51">
        <v>0</v>
      </c>
    </row>
    <row r="1493" spans="2:5">
      <c r="B1493" s="79" t="s">
        <v>775</v>
      </c>
      <c r="C1493" s="51">
        <v>63.431035999999999</v>
      </c>
      <c r="D1493" s="51">
        <v>1.431036</v>
      </c>
      <c r="E1493" s="51">
        <v>0</v>
      </c>
    </row>
    <row r="1494" spans="2:5">
      <c r="B1494" s="78">
        <v>12562</v>
      </c>
      <c r="C1494" s="51">
        <v>136.71203700000001</v>
      </c>
      <c r="D1494" s="51">
        <v>209.16091321000002</v>
      </c>
      <c r="E1494" s="51">
        <v>106.59376552000001</v>
      </c>
    </row>
    <row r="1495" spans="2:5">
      <c r="B1495" s="79" t="s">
        <v>776</v>
      </c>
      <c r="C1495" s="51">
        <v>136.71203700000001</v>
      </c>
      <c r="D1495" s="51">
        <v>209.16091321000002</v>
      </c>
      <c r="E1495" s="51">
        <v>106.59376552000001</v>
      </c>
    </row>
    <row r="1496" spans="2:5">
      <c r="B1496" s="78">
        <v>12597</v>
      </c>
      <c r="C1496" s="51">
        <v>15.014139999999999</v>
      </c>
      <c r="D1496" s="51">
        <v>50.167546710000003</v>
      </c>
      <c r="E1496" s="51">
        <v>10.341656290000001</v>
      </c>
    </row>
    <row r="1497" spans="2:5">
      <c r="B1497" s="79" t="s">
        <v>777</v>
      </c>
      <c r="C1497" s="51">
        <v>15.014139999999999</v>
      </c>
      <c r="D1497" s="51">
        <v>50.167546710000003</v>
      </c>
      <c r="E1497" s="51">
        <v>10.341656290000001</v>
      </c>
    </row>
    <row r="1498" spans="2:5">
      <c r="B1498" s="78">
        <v>12944</v>
      </c>
      <c r="C1498" s="51">
        <v>0</v>
      </c>
      <c r="D1498" s="51">
        <v>28.774000000000001</v>
      </c>
      <c r="E1498" s="51">
        <v>28.773573710000001</v>
      </c>
    </row>
    <row r="1499" spans="2:5">
      <c r="B1499" s="79" t="s">
        <v>778</v>
      </c>
      <c r="C1499" s="51">
        <v>0</v>
      </c>
      <c r="D1499" s="51">
        <v>28.774000000000001</v>
      </c>
      <c r="E1499" s="51">
        <v>28.773573710000001</v>
      </c>
    </row>
    <row r="1500" spans="2:5">
      <c r="B1500" s="78">
        <v>13072</v>
      </c>
      <c r="C1500" s="51">
        <v>88.024900000000002</v>
      </c>
      <c r="D1500" s="51">
        <v>72.94331274000001</v>
      </c>
      <c r="E1500" s="51">
        <v>28.86552953</v>
      </c>
    </row>
    <row r="1501" spans="2:5">
      <c r="B1501" s="79" t="s">
        <v>779</v>
      </c>
      <c r="C1501" s="51">
        <v>88.024900000000002</v>
      </c>
      <c r="D1501" s="51">
        <v>72.94331274000001</v>
      </c>
      <c r="E1501" s="51">
        <v>28.86552953</v>
      </c>
    </row>
    <row r="1502" spans="2:5">
      <c r="B1502" s="78">
        <v>13278</v>
      </c>
      <c r="C1502" s="51">
        <v>0</v>
      </c>
      <c r="D1502" s="51">
        <v>35.813215999999997</v>
      </c>
      <c r="E1502" s="51">
        <v>26.987995999999999</v>
      </c>
    </row>
    <row r="1503" spans="2:5">
      <c r="B1503" s="79" t="s">
        <v>780</v>
      </c>
      <c r="C1503" s="51">
        <v>0</v>
      </c>
      <c r="D1503" s="51">
        <v>35.813215999999997</v>
      </c>
      <c r="E1503" s="51">
        <v>26.987995999999999</v>
      </c>
    </row>
    <row r="1504" spans="2:5">
      <c r="B1504" s="78">
        <v>13363</v>
      </c>
      <c r="C1504" s="51">
        <v>20.169820999999999</v>
      </c>
      <c r="D1504" s="51">
        <v>19.169820999999999</v>
      </c>
      <c r="E1504" s="51">
        <v>4.5665511099999998</v>
      </c>
    </row>
    <row r="1505" spans="2:5">
      <c r="B1505" s="79" t="s">
        <v>781</v>
      </c>
      <c r="C1505" s="51">
        <v>20.169820999999999</v>
      </c>
      <c r="D1505" s="51">
        <v>19.169820999999999</v>
      </c>
      <c r="E1505" s="51">
        <v>4.5665511099999998</v>
      </c>
    </row>
    <row r="1506" spans="2:5">
      <c r="B1506" s="78">
        <v>13420</v>
      </c>
      <c r="C1506" s="51">
        <v>661.771117</v>
      </c>
      <c r="D1506" s="51">
        <v>1003.2625618300001</v>
      </c>
      <c r="E1506" s="51">
        <v>526.2599265499997</v>
      </c>
    </row>
    <row r="1507" spans="2:5">
      <c r="B1507" s="79" t="s">
        <v>782</v>
      </c>
      <c r="C1507" s="51">
        <v>661.771117</v>
      </c>
      <c r="D1507" s="51">
        <v>1003.2625618300001</v>
      </c>
      <c r="E1507" s="51">
        <v>526.2599265499997</v>
      </c>
    </row>
    <row r="1508" spans="2:5">
      <c r="B1508" s="78">
        <v>13424</v>
      </c>
      <c r="C1508" s="51">
        <v>169.04353900000001</v>
      </c>
      <c r="D1508" s="51">
        <v>120.62224984000001</v>
      </c>
      <c r="E1508" s="51">
        <v>61.42287546</v>
      </c>
    </row>
    <row r="1509" spans="2:5">
      <c r="B1509" s="79" t="s">
        <v>783</v>
      </c>
      <c r="C1509" s="51">
        <v>169.04353900000001</v>
      </c>
      <c r="D1509" s="51">
        <v>120.62224984000001</v>
      </c>
      <c r="E1509" s="51">
        <v>61.42287546</v>
      </c>
    </row>
    <row r="1510" spans="2:5">
      <c r="B1510" s="78">
        <v>13497</v>
      </c>
      <c r="C1510" s="51">
        <v>150</v>
      </c>
      <c r="D1510" s="51">
        <v>150</v>
      </c>
      <c r="E1510" s="51">
        <v>68.469617530000008</v>
      </c>
    </row>
    <row r="1511" spans="2:5">
      <c r="B1511" s="79" t="s">
        <v>784</v>
      </c>
      <c r="C1511" s="51">
        <v>150</v>
      </c>
      <c r="D1511" s="51">
        <v>150</v>
      </c>
      <c r="E1511" s="51">
        <v>68.469617530000008</v>
      </c>
    </row>
    <row r="1512" spans="2:5">
      <c r="B1512" s="78">
        <v>13578</v>
      </c>
      <c r="C1512" s="51">
        <v>6.7672400000000001</v>
      </c>
      <c r="D1512" s="51">
        <v>19.80876486</v>
      </c>
      <c r="E1512" s="51">
        <v>10.34054549</v>
      </c>
    </row>
    <row r="1513" spans="2:5">
      <c r="B1513" s="79" t="s">
        <v>785</v>
      </c>
      <c r="C1513" s="51">
        <v>6.7672400000000001</v>
      </c>
      <c r="D1513" s="51">
        <v>19.80876486</v>
      </c>
      <c r="E1513" s="51">
        <v>10.34054549</v>
      </c>
    </row>
    <row r="1514" spans="2:5">
      <c r="B1514" s="78">
        <v>13598</v>
      </c>
      <c r="C1514" s="51">
        <v>720.98692200000005</v>
      </c>
      <c r="D1514" s="51">
        <v>1156.0644846699997</v>
      </c>
      <c r="E1514" s="51">
        <v>514.41816846000006</v>
      </c>
    </row>
    <row r="1515" spans="2:5">
      <c r="B1515" s="79" t="s">
        <v>899</v>
      </c>
      <c r="C1515" s="51">
        <v>720.98692200000005</v>
      </c>
      <c r="D1515" s="51">
        <v>1156.0644846699997</v>
      </c>
      <c r="E1515" s="51">
        <v>514.41816846000006</v>
      </c>
    </row>
    <row r="1516" spans="2:5">
      <c r="B1516" s="78">
        <v>13611</v>
      </c>
      <c r="C1516" s="51">
        <v>34.134681999999998</v>
      </c>
      <c r="D1516" s="51">
        <v>61.952316759999995</v>
      </c>
      <c r="E1516" s="51">
        <v>37.608981720000003</v>
      </c>
    </row>
    <row r="1517" spans="2:5">
      <c r="B1517" s="79" t="s">
        <v>786</v>
      </c>
      <c r="C1517" s="51">
        <v>34.134681999999998</v>
      </c>
      <c r="D1517" s="51">
        <v>61.952316759999995</v>
      </c>
      <c r="E1517" s="51">
        <v>37.608981720000003</v>
      </c>
    </row>
    <row r="1518" spans="2:5">
      <c r="B1518" s="78">
        <v>13633</v>
      </c>
      <c r="C1518" s="51">
        <v>796.19828900000005</v>
      </c>
      <c r="D1518" s="51">
        <v>264.27924899999999</v>
      </c>
      <c r="E1518" s="51">
        <v>237.31066699000002</v>
      </c>
    </row>
    <row r="1519" spans="2:5">
      <c r="B1519" s="79" t="s">
        <v>787</v>
      </c>
      <c r="C1519" s="51">
        <v>796.19828900000005</v>
      </c>
      <c r="D1519" s="51">
        <v>264.27924899999999</v>
      </c>
      <c r="E1519" s="51">
        <v>237.31066699000002</v>
      </c>
    </row>
    <row r="1520" spans="2:5">
      <c r="B1520" s="78">
        <v>13637</v>
      </c>
      <c r="C1520" s="51">
        <v>150</v>
      </c>
      <c r="D1520" s="51">
        <v>4.5487419999999998</v>
      </c>
      <c r="E1520" s="51">
        <v>0</v>
      </c>
    </row>
    <row r="1521" spans="2:5">
      <c r="B1521" s="79" t="s">
        <v>788</v>
      </c>
      <c r="C1521" s="51">
        <v>150</v>
      </c>
      <c r="D1521" s="51">
        <v>4.5487419999999998</v>
      </c>
      <c r="E1521" s="51">
        <v>0</v>
      </c>
    </row>
    <row r="1522" spans="2:5">
      <c r="B1522" s="78">
        <v>13826</v>
      </c>
      <c r="C1522" s="51">
        <v>150</v>
      </c>
      <c r="D1522" s="51">
        <v>496.81294300000002</v>
      </c>
      <c r="E1522" s="51">
        <v>496.43366846000004</v>
      </c>
    </row>
    <row r="1523" spans="2:5">
      <c r="B1523" s="79" t="s">
        <v>789</v>
      </c>
      <c r="C1523" s="51">
        <v>150</v>
      </c>
      <c r="D1523" s="51">
        <v>496.81294300000002</v>
      </c>
      <c r="E1523" s="51">
        <v>496.43366846000004</v>
      </c>
    </row>
    <row r="1524" spans="2:5">
      <c r="B1524" s="78">
        <v>13856</v>
      </c>
      <c r="C1524" s="51">
        <v>225</v>
      </c>
      <c r="D1524" s="51">
        <v>98.391197000000005</v>
      </c>
      <c r="E1524" s="51">
        <v>19.592205280000002</v>
      </c>
    </row>
    <row r="1525" spans="2:5">
      <c r="B1525" s="79" t="s">
        <v>790</v>
      </c>
      <c r="C1525" s="51">
        <v>225</v>
      </c>
      <c r="D1525" s="51">
        <v>98.391197000000005</v>
      </c>
      <c r="E1525" s="51">
        <v>19.592205280000002</v>
      </c>
    </row>
    <row r="1526" spans="2:5">
      <c r="B1526" s="78">
        <v>13879</v>
      </c>
      <c r="C1526" s="51">
        <v>0</v>
      </c>
      <c r="D1526" s="51">
        <v>2.8747639999999999</v>
      </c>
      <c r="E1526" s="51">
        <v>0</v>
      </c>
    </row>
    <row r="1527" spans="2:5">
      <c r="B1527" s="79" t="s">
        <v>791</v>
      </c>
      <c r="C1527" s="51">
        <v>0</v>
      </c>
      <c r="D1527" s="51">
        <v>2.8747639999999999</v>
      </c>
      <c r="E1527" s="51">
        <v>0</v>
      </c>
    </row>
    <row r="1528" spans="2:5">
      <c r="B1528" s="78">
        <v>13949</v>
      </c>
      <c r="C1528" s="51">
        <v>300</v>
      </c>
      <c r="D1528" s="51">
        <v>7.6249719999999996</v>
      </c>
      <c r="E1528" s="51">
        <v>7.6249711600000003</v>
      </c>
    </row>
    <row r="1529" spans="2:5">
      <c r="B1529" s="79" t="s">
        <v>792</v>
      </c>
      <c r="C1529" s="51">
        <v>300</v>
      </c>
      <c r="D1529" s="51">
        <v>7.6249719999999996</v>
      </c>
      <c r="E1529" s="51">
        <v>7.6249711600000003</v>
      </c>
    </row>
    <row r="1530" spans="2:5">
      <c r="B1530" s="78">
        <v>14054</v>
      </c>
      <c r="C1530" s="51">
        <v>923.00999899999999</v>
      </c>
      <c r="D1530" s="51">
        <v>130.22399999999999</v>
      </c>
      <c r="E1530" s="51">
        <v>11.36992118</v>
      </c>
    </row>
    <row r="1531" spans="2:5">
      <c r="B1531" s="79" t="s">
        <v>793</v>
      </c>
      <c r="C1531" s="51">
        <v>923.00999899999999</v>
      </c>
      <c r="D1531" s="51">
        <v>130.22399999999999</v>
      </c>
      <c r="E1531" s="51">
        <v>11.36992118</v>
      </c>
    </row>
    <row r="1532" spans="2:5">
      <c r="B1532" s="78">
        <v>14118</v>
      </c>
      <c r="C1532" s="51">
        <v>2000</v>
      </c>
      <c r="D1532" s="51">
        <v>1973.3102666300001</v>
      </c>
      <c r="E1532" s="51">
        <v>1950.1980921100001</v>
      </c>
    </row>
    <row r="1533" spans="2:5">
      <c r="B1533" s="79" t="s">
        <v>794</v>
      </c>
      <c r="C1533" s="51">
        <v>2000</v>
      </c>
      <c r="D1533" s="51">
        <v>1973.3102666300001</v>
      </c>
      <c r="E1533" s="51">
        <v>1950.1980921100001</v>
      </c>
    </row>
    <row r="1534" spans="2:5">
      <c r="B1534" s="78">
        <v>14206</v>
      </c>
      <c r="C1534" s="51">
        <v>0</v>
      </c>
      <c r="D1534" s="51">
        <v>8</v>
      </c>
      <c r="E1534" s="51">
        <v>6.1626271500000005</v>
      </c>
    </row>
    <row r="1535" spans="2:5">
      <c r="B1535" s="79" t="s">
        <v>795</v>
      </c>
      <c r="C1535" s="51">
        <v>0</v>
      </c>
      <c r="D1535" s="51">
        <v>8</v>
      </c>
      <c r="E1535" s="51">
        <v>6.1626271500000005</v>
      </c>
    </row>
    <row r="1536" spans="2:5">
      <c r="B1536" s="78">
        <v>14229</v>
      </c>
      <c r="C1536" s="51">
        <v>0</v>
      </c>
      <c r="D1536" s="51">
        <v>6.1030249999999997</v>
      </c>
      <c r="E1536" s="51">
        <v>3.3363219399999999</v>
      </c>
    </row>
    <row r="1537" spans="2:5">
      <c r="B1537" s="79" t="s">
        <v>796</v>
      </c>
      <c r="C1537" s="51">
        <v>0</v>
      </c>
      <c r="D1537" s="51">
        <v>6.1030249999999997</v>
      </c>
      <c r="E1537" s="51">
        <v>3.3363219399999999</v>
      </c>
    </row>
    <row r="1538" spans="2:5">
      <c r="B1538" s="78">
        <v>14238</v>
      </c>
      <c r="C1538" s="51">
        <v>0</v>
      </c>
      <c r="D1538" s="51">
        <v>4.278511</v>
      </c>
      <c r="E1538" s="51">
        <v>3.14875821</v>
      </c>
    </row>
    <row r="1539" spans="2:5">
      <c r="B1539" s="79" t="s">
        <v>797</v>
      </c>
      <c r="C1539" s="51">
        <v>0</v>
      </c>
      <c r="D1539" s="51">
        <v>4.278511</v>
      </c>
      <c r="E1539" s="51">
        <v>3.14875821</v>
      </c>
    </row>
    <row r="1540" spans="2:5">
      <c r="B1540" s="78">
        <v>14241</v>
      </c>
      <c r="C1540" s="51">
        <v>0</v>
      </c>
      <c r="D1540" s="51">
        <v>5.5696997399999999</v>
      </c>
      <c r="E1540" s="51">
        <v>5.4087641299999998</v>
      </c>
    </row>
    <row r="1541" spans="2:5">
      <c r="B1541" s="79" t="s">
        <v>798</v>
      </c>
      <c r="C1541" s="51">
        <v>0</v>
      </c>
      <c r="D1541" s="51">
        <v>5.5696997399999999</v>
      </c>
      <c r="E1541" s="51">
        <v>5.4087641299999998</v>
      </c>
    </row>
    <row r="1542" spans="2:5">
      <c r="B1542" s="78">
        <v>14248</v>
      </c>
      <c r="C1542" s="51">
        <v>0</v>
      </c>
      <c r="D1542" s="51">
        <v>5.7218177199999998</v>
      </c>
      <c r="E1542" s="51">
        <v>2.4955498700000001</v>
      </c>
    </row>
    <row r="1543" spans="2:5">
      <c r="B1543" s="79" t="s">
        <v>799</v>
      </c>
      <c r="C1543" s="51">
        <v>0</v>
      </c>
      <c r="D1543" s="51">
        <v>5.7218177199999998</v>
      </c>
      <c r="E1543" s="51">
        <v>2.4955498700000001</v>
      </c>
    </row>
    <row r="1544" spans="2:5">
      <c r="B1544" s="78">
        <v>14258</v>
      </c>
      <c r="C1544" s="51">
        <v>23.264218</v>
      </c>
      <c r="D1544" s="51">
        <v>5.2643426700000022</v>
      </c>
      <c r="E1544" s="51">
        <v>5.2643417300000008</v>
      </c>
    </row>
    <row r="1545" spans="2:5">
      <c r="B1545" s="79" t="s">
        <v>800</v>
      </c>
      <c r="C1545" s="51">
        <v>23.264218</v>
      </c>
      <c r="D1545" s="51">
        <v>5.2643426700000022</v>
      </c>
      <c r="E1545" s="51">
        <v>5.2643417300000008</v>
      </c>
    </row>
    <row r="1546" spans="2:5">
      <c r="B1546" s="78">
        <v>14391</v>
      </c>
      <c r="C1546" s="51">
        <v>0</v>
      </c>
      <c r="D1546" s="51">
        <v>7.6976440000000004</v>
      </c>
      <c r="E1546" s="51">
        <v>7.6976431899999991</v>
      </c>
    </row>
    <row r="1547" spans="2:5">
      <c r="B1547" s="79" t="s">
        <v>801</v>
      </c>
      <c r="C1547" s="51">
        <v>0</v>
      </c>
      <c r="D1547" s="51">
        <v>7.6976440000000004</v>
      </c>
      <c r="E1547" s="51">
        <v>7.6976431899999991</v>
      </c>
    </row>
    <row r="1548" spans="2:5">
      <c r="B1548" s="78">
        <v>14394</v>
      </c>
      <c r="C1548" s="51">
        <v>41.270842999999999</v>
      </c>
      <c r="D1548" s="51">
        <v>3.999999985098839E-7</v>
      </c>
      <c r="E1548" s="51">
        <v>0</v>
      </c>
    </row>
    <row r="1549" spans="2:5">
      <c r="B1549" s="79" t="s">
        <v>802</v>
      </c>
      <c r="C1549" s="51">
        <v>41.270842999999999</v>
      </c>
      <c r="D1549" s="51">
        <v>3.999999985098839E-7</v>
      </c>
      <c r="E1549" s="51">
        <v>0</v>
      </c>
    </row>
    <row r="1550" spans="2:5">
      <c r="B1550" s="78">
        <v>14400</v>
      </c>
      <c r="C1550" s="51">
        <v>0</v>
      </c>
      <c r="D1550" s="51">
        <v>3.4581970000000002</v>
      </c>
      <c r="E1550" s="51">
        <v>2.8877617899999999</v>
      </c>
    </row>
    <row r="1551" spans="2:5">
      <c r="B1551" s="79" t="s">
        <v>803</v>
      </c>
      <c r="C1551" s="51">
        <v>0</v>
      </c>
      <c r="D1551" s="51">
        <v>3.4581970000000002</v>
      </c>
      <c r="E1551" s="51">
        <v>2.8877617899999999</v>
      </c>
    </row>
    <row r="1552" spans="2:5">
      <c r="B1552" s="78">
        <v>14420</v>
      </c>
      <c r="C1552" s="51">
        <v>0</v>
      </c>
      <c r="D1552" s="51">
        <v>5.4030596899999992</v>
      </c>
      <c r="E1552" s="51">
        <v>5.33944464</v>
      </c>
    </row>
    <row r="1553" spans="2:5">
      <c r="B1553" s="79" t="s">
        <v>804</v>
      </c>
      <c r="C1553" s="51">
        <v>0</v>
      </c>
      <c r="D1553" s="51">
        <v>5.4030596899999992</v>
      </c>
      <c r="E1553" s="51">
        <v>5.33944464</v>
      </c>
    </row>
    <row r="1554" spans="2:5">
      <c r="B1554" s="78">
        <v>14506</v>
      </c>
      <c r="C1554" s="51">
        <v>0</v>
      </c>
      <c r="D1554" s="51">
        <v>0</v>
      </c>
      <c r="E1554" s="51">
        <v>0</v>
      </c>
    </row>
    <row r="1555" spans="2:5">
      <c r="B1555" s="79" t="s">
        <v>805</v>
      </c>
      <c r="C1555" s="51">
        <v>0</v>
      </c>
      <c r="D1555" s="51">
        <v>0</v>
      </c>
      <c r="E1555" s="51">
        <v>0</v>
      </c>
    </row>
    <row r="1556" spans="2:5">
      <c r="B1556" s="78">
        <v>14508</v>
      </c>
      <c r="C1556" s="51">
        <v>0.25211899999999998</v>
      </c>
      <c r="D1556" s="51">
        <v>8.8280130000000003</v>
      </c>
      <c r="E1556" s="51">
        <v>7.3799192899999992</v>
      </c>
    </row>
    <row r="1557" spans="2:5">
      <c r="B1557" s="79" t="s">
        <v>806</v>
      </c>
      <c r="C1557" s="51">
        <v>0.25211899999999998</v>
      </c>
      <c r="D1557" s="51">
        <v>8.8280130000000003</v>
      </c>
      <c r="E1557" s="51">
        <v>7.3799192899999992</v>
      </c>
    </row>
    <row r="1558" spans="2:5">
      <c r="B1558" s="78">
        <v>14523</v>
      </c>
      <c r="C1558" s="51">
        <v>0</v>
      </c>
      <c r="D1558" s="51">
        <v>13.1259654</v>
      </c>
      <c r="E1558" s="51">
        <v>4.3285249600000002</v>
      </c>
    </row>
    <row r="1559" spans="2:5">
      <c r="B1559" s="79" t="s">
        <v>807</v>
      </c>
      <c r="C1559" s="51">
        <v>0</v>
      </c>
      <c r="D1559" s="51">
        <v>13.1259654</v>
      </c>
      <c r="E1559" s="51">
        <v>4.3285249600000002</v>
      </c>
    </row>
    <row r="1560" spans="2:5">
      <c r="B1560" s="78">
        <v>14524</v>
      </c>
      <c r="C1560" s="51">
        <v>24.321045999999999</v>
      </c>
      <c r="D1560" s="51">
        <v>14.992984</v>
      </c>
      <c r="E1560" s="51">
        <v>8.1701375899999995</v>
      </c>
    </row>
    <row r="1561" spans="2:5">
      <c r="B1561" s="79" t="s">
        <v>808</v>
      </c>
      <c r="C1561" s="51">
        <v>24.321045999999999</v>
      </c>
      <c r="D1561" s="51">
        <v>14.992984</v>
      </c>
      <c r="E1561" s="51">
        <v>8.1701375899999995</v>
      </c>
    </row>
    <row r="1562" spans="2:5">
      <c r="B1562" s="78">
        <v>14525</v>
      </c>
      <c r="C1562" s="51">
        <v>49.616892</v>
      </c>
      <c r="D1562" s="51">
        <v>0</v>
      </c>
      <c r="E1562" s="51">
        <v>0</v>
      </c>
    </row>
    <row r="1563" spans="2:5">
      <c r="B1563" s="79" t="s">
        <v>809</v>
      </c>
      <c r="C1563" s="51">
        <v>49.616892</v>
      </c>
      <c r="D1563" s="51">
        <v>0</v>
      </c>
      <c r="E1563" s="51">
        <v>0</v>
      </c>
    </row>
    <row r="1564" spans="2:5">
      <c r="B1564" s="78">
        <v>14528</v>
      </c>
      <c r="C1564" s="51">
        <v>4.4739060000000004</v>
      </c>
      <c r="D1564" s="51">
        <v>4.4739060000000004</v>
      </c>
      <c r="E1564" s="51">
        <v>2.01325493</v>
      </c>
    </row>
    <row r="1565" spans="2:5">
      <c r="B1565" s="79" t="s">
        <v>810</v>
      </c>
      <c r="C1565" s="51">
        <v>4.4739060000000004</v>
      </c>
      <c r="D1565" s="51">
        <v>4.4739060000000004</v>
      </c>
      <c r="E1565" s="51">
        <v>2.01325493</v>
      </c>
    </row>
    <row r="1566" spans="2:5">
      <c r="B1566" s="78">
        <v>14542</v>
      </c>
      <c r="C1566" s="51">
        <v>116.982406</v>
      </c>
      <c r="D1566" s="51">
        <v>81.257981749999999</v>
      </c>
      <c r="E1566" s="51">
        <v>19.037939569999999</v>
      </c>
    </row>
    <row r="1567" spans="2:5">
      <c r="B1567" s="79" t="s">
        <v>811</v>
      </c>
      <c r="C1567" s="51">
        <v>116.982406</v>
      </c>
      <c r="D1567" s="51">
        <v>81.257981749999999</v>
      </c>
      <c r="E1567" s="51">
        <v>19.037939569999999</v>
      </c>
    </row>
    <row r="1568" spans="2:5">
      <c r="B1568" s="78">
        <v>14558</v>
      </c>
      <c r="C1568" s="51">
        <v>3183.6290779999999</v>
      </c>
      <c r="D1568" s="51">
        <v>7137.7772640000003</v>
      </c>
      <c r="E1568" s="51">
        <v>5378.4479673799997</v>
      </c>
    </row>
    <row r="1569" spans="2:5">
      <c r="B1569" s="79" t="s">
        <v>812</v>
      </c>
      <c r="C1569" s="51">
        <v>3183.6290779999999</v>
      </c>
      <c r="D1569" s="51">
        <v>7137.7772640000003</v>
      </c>
      <c r="E1569" s="51">
        <v>5378.4479673799997</v>
      </c>
    </row>
    <row r="1570" spans="2:5">
      <c r="B1570" s="78">
        <v>14587</v>
      </c>
      <c r="C1570" s="51">
        <v>970.36629600000003</v>
      </c>
      <c r="D1570" s="51">
        <v>1449.9003700000001</v>
      </c>
      <c r="E1570" s="51">
        <v>1449.9003700000001</v>
      </c>
    </row>
    <row r="1571" spans="2:5">
      <c r="B1571" s="79" t="s">
        <v>813</v>
      </c>
      <c r="C1571" s="51">
        <v>970.36629600000003</v>
      </c>
      <c r="D1571" s="51">
        <v>1449.9003700000001</v>
      </c>
      <c r="E1571" s="51">
        <v>1449.9003700000001</v>
      </c>
    </row>
    <row r="1572" spans="2:5">
      <c r="B1572" s="78">
        <v>14600</v>
      </c>
      <c r="C1572" s="51">
        <v>374.937501</v>
      </c>
      <c r="D1572" s="51">
        <v>777.05998499999998</v>
      </c>
      <c r="E1572" s="51">
        <v>752.08598859000006</v>
      </c>
    </row>
    <row r="1573" spans="2:5">
      <c r="B1573" s="79" t="s">
        <v>814</v>
      </c>
      <c r="C1573" s="51">
        <v>374.937501</v>
      </c>
      <c r="D1573" s="51">
        <v>777.05998499999998</v>
      </c>
      <c r="E1573" s="51">
        <v>752.08598859000006</v>
      </c>
    </row>
    <row r="1574" spans="2:5">
      <c r="B1574" s="78">
        <v>14601</v>
      </c>
      <c r="C1574" s="51">
        <v>558.44153800000004</v>
      </c>
      <c r="D1574" s="51">
        <v>838.63077390000001</v>
      </c>
      <c r="E1574" s="51">
        <v>676.26825331000009</v>
      </c>
    </row>
    <row r="1575" spans="2:5">
      <c r="B1575" s="79" t="s">
        <v>815</v>
      </c>
      <c r="C1575" s="51">
        <v>558.44153800000004</v>
      </c>
      <c r="D1575" s="51">
        <v>838.63077390000001</v>
      </c>
      <c r="E1575" s="51">
        <v>676.26825331000009</v>
      </c>
    </row>
    <row r="1576" spans="2:5">
      <c r="B1576" s="78">
        <v>14616</v>
      </c>
      <c r="C1576" s="51">
        <v>181.79119900000001</v>
      </c>
      <c r="D1576" s="51">
        <v>84.544004070000014</v>
      </c>
      <c r="E1576" s="51">
        <v>84.544000000000025</v>
      </c>
    </row>
    <row r="1577" spans="2:5">
      <c r="B1577" s="79" t="s">
        <v>816</v>
      </c>
      <c r="C1577" s="51">
        <v>181.79119900000001</v>
      </c>
      <c r="D1577" s="51">
        <v>84.544004070000014</v>
      </c>
      <c r="E1577" s="51">
        <v>84.544000000000025</v>
      </c>
    </row>
    <row r="1578" spans="2:5">
      <c r="B1578" s="78">
        <v>14691</v>
      </c>
      <c r="C1578" s="51">
        <v>0</v>
      </c>
      <c r="D1578" s="51">
        <v>6.1927785899999996</v>
      </c>
      <c r="E1578" s="51">
        <v>6.1927785899999996</v>
      </c>
    </row>
    <row r="1579" spans="2:5">
      <c r="B1579" s="79" t="s">
        <v>817</v>
      </c>
      <c r="C1579" s="51">
        <v>0</v>
      </c>
      <c r="D1579" s="51">
        <v>6.1927785899999996</v>
      </c>
      <c r="E1579" s="51">
        <v>6.1927785899999996</v>
      </c>
    </row>
    <row r="1580" spans="2:5">
      <c r="B1580" s="78">
        <v>14769</v>
      </c>
      <c r="C1580" s="51">
        <v>0</v>
      </c>
      <c r="D1580" s="51">
        <v>2.2660167999999996</v>
      </c>
      <c r="E1580" s="51">
        <v>0</v>
      </c>
    </row>
    <row r="1581" spans="2:5">
      <c r="B1581" s="79" t="s">
        <v>818</v>
      </c>
      <c r="C1581" s="51">
        <v>0</v>
      </c>
      <c r="D1581" s="51">
        <v>2.2660167999999996</v>
      </c>
      <c r="E1581" s="51">
        <v>0</v>
      </c>
    </row>
    <row r="1582" spans="2:5">
      <c r="B1582" s="78">
        <v>14781</v>
      </c>
      <c r="C1582" s="51">
        <v>0</v>
      </c>
      <c r="D1582" s="51">
        <v>1.74314141</v>
      </c>
      <c r="E1582" s="51">
        <v>0</v>
      </c>
    </row>
    <row r="1583" spans="2:5">
      <c r="B1583" s="79" t="s">
        <v>819</v>
      </c>
      <c r="C1583" s="51">
        <v>0</v>
      </c>
      <c r="D1583" s="51">
        <v>1.74314141</v>
      </c>
      <c r="E1583" s="51">
        <v>0</v>
      </c>
    </row>
    <row r="1584" spans="2:5">
      <c r="B1584" s="78">
        <v>14956</v>
      </c>
      <c r="C1584" s="51">
        <v>0</v>
      </c>
      <c r="D1584" s="51">
        <v>20.000001000000001</v>
      </c>
      <c r="E1584" s="51">
        <v>0</v>
      </c>
    </row>
    <row r="1585" spans="2:5">
      <c r="B1585" s="79" t="s">
        <v>1022</v>
      </c>
      <c r="C1585" s="51">
        <v>0</v>
      </c>
      <c r="D1585" s="51">
        <v>20.000001000000001</v>
      </c>
      <c r="E1585" s="51">
        <v>0</v>
      </c>
    </row>
    <row r="1586" spans="2:5">
      <c r="B1586" s="78">
        <v>14830</v>
      </c>
      <c r="C1586" s="51">
        <v>0</v>
      </c>
      <c r="D1586" s="51">
        <v>0.55767940000000005</v>
      </c>
      <c r="E1586" s="51">
        <v>0</v>
      </c>
    </row>
    <row r="1587" spans="2:5">
      <c r="B1587" s="79" t="s">
        <v>1023</v>
      </c>
      <c r="C1587" s="51">
        <v>0</v>
      </c>
      <c r="D1587" s="51">
        <v>0.55767940000000005</v>
      </c>
      <c r="E1587" s="51">
        <v>0</v>
      </c>
    </row>
    <row r="1588" spans="2:5">
      <c r="B1588" s="78">
        <v>14820</v>
      </c>
      <c r="C1588" s="51">
        <v>0</v>
      </c>
      <c r="D1588" s="51">
        <v>0.55767940000000005</v>
      </c>
      <c r="E1588" s="51">
        <v>0</v>
      </c>
    </row>
    <row r="1589" spans="2:5">
      <c r="B1589" s="79" t="s">
        <v>1024</v>
      </c>
      <c r="C1589" s="51">
        <v>0</v>
      </c>
      <c r="D1589" s="51">
        <v>0.55767940000000005</v>
      </c>
      <c r="E1589" s="51">
        <v>0</v>
      </c>
    </row>
    <row r="1590" spans="2:5">
      <c r="B1590" s="78">
        <v>14833</v>
      </c>
      <c r="C1590" s="51">
        <v>0</v>
      </c>
      <c r="D1590" s="51">
        <v>0.8356654</v>
      </c>
      <c r="E1590" s="51">
        <v>0</v>
      </c>
    </row>
    <row r="1591" spans="2:5">
      <c r="B1591" s="79" t="s">
        <v>1025</v>
      </c>
      <c r="C1591" s="51">
        <v>0</v>
      </c>
      <c r="D1591" s="51">
        <v>0.8356654</v>
      </c>
      <c r="E1591" s="51">
        <v>0</v>
      </c>
    </row>
    <row r="1592" spans="2:5">
      <c r="B1592" s="78">
        <v>14823</v>
      </c>
      <c r="C1592" s="51">
        <v>0</v>
      </c>
      <c r="D1592" s="51">
        <v>0.55767940000000005</v>
      </c>
      <c r="E1592" s="51">
        <v>0</v>
      </c>
    </row>
    <row r="1593" spans="2:5">
      <c r="B1593" s="79" t="s">
        <v>1026</v>
      </c>
      <c r="C1593" s="51">
        <v>0</v>
      </c>
      <c r="D1593" s="51">
        <v>0.55767940000000005</v>
      </c>
      <c r="E1593" s="51">
        <v>0</v>
      </c>
    </row>
    <row r="1594" spans="2:5">
      <c r="B1594" s="78">
        <v>14832</v>
      </c>
      <c r="C1594" s="51">
        <v>0</v>
      </c>
      <c r="D1594" s="51">
        <v>0.55767940000000005</v>
      </c>
      <c r="E1594" s="51">
        <v>0</v>
      </c>
    </row>
    <row r="1595" spans="2:5">
      <c r="B1595" s="79" t="s">
        <v>1027</v>
      </c>
      <c r="C1595" s="51">
        <v>0</v>
      </c>
      <c r="D1595" s="51">
        <v>0.55767940000000005</v>
      </c>
      <c r="E1595" s="51">
        <v>0</v>
      </c>
    </row>
    <row r="1596" spans="2:5">
      <c r="B1596" s="78">
        <v>14837</v>
      </c>
      <c r="C1596" s="51">
        <v>0</v>
      </c>
      <c r="D1596" s="51">
        <v>0.55767940000000005</v>
      </c>
      <c r="E1596" s="51">
        <v>0</v>
      </c>
    </row>
    <row r="1597" spans="2:5">
      <c r="B1597" s="79" t="s">
        <v>1028</v>
      </c>
      <c r="C1597" s="51">
        <v>0</v>
      </c>
      <c r="D1597" s="51">
        <v>0.55767940000000005</v>
      </c>
      <c r="E1597" s="51">
        <v>0</v>
      </c>
    </row>
    <row r="1598" spans="2:5">
      <c r="B1598" s="78">
        <v>14835</v>
      </c>
      <c r="C1598" s="51">
        <v>0</v>
      </c>
      <c r="D1598" s="51">
        <v>0.55767940000000005</v>
      </c>
      <c r="E1598" s="51">
        <v>0</v>
      </c>
    </row>
    <row r="1599" spans="2:5">
      <c r="B1599" s="79" t="s">
        <v>1029</v>
      </c>
      <c r="C1599" s="51">
        <v>0</v>
      </c>
      <c r="D1599" s="51">
        <v>0.55767940000000005</v>
      </c>
      <c r="E1599" s="51">
        <v>0</v>
      </c>
    </row>
    <row r="1600" spans="2:5">
      <c r="B1600" s="78">
        <v>14821</v>
      </c>
      <c r="C1600" s="51">
        <v>0</v>
      </c>
      <c r="D1600" s="51">
        <v>0.55767940000000005</v>
      </c>
      <c r="E1600" s="51">
        <v>0</v>
      </c>
    </row>
    <row r="1601" spans="2:5">
      <c r="B1601" s="79" t="s">
        <v>1030</v>
      </c>
      <c r="C1601" s="51">
        <v>0</v>
      </c>
      <c r="D1601" s="51">
        <v>0.55767940000000005</v>
      </c>
      <c r="E1601" s="51">
        <v>0</v>
      </c>
    </row>
    <row r="1602" spans="2:5">
      <c r="B1602" s="78">
        <v>12272</v>
      </c>
      <c r="C1602" s="51">
        <v>0</v>
      </c>
      <c r="D1602" s="51">
        <v>3.64824188</v>
      </c>
      <c r="E1602" s="51">
        <v>0</v>
      </c>
    </row>
    <row r="1603" spans="2:5">
      <c r="B1603" s="79" t="s">
        <v>1036</v>
      </c>
      <c r="C1603" s="51">
        <v>0</v>
      </c>
      <c r="D1603" s="51">
        <v>3.64824188</v>
      </c>
      <c r="E1603" s="51">
        <v>0</v>
      </c>
    </row>
    <row r="1604" spans="2:5">
      <c r="B1604" s="77" t="s">
        <v>259</v>
      </c>
      <c r="C1604" s="119">
        <v>0</v>
      </c>
      <c r="D1604" s="119">
        <v>175</v>
      </c>
      <c r="E1604" s="119">
        <v>174.99999972000001</v>
      </c>
    </row>
    <row r="1605" spans="2:5">
      <c r="B1605" s="78">
        <v>13826</v>
      </c>
      <c r="C1605" s="51">
        <v>0</v>
      </c>
      <c r="D1605" s="51">
        <v>175</v>
      </c>
      <c r="E1605" s="51">
        <v>174.99999972000001</v>
      </c>
    </row>
    <row r="1606" spans="2:5">
      <c r="B1606" s="79" t="s">
        <v>789</v>
      </c>
      <c r="C1606" s="51">
        <v>0</v>
      </c>
      <c r="D1606" s="51">
        <v>175</v>
      </c>
      <c r="E1606" s="51">
        <v>174.99999972000001</v>
      </c>
    </row>
    <row r="1607" spans="2:5">
      <c r="B1607" s="78">
        <v>14054</v>
      </c>
      <c r="C1607" s="51">
        <v>0</v>
      </c>
      <c r="D1607" s="51">
        <v>0</v>
      </c>
      <c r="E1607" s="51">
        <v>0</v>
      </c>
    </row>
    <row r="1608" spans="2:5">
      <c r="B1608" s="79" t="s">
        <v>793</v>
      </c>
      <c r="C1608" s="51">
        <v>0</v>
      </c>
      <c r="D1608" s="51">
        <v>0</v>
      </c>
      <c r="E1608" s="51">
        <v>0</v>
      </c>
    </row>
    <row r="1609" spans="2:5">
      <c r="B1609" s="77" t="s">
        <v>282</v>
      </c>
      <c r="C1609" s="119">
        <v>286.72000000000003</v>
      </c>
      <c r="D1609" s="119">
        <v>369.20182705000008</v>
      </c>
      <c r="E1609" s="119">
        <v>233.13404247999995</v>
      </c>
    </row>
    <row r="1610" spans="2:5">
      <c r="B1610" s="78">
        <v>14118</v>
      </c>
      <c r="C1610" s="51">
        <v>286.72000000000003</v>
      </c>
      <c r="D1610" s="51">
        <v>313.40973337000003</v>
      </c>
      <c r="E1610" s="51">
        <v>225.23067202999997</v>
      </c>
    </row>
    <row r="1611" spans="2:5">
      <c r="B1611" s="79" t="s">
        <v>794</v>
      </c>
      <c r="C1611" s="51">
        <v>286.72000000000003</v>
      </c>
      <c r="D1611" s="51">
        <v>313.40973337000003</v>
      </c>
      <c r="E1611" s="51">
        <v>225.23067202999997</v>
      </c>
    </row>
    <row r="1612" spans="2:5">
      <c r="B1612" s="78">
        <v>14495</v>
      </c>
      <c r="C1612" s="51">
        <v>0</v>
      </c>
      <c r="D1612" s="51">
        <v>55.792093679999994</v>
      </c>
      <c r="E1612" s="51">
        <v>7.9033704499999979</v>
      </c>
    </row>
    <row r="1613" spans="2:5">
      <c r="B1613" s="79" t="s">
        <v>820</v>
      </c>
      <c r="C1613" s="51">
        <v>0</v>
      </c>
      <c r="D1613" s="51">
        <v>55.792093679999994</v>
      </c>
      <c r="E1613" s="51">
        <v>7.9033704499999979</v>
      </c>
    </row>
    <row r="1614" spans="2:5">
      <c r="B1614" s="77" t="s">
        <v>260</v>
      </c>
      <c r="C1614" s="119">
        <v>2299.4832350000001</v>
      </c>
      <c r="D1614" s="119">
        <v>2289.7267762500001</v>
      </c>
      <c r="E1614" s="119">
        <v>983.23296251000011</v>
      </c>
    </row>
    <row r="1615" spans="2:5">
      <c r="B1615" s="78">
        <v>6504</v>
      </c>
      <c r="C1615" s="51">
        <v>0</v>
      </c>
      <c r="D1615" s="51">
        <v>159.23335299999999</v>
      </c>
      <c r="E1615" s="51">
        <v>136.82935948000002</v>
      </c>
    </row>
    <row r="1616" spans="2:5">
      <c r="B1616" s="79" t="s">
        <v>827</v>
      </c>
      <c r="C1616" s="51">
        <v>0</v>
      </c>
      <c r="D1616" s="51">
        <v>159.23335299999999</v>
      </c>
      <c r="E1616" s="51">
        <v>136.82935948000002</v>
      </c>
    </row>
    <row r="1617" spans="2:5">
      <c r="B1617" s="78">
        <v>13635</v>
      </c>
      <c r="C1617" s="51">
        <v>0</v>
      </c>
      <c r="D1617" s="51">
        <v>25</v>
      </c>
      <c r="E1617" s="51">
        <v>0</v>
      </c>
    </row>
    <row r="1618" spans="2:5">
      <c r="B1618" s="79" t="s">
        <v>821</v>
      </c>
      <c r="C1618" s="51">
        <v>0</v>
      </c>
      <c r="D1618" s="51">
        <v>25</v>
      </c>
      <c r="E1618" s="51">
        <v>0</v>
      </c>
    </row>
    <row r="1619" spans="2:5">
      <c r="B1619" s="78">
        <v>13636</v>
      </c>
      <c r="C1619" s="51">
        <v>0</v>
      </c>
      <c r="D1619" s="51">
        <v>20.439433999999999</v>
      </c>
      <c r="E1619" s="51">
        <v>0</v>
      </c>
    </row>
    <row r="1620" spans="2:5">
      <c r="B1620" s="79" t="s">
        <v>822</v>
      </c>
      <c r="C1620" s="51">
        <v>0</v>
      </c>
      <c r="D1620" s="51">
        <v>20.439433999999999</v>
      </c>
      <c r="E1620" s="51">
        <v>0</v>
      </c>
    </row>
    <row r="1621" spans="2:5">
      <c r="B1621" s="78">
        <v>13826</v>
      </c>
      <c r="C1621" s="51">
        <v>0</v>
      </c>
      <c r="D1621" s="51">
        <v>435</v>
      </c>
      <c r="E1621" s="51">
        <v>431.62735616999998</v>
      </c>
    </row>
    <row r="1622" spans="2:5">
      <c r="B1622" s="79" t="s">
        <v>789</v>
      </c>
      <c r="C1622" s="51">
        <v>0</v>
      </c>
      <c r="D1622" s="51">
        <v>435</v>
      </c>
      <c r="E1622" s="51">
        <v>431.62735616999998</v>
      </c>
    </row>
    <row r="1623" spans="2:5">
      <c r="B1623" s="78">
        <v>13829</v>
      </c>
      <c r="C1623" s="51">
        <v>0</v>
      </c>
      <c r="D1623" s="51">
        <v>2.120581</v>
      </c>
      <c r="E1623" s="51">
        <v>0</v>
      </c>
    </row>
    <row r="1624" spans="2:5">
      <c r="B1624" s="79" t="s">
        <v>823</v>
      </c>
      <c r="C1624" s="51">
        <v>0</v>
      </c>
      <c r="D1624" s="51">
        <v>2.120581</v>
      </c>
      <c r="E1624" s="51">
        <v>0</v>
      </c>
    </row>
    <row r="1625" spans="2:5">
      <c r="B1625" s="78">
        <v>13835</v>
      </c>
      <c r="C1625" s="51">
        <v>0</v>
      </c>
      <c r="D1625" s="51">
        <v>131.18018499999999</v>
      </c>
      <c r="E1625" s="51">
        <v>128.78337084</v>
      </c>
    </row>
    <row r="1626" spans="2:5">
      <c r="B1626" s="79" t="s">
        <v>824</v>
      </c>
      <c r="C1626" s="51">
        <v>0</v>
      </c>
      <c r="D1626" s="51">
        <v>131.18018499999999</v>
      </c>
      <c r="E1626" s="51">
        <v>128.78337084</v>
      </c>
    </row>
    <row r="1627" spans="2:5">
      <c r="B1627" s="78">
        <v>13856</v>
      </c>
      <c r="C1627" s="51">
        <v>458.368379</v>
      </c>
      <c r="D1627" s="51">
        <v>285.75138800000002</v>
      </c>
      <c r="E1627" s="51">
        <v>0</v>
      </c>
    </row>
    <row r="1628" spans="2:5">
      <c r="B1628" s="79" t="s">
        <v>790</v>
      </c>
      <c r="C1628" s="51">
        <v>458.368379</v>
      </c>
      <c r="D1628" s="51">
        <v>285.75138800000002</v>
      </c>
      <c r="E1628" s="51">
        <v>0</v>
      </c>
    </row>
    <row r="1629" spans="2:5">
      <c r="B1629" s="78">
        <v>13955</v>
      </c>
      <c r="C1629" s="51">
        <v>0</v>
      </c>
      <c r="D1629" s="51">
        <v>8</v>
      </c>
      <c r="E1629" s="51">
        <v>0</v>
      </c>
    </row>
    <row r="1630" spans="2:5">
      <c r="B1630" s="79" t="s">
        <v>825</v>
      </c>
      <c r="C1630" s="51">
        <v>0</v>
      </c>
      <c r="D1630" s="51">
        <v>8</v>
      </c>
      <c r="E1630" s="51">
        <v>0</v>
      </c>
    </row>
    <row r="1631" spans="2:5">
      <c r="B1631" s="78">
        <v>14054</v>
      </c>
      <c r="C1631" s="51">
        <v>1343.360923</v>
      </c>
      <c r="D1631" s="51">
        <v>460.66446500000001</v>
      </c>
      <c r="E1631" s="51">
        <v>0</v>
      </c>
    </row>
    <row r="1632" spans="2:5">
      <c r="B1632" s="79" t="s">
        <v>793</v>
      </c>
      <c r="C1632" s="51">
        <v>1343.360923</v>
      </c>
      <c r="D1632" s="51">
        <v>460.66446500000001</v>
      </c>
      <c r="E1632" s="51">
        <v>0</v>
      </c>
    </row>
    <row r="1633" spans="2:5">
      <c r="B1633" s="78">
        <v>14558</v>
      </c>
      <c r="C1633" s="51">
        <v>0</v>
      </c>
      <c r="D1633" s="51">
        <v>20.435535000000002</v>
      </c>
      <c r="E1633" s="51">
        <v>0</v>
      </c>
    </row>
    <row r="1634" spans="2:5">
      <c r="B1634" s="79" t="s">
        <v>812</v>
      </c>
      <c r="C1634" s="51">
        <v>0</v>
      </c>
      <c r="D1634" s="51">
        <v>20.435535000000002</v>
      </c>
      <c r="E1634" s="51">
        <v>0</v>
      </c>
    </row>
    <row r="1635" spans="2:5">
      <c r="B1635" s="78">
        <v>14574</v>
      </c>
      <c r="C1635" s="51">
        <v>0</v>
      </c>
      <c r="D1635" s="51">
        <v>28</v>
      </c>
      <c r="E1635" s="51">
        <v>10.992876019999999</v>
      </c>
    </row>
    <row r="1636" spans="2:5">
      <c r="B1636" s="79" t="s">
        <v>826</v>
      </c>
      <c r="C1636" s="51">
        <v>0</v>
      </c>
      <c r="D1636" s="51">
        <v>28</v>
      </c>
      <c r="E1636" s="51">
        <v>10.992876019999999</v>
      </c>
    </row>
    <row r="1637" spans="2:5">
      <c r="B1637" s="78">
        <v>14601</v>
      </c>
      <c r="C1637" s="51">
        <v>0</v>
      </c>
      <c r="D1637" s="51">
        <v>275</v>
      </c>
      <c r="E1637" s="51">
        <v>275</v>
      </c>
    </row>
    <row r="1638" spans="2:5">
      <c r="B1638" s="79" t="s">
        <v>815</v>
      </c>
      <c r="C1638" s="51">
        <v>0</v>
      </c>
      <c r="D1638" s="51">
        <v>275</v>
      </c>
      <c r="E1638" s="51">
        <v>275</v>
      </c>
    </row>
    <row r="1639" spans="2:5">
      <c r="B1639" s="79" t="s">
        <v>258</v>
      </c>
      <c r="C1639" s="51">
        <v>497.75393300000002</v>
      </c>
      <c r="D1639" s="51">
        <v>438.90183524999998</v>
      </c>
      <c r="E1639" s="51">
        <v>0</v>
      </c>
    </row>
    <row r="1640" spans="2:5">
      <c r="B1640" s="68" t="s">
        <v>280</v>
      </c>
      <c r="C1640" s="51">
        <v>11327.940704000001</v>
      </c>
      <c r="D1640" s="51">
        <v>12060.224948529996</v>
      </c>
      <c r="E1640" s="51">
        <v>6166.0356685500037</v>
      </c>
    </row>
    <row r="1641" spans="2:5">
      <c r="B1641" s="77" t="s">
        <v>257</v>
      </c>
      <c r="C1641" s="119">
        <v>4328.582891</v>
      </c>
      <c r="D1641" s="119">
        <v>6016.5921698099983</v>
      </c>
      <c r="E1641" s="119">
        <v>3051.7592746900009</v>
      </c>
    </row>
    <row r="1642" spans="2:5">
      <c r="B1642" s="78">
        <v>13696</v>
      </c>
      <c r="C1642" s="51">
        <v>122.640047</v>
      </c>
      <c r="D1642" s="51">
        <v>122.640047</v>
      </c>
      <c r="E1642" s="51">
        <v>20.214335210000002</v>
      </c>
    </row>
    <row r="1643" spans="2:5">
      <c r="B1643" s="79" t="s">
        <v>828</v>
      </c>
      <c r="C1643" s="51">
        <v>122.640047</v>
      </c>
      <c r="D1643" s="51">
        <v>122.640047</v>
      </c>
      <c r="E1643" s="51">
        <v>20.214335210000002</v>
      </c>
    </row>
    <row r="1644" spans="2:5">
      <c r="B1644" s="78">
        <v>13755</v>
      </c>
      <c r="C1644" s="51">
        <v>0</v>
      </c>
      <c r="D1644" s="51">
        <v>80.333250000000007</v>
      </c>
      <c r="E1644" s="51">
        <v>22.52557861</v>
      </c>
    </row>
    <row r="1645" spans="2:5">
      <c r="B1645" s="79" t="s">
        <v>829</v>
      </c>
      <c r="C1645" s="51">
        <v>0</v>
      </c>
      <c r="D1645" s="51">
        <v>80.333250000000007</v>
      </c>
      <c r="E1645" s="51">
        <v>22.52557861</v>
      </c>
    </row>
    <row r="1646" spans="2:5">
      <c r="B1646" s="78">
        <v>13836</v>
      </c>
      <c r="C1646" s="51">
        <v>907.75227299999995</v>
      </c>
      <c r="D1646" s="51">
        <v>888.53932899999995</v>
      </c>
      <c r="E1646" s="51">
        <v>888.53932886999996</v>
      </c>
    </row>
    <row r="1647" spans="2:5">
      <c r="B1647" s="79" t="s">
        <v>830</v>
      </c>
      <c r="C1647" s="51">
        <v>907.75227299999995</v>
      </c>
      <c r="D1647" s="51">
        <v>888.53932899999995</v>
      </c>
      <c r="E1647" s="51">
        <v>888.53932886999996</v>
      </c>
    </row>
    <row r="1648" spans="2:5">
      <c r="B1648" s="78">
        <v>14025</v>
      </c>
      <c r="C1648" s="51">
        <v>676.11400400000002</v>
      </c>
      <c r="D1648" s="51">
        <v>267.64529800000003</v>
      </c>
      <c r="E1648" s="51">
        <v>250.19919456999995</v>
      </c>
    </row>
    <row r="1649" spans="2:5">
      <c r="B1649" s="79" t="s">
        <v>831</v>
      </c>
      <c r="C1649" s="51">
        <v>676.11400400000002</v>
      </c>
      <c r="D1649" s="51">
        <v>267.64529800000003</v>
      </c>
      <c r="E1649" s="51">
        <v>250.19919456999995</v>
      </c>
    </row>
    <row r="1650" spans="2:5">
      <c r="B1650" s="78">
        <v>14109</v>
      </c>
      <c r="C1650" s="51">
        <v>100</v>
      </c>
      <c r="D1650" s="51">
        <v>387.84281700000003</v>
      </c>
      <c r="E1650" s="51">
        <v>387.84281606999997</v>
      </c>
    </row>
    <row r="1651" spans="2:5">
      <c r="B1651" s="79" t="s">
        <v>832</v>
      </c>
      <c r="C1651" s="51">
        <v>100</v>
      </c>
      <c r="D1651" s="51">
        <v>387.84281700000003</v>
      </c>
      <c r="E1651" s="51">
        <v>387.84281606999997</v>
      </c>
    </row>
    <row r="1652" spans="2:5">
      <c r="B1652" s="78">
        <v>14112</v>
      </c>
      <c r="C1652" s="51">
        <v>0</v>
      </c>
      <c r="D1652" s="51">
        <v>30</v>
      </c>
      <c r="E1652" s="51">
        <v>28.937898989999997</v>
      </c>
    </row>
    <row r="1653" spans="2:5">
      <c r="B1653" s="79" t="s">
        <v>846</v>
      </c>
      <c r="C1653" s="51">
        <v>0</v>
      </c>
      <c r="D1653" s="51">
        <v>30</v>
      </c>
      <c r="E1653" s="51">
        <v>28.937898989999997</v>
      </c>
    </row>
    <row r="1654" spans="2:5">
      <c r="B1654" s="78">
        <v>14113</v>
      </c>
      <c r="C1654" s="51">
        <v>100</v>
      </c>
      <c r="D1654" s="51">
        <v>103.68300228</v>
      </c>
      <c r="E1654" s="51">
        <v>98.683002279999997</v>
      </c>
    </row>
    <row r="1655" spans="2:5">
      <c r="B1655" s="79" t="s">
        <v>833</v>
      </c>
      <c r="C1655" s="51">
        <v>100</v>
      </c>
      <c r="D1655" s="51">
        <v>103.68300228</v>
      </c>
      <c r="E1655" s="51">
        <v>98.683002279999997</v>
      </c>
    </row>
    <row r="1656" spans="2:5">
      <c r="B1656" s="78">
        <v>14130</v>
      </c>
      <c r="C1656" s="51">
        <v>15</v>
      </c>
      <c r="D1656" s="51">
        <v>8.74</v>
      </c>
      <c r="E1656" s="51">
        <v>4.2478752000000002</v>
      </c>
    </row>
    <row r="1657" spans="2:5">
      <c r="B1657" s="79" t="s">
        <v>834</v>
      </c>
      <c r="C1657" s="51">
        <v>15</v>
      </c>
      <c r="D1657" s="51">
        <v>8.74</v>
      </c>
      <c r="E1657" s="51">
        <v>4.2478752000000002</v>
      </c>
    </row>
    <row r="1658" spans="2:5">
      <c r="B1658" s="78">
        <v>14199</v>
      </c>
      <c r="C1658" s="51">
        <v>10</v>
      </c>
      <c r="D1658" s="51">
        <v>10</v>
      </c>
      <c r="E1658" s="51">
        <v>2.72136019</v>
      </c>
    </row>
    <row r="1659" spans="2:5">
      <c r="B1659" s="79" t="s">
        <v>835</v>
      </c>
      <c r="C1659" s="51">
        <v>10</v>
      </c>
      <c r="D1659" s="51">
        <v>10</v>
      </c>
      <c r="E1659" s="51">
        <v>2.72136019</v>
      </c>
    </row>
    <row r="1660" spans="2:5">
      <c r="B1660" s="78">
        <v>14233</v>
      </c>
      <c r="C1660" s="51">
        <v>93.880761000000007</v>
      </c>
      <c r="D1660" s="51">
        <v>210.49741152999999</v>
      </c>
      <c r="E1660" s="51">
        <v>210.49741152999999</v>
      </c>
    </row>
    <row r="1661" spans="2:5">
      <c r="B1661" s="79" t="s">
        <v>836</v>
      </c>
      <c r="C1661" s="51">
        <v>93.880761000000007</v>
      </c>
      <c r="D1661" s="51">
        <v>210.49741152999999</v>
      </c>
      <c r="E1661" s="51">
        <v>210.49741152999999</v>
      </c>
    </row>
    <row r="1662" spans="2:5">
      <c r="B1662" s="78">
        <v>14326</v>
      </c>
      <c r="C1662" s="51">
        <v>0</v>
      </c>
      <c r="D1662" s="51">
        <v>4.2588290000000004</v>
      </c>
      <c r="E1662" s="51">
        <v>0</v>
      </c>
    </row>
    <row r="1663" spans="2:5">
      <c r="B1663" s="79" t="s">
        <v>849</v>
      </c>
      <c r="C1663" s="51">
        <v>0</v>
      </c>
      <c r="D1663" s="51">
        <v>4.2588290000000004</v>
      </c>
      <c r="E1663" s="51">
        <v>0</v>
      </c>
    </row>
    <row r="1664" spans="2:5">
      <c r="B1664" s="78">
        <v>14379</v>
      </c>
      <c r="C1664" s="51">
        <v>23</v>
      </c>
      <c r="D1664" s="51">
        <v>25</v>
      </c>
      <c r="E1664" s="51">
        <v>5.2988504900000004</v>
      </c>
    </row>
    <row r="1665" spans="2:5">
      <c r="B1665" s="79" t="s">
        <v>837</v>
      </c>
      <c r="C1665" s="51">
        <v>23</v>
      </c>
      <c r="D1665" s="51">
        <v>25</v>
      </c>
      <c r="E1665" s="51">
        <v>5.2988504900000004</v>
      </c>
    </row>
    <row r="1666" spans="2:5">
      <c r="B1666" s="78">
        <v>14389</v>
      </c>
      <c r="C1666" s="51">
        <v>11.588462</v>
      </c>
      <c r="D1666" s="51">
        <v>11.588462</v>
      </c>
      <c r="E1666" s="51">
        <v>10.728500909999999</v>
      </c>
    </row>
    <row r="1667" spans="2:5">
      <c r="B1667" s="79" t="s">
        <v>838</v>
      </c>
      <c r="C1667" s="51">
        <v>11.588462</v>
      </c>
      <c r="D1667" s="51">
        <v>11.588462</v>
      </c>
      <c r="E1667" s="51">
        <v>10.728500909999999</v>
      </c>
    </row>
    <row r="1668" spans="2:5">
      <c r="B1668" s="78">
        <v>14539</v>
      </c>
      <c r="C1668" s="51">
        <v>62.530425999999999</v>
      </c>
      <c r="D1668" s="51">
        <v>0</v>
      </c>
      <c r="E1668" s="51">
        <v>0</v>
      </c>
    </row>
    <row r="1669" spans="2:5">
      <c r="B1669" s="79" t="s">
        <v>839</v>
      </c>
      <c r="C1669" s="51">
        <v>62.530425999999999</v>
      </c>
      <c r="D1669" s="51">
        <v>0</v>
      </c>
      <c r="E1669" s="51">
        <v>0</v>
      </c>
    </row>
    <row r="1670" spans="2:5">
      <c r="B1670" s="78">
        <v>14604</v>
      </c>
      <c r="C1670" s="51">
        <v>6.0769159999999998</v>
      </c>
      <c r="D1670" s="51">
        <v>2.0183759999999999</v>
      </c>
      <c r="E1670" s="51">
        <v>1.256157</v>
      </c>
    </row>
    <row r="1671" spans="2:5">
      <c r="B1671" s="79" t="s">
        <v>840</v>
      </c>
      <c r="C1671" s="51">
        <v>6.0769159999999998</v>
      </c>
      <c r="D1671" s="51">
        <v>2.0183759999999999</v>
      </c>
      <c r="E1671" s="51">
        <v>1.256157</v>
      </c>
    </row>
    <row r="1672" spans="2:5">
      <c r="B1672" s="78">
        <v>14640</v>
      </c>
      <c r="C1672" s="51">
        <v>0</v>
      </c>
      <c r="D1672" s="51">
        <v>74.361529000000004</v>
      </c>
      <c r="E1672" s="51">
        <v>74.361528629999995</v>
      </c>
    </row>
    <row r="1673" spans="2:5">
      <c r="B1673" s="79" t="s">
        <v>841</v>
      </c>
      <c r="C1673" s="51">
        <v>0</v>
      </c>
      <c r="D1673" s="51">
        <v>74.361529000000004</v>
      </c>
      <c r="E1673" s="51">
        <v>74.361528629999995</v>
      </c>
    </row>
    <row r="1674" spans="2:5">
      <c r="B1674" s="78">
        <v>14707</v>
      </c>
      <c r="C1674" s="51">
        <v>0</v>
      </c>
      <c r="D1674" s="51">
        <v>3.5232000000000001</v>
      </c>
      <c r="E1674" s="51">
        <v>3.5232000000000001</v>
      </c>
    </row>
    <row r="1675" spans="2:5">
      <c r="B1675" s="79" t="s">
        <v>842</v>
      </c>
      <c r="C1675" s="51">
        <v>0</v>
      </c>
      <c r="D1675" s="51">
        <v>3.5232000000000001</v>
      </c>
      <c r="E1675" s="51">
        <v>3.5232000000000001</v>
      </c>
    </row>
    <row r="1676" spans="2:5">
      <c r="B1676" s="79" t="s">
        <v>258</v>
      </c>
      <c r="C1676" s="51">
        <v>2200.0000020000002</v>
      </c>
      <c r="D1676" s="51">
        <v>3768.3206190000001</v>
      </c>
      <c r="E1676" s="51">
        <v>1034.5822361400001</v>
      </c>
    </row>
    <row r="1677" spans="2:5">
      <c r="B1677" s="78">
        <v>13988</v>
      </c>
      <c r="C1677" s="51">
        <v>0</v>
      </c>
      <c r="D1677" s="51">
        <v>17.600000000000001</v>
      </c>
      <c r="E1677" s="51">
        <v>7.6</v>
      </c>
    </row>
    <row r="1678" spans="2:5">
      <c r="B1678" s="79" t="s">
        <v>1031</v>
      </c>
      <c r="C1678" s="51">
        <v>0</v>
      </c>
      <c r="D1678" s="51">
        <v>17.600000000000001</v>
      </c>
      <c r="E1678" s="51">
        <v>7.6</v>
      </c>
    </row>
    <row r="1679" spans="2:5">
      <c r="B1679" s="77" t="s">
        <v>260</v>
      </c>
      <c r="C1679" s="119">
        <v>6674.7631890000002</v>
      </c>
      <c r="D1679" s="119">
        <v>5715.5699775800013</v>
      </c>
      <c r="E1679" s="119">
        <v>3019.8260390300015</v>
      </c>
    </row>
    <row r="1680" spans="2:5">
      <c r="B1680" s="78">
        <v>13755</v>
      </c>
      <c r="C1680" s="51">
        <v>0</v>
      </c>
      <c r="D1680" s="51">
        <v>53.952072999999999</v>
      </c>
      <c r="E1680" s="51">
        <v>33.717176409999993</v>
      </c>
    </row>
    <row r="1681" spans="2:5">
      <c r="B1681" s="79" t="s">
        <v>829</v>
      </c>
      <c r="C1681" s="51">
        <v>0</v>
      </c>
      <c r="D1681" s="51">
        <v>53.952072999999999</v>
      </c>
      <c r="E1681" s="51">
        <v>33.717176409999993</v>
      </c>
    </row>
    <row r="1682" spans="2:5">
      <c r="B1682" s="78">
        <v>13932</v>
      </c>
      <c r="C1682" s="51">
        <v>181.29</v>
      </c>
      <c r="D1682" s="51">
        <v>183.4</v>
      </c>
      <c r="E1682" s="51">
        <v>0</v>
      </c>
    </row>
    <row r="1683" spans="2:5">
      <c r="B1683" s="79" t="s">
        <v>843</v>
      </c>
      <c r="C1683" s="51">
        <v>181.29</v>
      </c>
      <c r="D1683" s="51">
        <v>183.4</v>
      </c>
      <c r="E1683" s="51">
        <v>0</v>
      </c>
    </row>
    <row r="1684" spans="2:5">
      <c r="B1684" s="78">
        <v>14028</v>
      </c>
      <c r="C1684" s="51">
        <v>3171.955704</v>
      </c>
      <c r="D1684" s="51">
        <v>2149.1232415800005</v>
      </c>
      <c r="E1684" s="51">
        <v>2001.0802671000006</v>
      </c>
    </row>
    <row r="1685" spans="2:5">
      <c r="B1685" s="79" t="s">
        <v>844</v>
      </c>
      <c r="C1685" s="51">
        <v>3171.955704</v>
      </c>
      <c r="D1685" s="51">
        <v>2149.1232415800005</v>
      </c>
      <c r="E1685" s="51">
        <v>2001.0802671000006</v>
      </c>
    </row>
    <row r="1686" spans="2:5">
      <c r="B1686" s="78">
        <v>14110</v>
      </c>
      <c r="C1686" s="51">
        <v>0</v>
      </c>
      <c r="D1686" s="51">
        <v>60</v>
      </c>
      <c r="E1686" s="51">
        <v>0</v>
      </c>
    </row>
    <row r="1687" spans="2:5">
      <c r="B1687" s="79" t="s">
        <v>845</v>
      </c>
      <c r="C1687" s="51">
        <v>0</v>
      </c>
      <c r="D1687" s="51">
        <v>60</v>
      </c>
      <c r="E1687" s="51">
        <v>0</v>
      </c>
    </row>
    <row r="1688" spans="2:5">
      <c r="B1688" s="78">
        <v>14112</v>
      </c>
      <c r="C1688" s="51">
        <v>0</v>
      </c>
      <c r="D1688" s="51">
        <v>88</v>
      </c>
      <c r="E1688" s="51">
        <v>25.520950490000001</v>
      </c>
    </row>
    <row r="1689" spans="2:5">
      <c r="B1689" s="79" t="s">
        <v>846</v>
      </c>
      <c r="C1689" s="51">
        <v>0</v>
      </c>
      <c r="D1689" s="51">
        <v>88</v>
      </c>
      <c r="E1689" s="51">
        <v>25.520950490000001</v>
      </c>
    </row>
    <row r="1690" spans="2:5">
      <c r="B1690" s="78">
        <v>14113</v>
      </c>
      <c r="C1690" s="51">
        <v>0</v>
      </c>
      <c r="D1690" s="51">
        <v>292.62497200000001</v>
      </c>
      <c r="E1690" s="51">
        <v>241.34300586000006</v>
      </c>
    </row>
    <row r="1691" spans="2:5">
      <c r="B1691" s="79" t="s">
        <v>833</v>
      </c>
      <c r="C1691" s="51">
        <v>0</v>
      </c>
      <c r="D1691" s="51">
        <v>292.62497200000001</v>
      </c>
      <c r="E1691" s="51">
        <v>241.34300586000006</v>
      </c>
    </row>
    <row r="1692" spans="2:5">
      <c r="B1692" s="78">
        <v>14119</v>
      </c>
      <c r="C1692" s="51">
        <v>1377.8040000000001</v>
      </c>
      <c r="D1692" s="51">
        <v>54.7151</v>
      </c>
      <c r="E1692" s="51">
        <v>0</v>
      </c>
    </row>
    <row r="1693" spans="2:5">
      <c r="B1693" s="79" t="s">
        <v>847</v>
      </c>
      <c r="C1693" s="51">
        <v>1377.8040000000001</v>
      </c>
      <c r="D1693" s="51">
        <v>54.7151</v>
      </c>
      <c r="E1693" s="51">
        <v>0</v>
      </c>
    </row>
    <row r="1694" spans="2:5">
      <c r="B1694" s="78">
        <v>14120</v>
      </c>
      <c r="C1694" s="51">
        <v>1663.0613370000001</v>
      </c>
      <c r="D1694" s="51">
        <v>1663.0613370000001</v>
      </c>
      <c r="E1694" s="51">
        <v>0</v>
      </c>
    </row>
    <row r="1695" spans="2:5">
      <c r="B1695" s="79" t="s">
        <v>848</v>
      </c>
      <c r="C1695" s="51">
        <v>1663.0613370000001</v>
      </c>
      <c r="D1695" s="51">
        <v>1663.0613370000001</v>
      </c>
      <c r="E1695" s="51">
        <v>0</v>
      </c>
    </row>
    <row r="1696" spans="2:5">
      <c r="B1696" s="78">
        <v>14233</v>
      </c>
      <c r="C1696" s="51">
        <v>0</v>
      </c>
      <c r="D1696" s="51">
        <v>21.520710000000001</v>
      </c>
      <c r="E1696" s="51">
        <v>21.520710000000001</v>
      </c>
    </row>
    <row r="1697" spans="2:5">
      <c r="B1697" s="79" t="s">
        <v>836</v>
      </c>
      <c r="C1697" s="51">
        <v>0</v>
      </c>
      <c r="D1697" s="51">
        <v>21.520710000000001</v>
      </c>
      <c r="E1697" s="51">
        <v>21.520710000000001</v>
      </c>
    </row>
    <row r="1698" spans="2:5">
      <c r="B1698" s="78">
        <v>14326</v>
      </c>
      <c r="C1698" s="51">
        <v>0</v>
      </c>
      <c r="D1698" s="51">
        <v>27.630305</v>
      </c>
      <c r="E1698" s="51">
        <v>25.821508290000001</v>
      </c>
    </row>
    <row r="1699" spans="2:5">
      <c r="B1699" s="79" t="s">
        <v>849</v>
      </c>
      <c r="C1699" s="51">
        <v>0</v>
      </c>
      <c r="D1699" s="51">
        <v>27.630305</v>
      </c>
      <c r="E1699" s="51">
        <v>25.821508290000001</v>
      </c>
    </row>
    <row r="1700" spans="2:5">
      <c r="B1700" s="78">
        <v>14328</v>
      </c>
      <c r="C1700" s="51">
        <v>0</v>
      </c>
      <c r="D1700" s="51">
        <v>913.71266200000002</v>
      </c>
      <c r="E1700" s="51">
        <v>670.82242087999987</v>
      </c>
    </row>
    <row r="1701" spans="2:5">
      <c r="B1701" s="79" t="s">
        <v>850</v>
      </c>
      <c r="C1701" s="51">
        <v>0</v>
      </c>
      <c r="D1701" s="51">
        <v>75</v>
      </c>
      <c r="E1701" s="51">
        <v>75</v>
      </c>
    </row>
    <row r="1702" spans="2:5">
      <c r="B1702" s="79" t="s">
        <v>851</v>
      </c>
      <c r="C1702" s="51">
        <v>0</v>
      </c>
      <c r="D1702" s="51">
        <v>0</v>
      </c>
      <c r="E1702" s="51">
        <v>0</v>
      </c>
    </row>
    <row r="1703" spans="2:5">
      <c r="B1703" s="79" t="s">
        <v>852</v>
      </c>
      <c r="C1703" s="51">
        <v>0</v>
      </c>
      <c r="D1703" s="51">
        <v>15.934637</v>
      </c>
      <c r="E1703" s="51">
        <v>15.13790494</v>
      </c>
    </row>
    <row r="1704" spans="2:5">
      <c r="B1704" s="79" t="s">
        <v>853</v>
      </c>
      <c r="C1704" s="51">
        <v>0</v>
      </c>
      <c r="D1704" s="51">
        <v>10</v>
      </c>
      <c r="E1704" s="51">
        <v>0</v>
      </c>
    </row>
    <row r="1705" spans="2:5">
      <c r="B1705" s="79" t="s">
        <v>854</v>
      </c>
      <c r="C1705" s="51">
        <v>0</v>
      </c>
      <c r="D1705" s="51">
        <v>0</v>
      </c>
      <c r="E1705" s="51">
        <v>0</v>
      </c>
    </row>
    <row r="1706" spans="2:5">
      <c r="B1706" s="79" t="s">
        <v>855</v>
      </c>
      <c r="C1706" s="51">
        <v>0</v>
      </c>
      <c r="D1706" s="51">
        <v>0</v>
      </c>
      <c r="E1706" s="51">
        <v>0</v>
      </c>
    </row>
    <row r="1707" spans="2:5">
      <c r="B1707" s="79" t="s">
        <v>856</v>
      </c>
      <c r="C1707" s="51">
        <v>0</v>
      </c>
      <c r="D1707" s="51">
        <v>0</v>
      </c>
      <c r="E1707" s="51">
        <v>0</v>
      </c>
    </row>
    <row r="1708" spans="2:5">
      <c r="B1708" s="79" t="s">
        <v>857</v>
      </c>
      <c r="C1708" s="51">
        <v>0</v>
      </c>
      <c r="D1708" s="51">
        <v>0</v>
      </c>
      <c r="E1708" s="51">
        <v>0</v>
      </c>
    </row>
    <row r="1709" spans="2:5">
      <c r="B1709" s="79" t="s">
        <v>858</v>
      </c>
      <c r="C1709" s="51">
        <v>0</v>
      </c>
      <c r="D1709" s="51">
        <v>0</v>
      </c>
      <c r="E1709" s="51">
        <v>0</v>
      </c>
    </row>
    <row r="1710" spans="2:5">
      <c r="B1710" s="79" t="s">
        <v>859</v>
      </c>
      <c r="C1710" s="51">
        <v>0</v>
      </c>
      <c r="D1710" s="51">
        <v>0</v>
      </c>
      <c r="E1710" s="51">
        <v>0</v>
      </c>
    </row>
    <row r="1711" spans="2:5">
      <c r="B1711" s="79" t="s">
        <v>860</v>
      </c>
      <c r="C1711" s="51">
        <v>0</v>
      </c>
      <c r="D1711" s="51">
        <v>3.3818991399999998</v>
      </c>
      <c r="E1711" s="51">
        <v>3.3818991400000002</v>
      </c>
    </row>
    <row r="1712" spans="2:5">
      <c r="B1712" s="79" t="s">
        <v>861</v>
      </c>
      <c r="C1712" s="51">
        <v>0</v>
      </c>
      <c r="D1712" s="51">
        <v>67.690423999999993</v>
      </c>
      <c r="E1712" s="51">
        <v>60.131362520000003</v>
      </c>
    </row>
    <row r="1713" spans="2:5">
      <c r="B1713" s="79" t="s">
        <v>862</v>
      </c>
      <c r="C1713" s="51">
        <v>0</v>
      </c>
      <c r="D1713" s="51">
        <v>0</v>
      </c>
      <c r="E1713" s="51">
        <v>0</v>
      </c>
    </row>
    <row r="1714" spans="2:5">
      <c r="B1714" s="79" t="s">
        <v>863</v>
      </c>
      <c r="C1714" s="51">
        <v>0</v>
      </c>
      <c r="D1714" s="51">
        <v>0</v>
      </c>
      <c r="E1714" s="51">
        <v>0</v>
      </c>
    </row>
    <row r="1715" spans="2:5">
      <c r="B1715" s="79" t="s">
        <v>864</v>
      </c>
      <c r="C1715" s="51">
        <v>0</v>
      </c>
      <c r="D1715" s="51">
        <v>26.918454000000001</v>
      </c>
      <c r="E1715" s="51">
        <v>20.744447319999999</v>
      </c>
    </row>
    <row r="1716" spans="2:5">
      <c r="B1716" s="79" t="s">
        <v>865</v>
      </c>
      <c r="C1716" s="51">
        <v>0</v>
      </c>
      <c r="D1716" s="51">
        <v>0</v>
      </c>
      <c r="E1716" s="51">
        <v>0</v>
      </c>
    </row>
    <row r="1717" spans="2:5">
      <c r="B1717" s="79" t="s">
        <v>866</v>
      </c>
      <c r="C1717" s="51">
        <v>0</v>
      </c>
      <c r="D1717" s="51">
        <v>0</v>
      </c>
      <c r="E1717" s="51">
        <v>0</v>
      </c>
    </row>
    <row r="1718" spans="2:5">
      <c r="B1718" s="79" t="s">
        <v>867</v>
      </c>
      <c r="C1718" s="51">
        <v>0</v>
      </c>
      <c r="D1718" s="51">
        <v>0</v>
      </c>
      <c r="E1718" s="51">
        <v>0</v>
      </c>
    </row>
    <row r="1719" spans="2:5">
      <c r="B1719" s="79" t="s">
        <v>868</v>
      </c>
      <c r="C1719" s="51">
        <v>0</v>
      </c>
      <c r="D1719" s="51">
        <v>31.622672000000001</v>
      </c>
      <c r="E1719" s="51">
        <v>15</v>
      </c>
    </row>
    <row r="1720" spans="2:5">
      <c r="B1720" s="79" t="s">
        <v>869</v>
      </c>
      <c r="C1720" s="51">
        <v>0</v>
      </c>
      <c r="D1720" s="51">
        <v>63.362203999999998</v>
      </c>
      <c r="E1720" s="51">
        <v>45.192638039999999</v>
      </c>
    </row>
    <row r="1721" spans="2:5">
      <c r="B1721" s="79" t="s">
        <v>870</v>
      </c>
      <c r="C1721" s="51">
        <v>0</v>
      </c>
      <c r="D1721" s="51">
        <v>0</v>
      </c>
      <c r="E1721" s="51">
        <v>0</v>
      </c>
    </row>
    <row r="1722" spans="2:5">
      <c r="B1722" s="79" t="s">
        <v>871</v>
      </c>
      <c r="C1722" s="51">
        <v>0</v>
      </c>
      <c r="D1722" s="51">
        <v>0</v>
      </c>
      <c r="E1722" s="51">
        <v>0</v>
      </c>
    </row>
    <row r="1723" spans="2:5">
      <c r="B1723" s="79" t="s">
        <v>872</v>
      </c>
      <c r="C1723" s="51">
        <v>0</v>
      </c>
      <c r="D1723" s="51">
        <v>0</v>
      </c>
      <c r="E1723" s="51">
        <v>0</v>
      </c>
    </row>
    <row r="1724" spans="2:5">
      <c r="B1724" s="79" t="s">
        <v>873</v>
      </c>
      <c r="C1724" s="51">
        <v>0</v>
      </c>
      <c r="D1724" s="51">
        <v>143.79601600000001</v>
      </c>
      <c r="E1724" s="51">
        <v>143.79601503000001</v>
      </c>
    </row>
    <row r="1725" spans="2:5">
      <c r="B1725" s="79" t="s">
        <v>874</v>
      </c>
      <c r="C1725" s="51">
        <v>0</v>
      </c>
      <c r="D1725" s="51">
        <v>75.245243000000002</v>
      </c>
      <c r="E1725" s="51">
        <v>0</v>
      </c>
    </row>
    <row r="1726" spans="2:5">
      <c r="B1726" s="79" t="s">
        <v>875</v>
      </c>
      <c r="C1726" s="51">
        <v>0</v>
      </c>
      <c r="D1726" s="51">
        <v>21.787675</v>
      </c>
      <c r="E1726" s="51">
        <v>10.008343099999999</v>
      </c>
    </row>
    <row r="1727" spans="2:5">
      <c r="B1727" s="79" t="s">
        <v>876</v>
      </c>
      <c r="C1727" s="51">
        <v>0</v>
      </c>
      <c r="D1727" s="51">
        <v>0</v>
      </c>
      <c r="E1727" s="51">
        <v>0</v>
      </c>
    </row>
    <row r="1728" spans="2:5">
      <c r="B1728" s="79" t="s">
        <v>877</v>
      </c>
      <c r="C1728" s="51">
        <v>0</v>
      </c>
      <c r="D1728" s="51">
        <v>50</v>
      </c>
      <c r="E1728" s="51">
        <v>0</v>
      </c>
    </row>
    <row r="1729" spans="2:5">
      <c r="B1729" s="79" t="s">
        <v>878</v>
      </c>
      <c r="C1729" s="51">
        <v>0</v>
      </c>
      <c r="D1729" s="51">
        <v>0</v>
      </c>
      <c r="E1729" s="51">
        <v>0</v>
      </c>
    </row>
    <row r="1730" spans="2:5">
      <c r="B1730" s="79" t="s">
        <v>879</v>
      </c>
      <c r="C1730" s="51">
        <v>0</v>
      </c>
      <c r="D1730" s="51">
        <v>0</v>
      </c>
      <c r="E1730" s="51">
        <v>0</v>
      </c>
    </row>
    <row r="1731" spans="2:5">
      <c r="B1731" s="79" t="s">
        <v>880</v>
      </c>
      <c r="C1731" s="51">
        <v>0</v>
      </c>
      <c r="D1731" s="51">
        <v>27.89</v>
      </c>
      <c r="E1731" s="51">
        <v>24.939368050000002</v>
      </c>
    </row>
    <row r="1732" spans="2:5">
      <c r="B1732" s="79" t="s">
        <v>881</v>
      </c>
      <c r="C1732" s="51">
        <v>0</v>
      </c>
      <c r="D1732" s="51">
        <v>9.489668</v>
      </c>
      <c r="E1732" s="51">
        <v>9.489668</v>
      </c>
    </row>
    <row r="1733" spans="2:5">
      <c r="B1733" s="79" t="s">
        <v>882</v>
      </c>
      <c r="C1733" s="51">
        <v>0</v>
      </c>
      <c r="D1733" s="51">
        <v>25</v>
      </c>
      <c r="E1733" s="51">
        <v>25</v>
      </c>
    </row>
    <row r="1734" spans="2:5">
      <c r="B1734" s="79" t="s">
        <v>883</v>
      </c>
      <c r="C1734" s="51">
        <v>0</v>
      </c>
      <c r="D1734" s="51">
        <v>85.901282049999992</v>
      </c>
      <c r="E1734" s="51">
        <v>71.901282049999992</v>
      </c>
    </row>
    <row r="1735" spans="2:5">
      <c r="B1735" s="79" t="s">
        <v>884</v>
      </c>
      <c r="C1735" s="51">
        <v>0</v>
      </c>
      <c r="D1735" s="51">
        <v>4</v>
      </c>
      <c r="E1735" s="51">
        <v>0</v>
      </c>
    </row>
    <row r="1736" spans="2:5">
      <c r="B1736" s="79" t="s">
        <v>885</v>
      </c>
      <c r="C1736" s="51">
        <v>0</v>
      </c>
      <c r="D1736" s="51">
        <v>67.929047999999995</v>
      </c>
      <c r="E1736" s="51">
        <v>63.515535920000005</v>
      </c>
    </row>
    <row r="1737" spans="2:5">
      <c r="B1737" s="79" t="s">
        <v>886</v>
      </c>
      <c r="C1737" s="51">
        <v>0</v>
      </c>
      <c r="D1737" s="51">
        <v>0</v>
      </c>
      <c r="E1737" s="51">
        <v>0</v>
      </c>
    </row>
    <row r="1738" spans="2:5">
      <c r="B1738" s="79" t="s">
        <v>887</v>
      </c>
      <c r="C1738" s="51">
        <v>0</v>
      </c>
      <c r="D1738" s="51">
        <v>25.630375999999998</v>
      </c>
      <c r="E1738" s="51">
        <v>22.69039957</v>
      </c>
    </row>
    <row r="1739" spans="2:5">
      <c r="B1739" s="79" t="s">
        <v>888</v>
      </c>
      <c r="C1739" s="51">
        <v>0</v>
      </c>
      <c r="D1739" s="51">
        <v>10.977766000000001</v>
      </c>
      <c r="E1739" s="51">
        <v>10.7599784</v>
      </c>
    </row>
    <row r="1740" spans="2:5">
      <c r="B1740" s="79" t="s">
        <v>889</v>
      </c>
      <c r="C1740" s="51">
        <v>0</v>
      </c>
      <c r="D1740" s="51">
        <v>6.6058890000000003</v>
      </c>
      <c r="E1740" s="51">
        <v>0</v>
      </c>
    </row>
    <row r="1741" spans="2:5">
      <c r="B1741" s="79" t="s">
        <v>890</v>
      </c>
      <c r="C1741" s="51">
        <v>0</v>
      </c>
      <c r="D1741" s="51">
        <v>65.549408810000003</v>
      </c>
      <c r="E1741" s="51">
        <v>54.133578799999995</v>
      </c>
    </row>
    <row r="1742" spans="2:5">
      <c r="B1742" s="78">
        <v>14674</v>
      </c>
      <c r="C1742" s="51">
        <v>0</v>
      </c>
      <c r="D1742" s="51">
        <v>10.751188000000001</v>
      </c>
      <c r="E1742" s="51">
        <v>0</v>
      </c>
    </row>
    <row r="1743" spans="2:5">
      <c r="B1743" s="79" t="s">
        <v>891</v>
      </c>
      <c r="C1743" s="51">
        <v>0</v>
      </c>
      <c r="D1743" s="51">
        <v>10.751188000000001</v>
      </c>
      <c r="E1743" s="51">
        <v>0</v>
      </c>
    </row>
    <row r="1744" spans="2:5">
      <c r="B1744" s="79" t="s">
        <v>258</v>
      </c>
      <c r="C1744" s="51">
        <v>280.65214800000001</v>
      </c>
      <c r="D1744" s="51">
        <v>197.07838899999999</v>
      </c>
      <c r="E1744" s="51">
        <v>0</v>
      </c>
    </row>
    <row r="1745" spans="2:5">
      <c r="B1745" s="77" t="s">
        <v>261</v>
      </c>
      <c r="C1745" s="119">
        <v>324.59462400000001</v>
      </c>
      <c r="D1745" s="119">
        <v>328.06280113999998</v>
      </c>
      <c r="E1745" s="119">
        <v>94.450354829999981</v>
      </c>
    </row>
    <row r="1746" spans="2:5">
      <c r="B1746" s="79" t="s">
        <v>258</v>
      </c>
      <c r="C1746" s="51">
        <v>324.59462400000001</v>
      </c>
      <c r="D1746" s="51">
        <v>328.06280113999998</v>
      </c>
      <c r="E1746" s="51">
        <v>94.450354829999981</v>
      </c>
    </row>
    <row r="1747" spans="2:5">
      <c r="B1747" s="80" t="s">
        <v>1082</v>
      </c>
      <c r="C1747" s="83">
        <v>109284.59931200001</v>
      </c>
      <c r="D1747" s="83">
        <v>89208.729231000005</v>
      </c>
      <c r="E1747" s="83">
        <v>66630.354909090034</v>
      </c>
    </row>
    <row r="1748" spans="2:5">
      <c r="B1748" s="81" t="s">
        <v>900</v>
      </c>
      <c r="C1748" s="82">
        <v>109284.59931200001</v>
      </c>
      <c r="D1748" s="82">
        <v>89208.729231000005</v>
      </c>
      <c r="E1748" s="82">
        <v>66630.354909090034</v>
      </c>
    </row>
    <row r="1749" spans="2:5">
      <c r="B1749" s="68" t="s">
        <v>280</v>
      </c>
      <c r="C1749" s="51">
        <v>109284.59931200001</v>
      </c>
      <c r="D1749" s="51">
        <v>89208.729231000005</v>
      </c>
      <c r="E1749" s="51">
        <v>66630.354909090034</v>
      </c>
    </row>
    <row r="1750" spans="2:5">
      <c r="B1750" s="77" t="s">
        <v>257</v>
      </c>
      <c r="C1750" s="119">
        <v>25370.914758999999</v>
      </c>
      <c r="D1750" s="119">
        <v>18115.422701</v>
      </c>
      <c r="E1750" s="119">
        <v>9003.5336166399993</v>
      </c>
    </row>
    <row r="1751" spans="2:5">
      <c r="B1751" s="79" t="s">
        <v>258</v>
      </c>
      <c r="C1751" s="51">
        <v>25370.914758999999</v>
      </c>
      <c r="D1751" s="51">
        <v>18115.422701</v>
      </c>
      <c r="E1751" s="51">
        <v>9003.5336166399993</v>
      </c>
    </row>
    <row r="1752" spans="2:5">
      <c r="B1752" s="77" t="s">
        <v>259</v>
      </c>
      <c r="C1752" s="119">
        <v>550</v>
      </c>
      <c r="D1752" s="119">
        <v>550</v>
      </c>
      <c r="E1752" s="119">
        <v>550</v>
      </c>
    </row>
    <row r="1753" spans="2:5">
      <c r="B1753" s="79" t="s">
        <v>258</v>
      </c>
      <c r="C1753" s="51">
        <v>550</v>
      </c>
      <c r="D1753" s="51">
        <v>550</v>
      </c>
      <c r="E1753" s="51">
        <v>550</v>
      </c>
    </row>
    <row r="1754" spans="2:5">
      <c r="B1754" s="77" t="s">
        <v>282</v>
      </c>
      <c r="C1754" s="119">
        <v>0</v>
      </c>
      <c r="D1754" s="119">
        <v>2109.9881799999998</v>
      </c>
      <c r="E1754" s="119">
        <v>2007.9238127799999</v>
      </c>
    </row>
    <row r="1755" spans="2:5">
      <c r="B1755" s="79" t="s">
        <v>258</v>
      </c>
      <c r="C1755" s="51">
        <v>0</v>
      </c>
      <c r="D1755" s="51">
        <v>2109.9881799999998</v>
      </c>
      <c r="E1755" s="51">
        <v>2007.9238127799999</v>
      </c>
    </row>
    <row r="1756" spans="2:5">
      <c r="B1756" s="77" t="s">
        <v>260</v>
      </c>
      <c r="C1756" s="119">
        <v>83363.684552999999</v>
      </c>
      <c r="D1756" s="119">
        <v>68433.318350000001</v>
      </c>
      <c r="E1756" s="119">
        <v>55068.89747967002</v>
      </c>
    </row>
    <row r="1757" spans="2:5">
      <c r="B1757" s="79" t="s">
        <v>258</v>
      </c>
      <c r="C1757" s="51">
        <v>83363.684552999999</v>
      </c>
      <c r="D1757" s="51">
        <v>68433.318350000001</v>
      </c>
      <c r="E1757" s="51">
        <v>55068.89747967002</v>
      </c>
    </row>
    <row r="1758" spans="2:5">
      <c r="B1758" s="77" t="s">
        <v>892</v>
      </c>
      <c r="C1758" s="119">
        <v>0</v>
      </c>
      <c r="D1758" s="119">
        <v>0</v>
      </c>
      <c r="E1758" s="119">
        <v>0</v>
      </c>
    </row>
    <row r="1759" spans="2:5">
      <c r="B1759" s="79" t="s">
        <v>258</v>
      </c>
      <c r="C1759" s="51">
        <v>0</v>
      </c>
      <c r="D1759" s="51">
        <v>0</v>
      </c>
      <c r="E1759" s="51">
        <v>0</v>
      </c>
    </row>
    <row r="1760" spans="2:5">
      <c r="B1760" s="35" t="s">
        <v>251</v>
      </c>
      <c r="C1760" s="31">
        <v>1155565.3106500001</v>
      </c>
      <c r="D1760" s="31">
        <v>1273591.4495545311</v>
      </c>
      <c r="E1760" s="31">
        <v>1006381.5358291914</v>
      </c>
    </row>
    <row r="1761" spans="2:5">
      <c r="B1761" s="15" t="s">
        <v>13</v>
      </c>
      <c r="C1761" s="15"/>
      <c r="D1761" s="15"/>
      <c r="E1761" s="50"/>
    </row>
    <row r="1762" spans="2:5" ht="22.5" customHeight="1">
      <c r="B1762" s="129" t="s">
        <v>1079</v>
      </c>
      <c r="C1762" s="129"/>
      <c r="D1762" s="129"/>
      <c r="E1762" s="129"/>
    </row>
    <row r="1763" spans="2:5" ht="23.25" customHeight="1">
      <c r="B1763" s="129" t="s">
        <v>1046</v>
      </c>
      <c r="C1763" s="129"/>
      <c r="D1763" s="129"/>
      <c r="E1763" s="129"/>
    </row>
    <row r="1764" spans="2:5">
      <c r="B1764" s="129" t="s">
        <v>33</v>
      </c>
      <c r="C1764" s="129"/>
      <c r="D1764" s="129"/>
      <c r="E1764" s="129"/>
    </row>
    <row r="1765" spans="2:5">
      <c r="B1765" s="15"/>
      <c r="C1765" s="15"/>
      <c r="D1765" s="15"/>
      <c r="E1765" s="50"/>
    </row>
    <row r="1766" spans="2:5">
      <c r="C1766" s="15"/>
      <c r="D1766" s="15"/>
      <c r="E1766" s="50"/>
    </row>
  </sheetData>
  <mergeCells count="16">
    <mergeCell ref="A1:F1"/>
    <mergeCell ref="A2:F2"/>
    <mergeCell ref="A3:F3"/>
    <mergeCell ref="A5:G5"/>
    <mergeCell ref="A6:F6"/>
    <mergeCell ref="B1762:E1762"/>
    <mergeCell ref="B1763:E1763"/>
    <mergeCell ref="B1764:E1764"/>
    <mergeCell ref="A7:F7"/>
    <mergeCell ref="I9:K9"/>
    <mergeCell ref="I10:K10"/>
    <mergeCell ref="A8:F8"/>
    <mergeCell ref="B11:B12"/>
    <mergeCell ref="E11:E12"/>
    <mergeCell ref="D11:D12"/>
    <mergeCell ref="I1263:K126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G29" sqref="G29"/>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1" t="s">
        <v>0</v>
      </c>
      <c r="B1" s="121"/>
      <c r="C1" s="121"/>
      <c r="D1" s="121"/>
      <c r="E1" s="3"/>
    </row>
    <row r="2" spans="1:10" ht="21" customHeight="1">
      <c r="A2" s="122" t="s">
        <v>1</v>
      </c>
      <c r="B2" s="122"/>
      <c r="C2" s="122"/>
      <c r="D2" s="122"/>
      <c r="E2" s="2"/>
    </row>
    <row r="3" spans="1:10" ht="15" customHeight="1">
      <c r="A3" s="133" t="s">
        <v>2</v>
      </c>
      <c r="B3" s="133"/>
      <c r="C3" s="133"/>
      <c r="D3" s="133"/>
      <c r="E3" s="1"/>
    </row>
    <row r="5" spans="1:10" ht="18.75" customHeight="1">
      <c r="A5" s="135" t="s">
        <v>935</v>
      </c>
      <c r="B5" s="135"/>
      <c r="C5" s="135"/>
      <c r="D5" s="135"/>
      <c r="E5" s="4"/>
    </row>
    <row r="6" spans="1:10" ht="18.75">
      <c r="A6" s="137" t="s">
        <v>1076</v>
      </c>
      <c r="B6" s="137"/>
      <c r="C6" s="137"/>
      <c r="D6" s="137"/>
      <c r="E6" s="5"/>
    </row>
    <row r="7" spans="1:10" ht="15.75">
      <c r="A7" s="131" t="s">
        <v>3</v>
      </c>
      <c r="B7" s="131"/>
      <c r="C7" s="131"/>
      <c r="D7" s="131"/>
      <c r="E7" s="6"/>
    </row>
    <row r="10" spans="1:10" ht="15" customHeight="1">
      <c r="B10" s="130" t="s">
        <v>4</v>
      </c>
      <c r="C10" s="132" t="s">
        <v>6</v>
      </c>
      <c r="J10" s="12"/>
    </row>
    <row r="11" spans="1:10">
      <c r="B11" s="130"/>
      <c r="C11" s="132"/>
    </row>
    <row r="12" spans="1:10">
      <c r="B12" s="7" t="s">
        <v>936</v>
      </c>
      <c r="C12" s="75">
        <v>34539</v>
      </c>
    </row>
    <row r="13" spans="1:10">
      <c r="B13" s="7" t="s">
        <v>937</v>
      </c>
      <c r="C13" s="75">
        <v>22897.134572483345</v>
      </c>
    </row>
    <row r="14" spans="1:10">
      <c r="B14" s="7" t="s">
        <v>1032</v>
      </c>
      <c r="C14" s="75">
        <v>2782.6087973100002</v>
      </c>
    </row>
    <row r="15" spans="1:10">
      <c r="B15" s="7" t="s">
        <v>938</v>
      </c>
      <c r="C15" s="75">
        <v>426</v>
      </c>
      <c r="F15" t="s">
        <v>944</v>
      </c>
    </row>
    <row r="16" spans="1:10">
      <c r="B16" s="7" t="s">
        <v>939</v>
      </c>
      <c r="C16" s="75">
        <v>1870.7841749500001</v>
      </c>
    </row>
    <row r="17" spans="2:5">
      <c r="B17" s="7" t="s">
        <v>940</v>
      </c>
      <c r="C17" s="75">
        <v>1398.9635013300001</v>
      </c>
    </row>
    <row r="18" spans="2:5">
      <c r="B18" s="7" t="s">
        <v>941</v>
      </c>
      <c r="C18" s="75">
        <v>494.63326804000002</v>
      </c>
    </row>
    <row r="19" spans="2:5">
      <c r="B19" s="7" t="s">
        <v>942</v>
      </c>
      <c r="C19" s="75">
        <v>962.23823343999993</v>
      </c>
    </row>
    <row r="20" spans="2:5">
      <c r="B20" s="35" t="s">
        <v>32</v>
      </c>
      <c r="C20" s="74">
        <v>65371.362547553348</v>
      </c>
    </row>
    <row r="21" spans="2:5">
      <c r="B21" s="15" t="s">
        <v>13</v>
      </c>
      <c r="C21" s="16"/>
      <c r="E21" s="11"/>
    </row>
    <row r="22" spans="2:5">
      <c r="B22" s="129" t="s">
        <v>33</v>
      </c>
      <c r="C22" s="129"/>
      <c r="E22" s="11"/>
    </row>
    <row r="23" spans="2:5" ht="13.5" customHeight="1">
      <c r="B23" s="129" t="s">
        <v>943</v>
      </c>
      <c r="C23" s="129"/>
    </row>
    <row r="24" spans="2:5" ht="16.5" customHeight="1">
      <c r="B24" s="50"/>
      <c r="C24" s="50"/>
    </row>
    <row r="25" spans="2:5" ht="17.25" customHeight="1">
      <c r="B25" s="50"/>
      <c r="C25" s="50"/>
    </row>
    <row r="26" spans="2:5" ht="12.75" customHeight="1">
      <c r="B26" s="15"/>
      <c r="C26" s="16"/>
    </row>
    <row r="27" spans="2:5">
      <c r="B27" s="50"/>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J43"/>
  <sheetViews>
    <sheetView showGridLines="0" zoomScaleNormal="100" workbookViewId="0">
      <selection activeCell="J25" sqref="J25"/>
    </sheetView>
  </sheetViews>
  <sheetFormatPr baseColWidth="10" defaultColWidth="11.42578125" defaultRowHeight="15"/>
  <cols>
    <col min="1" max="1" width="15.5703125" customWidth="1"/>
    <col min="2" max="2" width="78.42578125" customWidth="1"/>
    <col min="3" max="3" width="17.140625" customWidth="1"/>
    <col min="4" max="4" width="13.5703125" customWidth="1"/>
    <col min="5" max="5" width="18.140625" customWidth="1"/>
    <col min="7" max="7" width="13.140625" bestFit="1" customWidth="1"/>
    <col min="10" max="10" width="15.140625" bestFit="1" customWidth="1"/>
  </cols>
  <sheetData>
    <row r="1" spans="1:7" ht="28.5" customHeight="1">
      <c r="A1" s="121" t="s">
        <v>0</v>
      </c>
      <c r="B1" s="121"/>
      <c r="C1" s="121"/>
      <c r="D1" s="121"/>
      <c r="E1" s="121"/>
      <c r="F1" s="121"/>
      <c r="G1" s="3"/>
    </row>
    <row r="2" spans="1:7" ht="21" customHeight="1">
      <c r="A2" s="122" t="s">
        <v>1</v>
      </c>
      <c r="B2" s="122"/>
      <c r="C2" s="122"/>
      <c r="D2" s="122"/>
      <c r="E2" s="122"/>
      <c r="F2" s="122"/>
      <c r="G2" s="2"/>
    </row>
    <row r="3" spans="1:7" ht="15" customHeight="1">
      <c r="A3" s="133" t="s">
        <v>2</v>
      </c>
      <c r="B3" s="133"/>
      <c r="C3" s="133"/>
      <c r="D3" s="133"/>
      <c r="E3" s="133"/>
      <c r="F3" s="133"/>
      <c r="G3" s="1"/>
    </row>
    <row r="5" spans="1:7" ht="18.75" customHeight="1">
      <c r="A5" s="135" t="s">
        <v>915</v>
      </c>
      <c r="B5" s="135"/>
      <c r="C5" s="135"/>
      <c r="D5" s="135"/>
      <c r="E5" s="135"/>
      <c r="F5" s="135"/>
      <c r="G5" s="4"/>
    </row>
    <row r="6" spans="1:7" ht="18.75">
      <c r="A6" s="137" t="s">
        <v>1076</v>
      </c>
      <c r="B6" s="137"/>
      <c r="C6" s="137"/>
      <c r="D6" s="137"/>
      <c r="E6" s="137"/>
      <c r="F6" s="137"/>
      <c r="G6" s="5"/>
    </row>
    <row r="7" spans="1:7" ht="15.75">
      <c r="A7" s="131" t="s">
        <v>3</v>
      </c>
      <c r="B7" s="131"/>
      <c r="C7" s="131"/>
      <c r="D7" s="131"/>
      <c r="E7" s="131"/>
      <c r="F7" s="131"/>
      <c r="G7" s="6"/>
    </row>
    <row r="10" spans="1:7" ht="15" customHeight="1">
      <c r="B10" s="130" t="s">
        <v>4</v>
      </c>
      <c r="C10" s="54" t="s">
        <v>5</v>
      </c>
      <c r="D10" s="132" t="s">
        <v>1039</v>
      </c>
      <c r="E10" s="132" t="s">
        <v>6</v>
      </c>
    </row>
    <row r="11" spans="1:7">
      <c r="B11" s="130"/>
      <c r="C11" s="60" t="s">
        <v>7</v>
      </c>
      <c r="D11" s="132"/>
      <c r="E11" s="132"/>
    </row>
    <row r="12" spans="1:7">
      <c r="B12" s="23" t="s">
        <v>8</v>
      </c>
      <c r="C12" s="20">
        <v>33734.068184000003</v>
      </c>
      <c r="D12" s="20">
        <v>39700.641554999995</v>
      </c>
      <c r="E12" s="20">
        <v>31236.084846639995</v>
      </c>
    </row>
    <row r="13" spans="1:7" s="7" customFormat="1">
      <c r="B13" s="45" t="s">
        <v>901</v>
      </c>
      <c r="C13" s="36">
        <v>33734.068184000003</v>
      </c>
      <c r="D13" s="36">
        <v>39700.641554999995</v>
      </c>
      <c r="E13" s="36">
        <v>31236.084846639995</v>
      </c>
    </row>
    <row r="14" spans="1:7" s="7" customFormat="1">
      <c r="B14" s="24" t="s">
        <v>902</v>
      </c>
      <c r="C14" s="38">
        <v>33734.068184000003</v>
      </c>
      <c r="D14" s="38">
        <v>39700.641554999995</v>
      </c>
      <c r="E14" s="38">
        <v>31236.084846639995</v>
      </c>
    </row>
    <row r="15" spans="1:7" s="7" customFormat="1">
      <c r="B15" s="71" t="s">
        <v>903</v>
      </c>
      <c r="C15" s="72">
        <v>1457.0259960000001</v>
      </c>
      <c r="D15" s="72">
        <v>1614.5690039999999</v>
      </c>
      <c r="E15" s="72">
        <v>1197.3709768600002</v>
      </c>
    </row>
    <row r="16" spans="1:7" s="7" customFormat="1">
      <c r="B16" s="73" t="s">
        <v>904</v>
      </c>
      <c r="C16" s="30">
        <v>399.99599999999998</v>
      </c>
      <c r="D16" s="30">
        <v>394.48254900000001</v>
      </c>
      <c r="E16" s="30">
        <v>334.74982258999995</v>
      </c>
    </row>
    <row r="17" spans="2:10" s="7" customFormat="1">
      <c r="B17" s="73" t="s">
        <v>905</v>
      </c>
      <c r="C17" s="30">
        <v>683.82999600000005</v>
      </c>
      <c r="D17" s="30">
        <v>675.65794700000004</v>
      </c>
      <c r="E17" s="30">
        <v>454.23186243000004</v>
      </c>
    </row>
    <row r="18" spans="2:10" s="7" customFormat="1">
      <c r="B18" s="73" t="s">
        <v>906</v>
      </c>
      <c r="C18" s="30">
        <v>153.78</v>
      </c>
      <c r="D18" s="30">
        <v>153.78</v>
      </c>
      <c r="E18" s="30">
        <v>75.614677379999989</v>
      </c>
    </row>
    <row r="19" spans="2:10" s="7" customFormat="1">
      <c r="B19" s="73" t="s">
        <v>907</v>
      </c>
      <c r="C19" s="30">
        <v>172.62</v>
      </c>
      <c r="D19" s="30">
        <v>343.84850799999998</v>
      </c>
      <c r="E19" s="30">
        <v>293.02921949</v>
      </c>
    </row>
    <row r="20" spans="2:10" s="7" customFormat="1">
      <c r="B20" s="73" t="s">
        <v>908</v>
      </c>
      <c r="C20" s="30">
        <v>46.8</v>
      </c>
      <c r="D20" s="30">
        <v>46.8</v>
      </c>
      <c r="E20" s="30">
        <v>39.74539497</v>
      </c>
    </row>
    <row r="21" spans="2:10" s="7" customFormat="1">
      <c r="B21" s="71" t="s">
        <v>909</v>
      </c>
      <c r="C21" s="72">
        <v>32277.042187999999</v>
      </c>
      <c r="D21" s="72">
        <v>38086.07255099999</v>
      </c>
      <c r="E21" s="72">
        <v>30038.713869779996</v>
      </c>
      <c r="J21" s="55"/>
    </row>
    <row r="22" spans="2:10" s="7" customFormat="1">
      <c r="B22" s="73" t="s">
        <v>910</v>
      </c>
      <c r="C22" s="30">
        <v>155.37245100000001</v>
      </c>
      <c r="D22" s="30">
        <v>135.37245100000001</v>
      </c>
      <c r="E22" s="30">
        <v>120.79869873999999</v>
      </c>
    </row>
    <row r="23" spans="2:10" s="7" customFormat="1">
      <c r="B23" s="73" t="s">
        <v>911</v>
      </c>
      <c r="C23" s="30">
        <v>684.62754900000004</v>
      </c>
      <c r="D23" s="30">
        <v>619.35745599999996</v>
      </c>
      <c r="E23" s="30">
        <v>581.08649797999999</v>
      </c>
    </row>
    <row r="24" spans="2:10" s="7" customFormat="1">
      <c r="B24" s="73" t="s">
        <v>912</v>
      </c>
      <c r="C24" s="30">
        <v>26730</v>
      </c>
      <c r="D24" s="30">
        <v>27470.412723000001</v>
      </c>
      <c r="E24" s="30">
        <v>22251.050830829998</v>
      </c>
    </row>
    <row r="25" spans="2:10" s="7" customFormat="1">
      <c r="B25" s="73" t="s">
        <v>913</v>
      </c>
      <c r="C25" s="30">
        <v>28.56</v>
      </c>
      <c r="D25" s="30">
        <v>66.649799999999999</v>
      </c>
      <c r="E25" s="30">
        <v>45.431849999999997</v>
      </c>
    </row>
    <row r="26" spans="2:10" s="7" customFormat="1">
      <c r="B26" s="73" t="s">
        <v>934</v>
      </c>
      <c r="C26" s="30">
        <v>2628</v>
      </c>
      <c r="D26" s="30">
        <v>6616.8173842299993</v>
      </c>
      <c r="E26" s="30">
        <v>4948.3871813099995</v>
      </c>
    </row>
    <row r="27" spans="2:10" s="7" customFormat="1">
      <c r="B27" s="73" t="s">
        <v>914</v>
      </c>
      <c r="C27" s="30">
        <v>2050.482188</v>
      </c>
      <c r="D27" s="30">
        <v>3177.46273677</v>
      </c>
      <c r="E27" s="30">
        <v>2091.9588109199999</v>
      </c>
    </row>
    <row r="28" spans="2:10">
      <c r="B28" s="35" t="s">
        <v>32</v>
      </c>
      <c r="C28" s="31">
        <v>33734.068184000003</v>
      </c>
      <c r="D28" s="31">
        <v>39700.641554999995</v>
      </c>
      <c r="E28" s="31">
        <v>31236.084846639995</v>
      </c>
    </row>
    <row r="29" spans="2:10">
      <c r="B29" s="15" t="s">
        <v>13</v>
      </c>
      <c r="C29" s="16"/>
      <c r="D29" s="16"/>
      <c r="E29" s="16"/>
      <c r="G29" s="11"/>
    </row>
    <row r="30" spans="2:10" ht="26.25" customHeight="1">
      <c r="B30" s="129" t="s">
        <v>1080</v>
      </c>
      <c r="C30" s="129"/>
      <c r="D30" s="129"/>
      <c r="E30" s="129"/>
      <c r="F30" s="8"/>
    </row>
    <row r="31" spans="2:10" ht="16.5" customHeight="1">
      <c r="B31" s="50" t="s">
        <v>916</v>
      </c>
      <c r="C31" s="50"/>
      <c r="D31" s="50"/>
      <c r="E31" s="50"/>
    </row>
    <row r="32" spans="2:10" ht="17.25" customHeight="1">
      <c r="B32" s="50" t="s">
        <v>917</v>
      </c>
      <c r="C32" s="50"/>
      <c r="D32" s="50"/>
      <c r="E32" s="50"/>
    </row>
    <row r="33" spans="2:5" ht="24.75" customHeight="1">
      <c r="B33" s="129" t="s">
        <v>1046</v>
      </c>
      <c r="C33" s="129"/>
      <c r="D33" s="129"/>
      <c r="E33" s="129"/>
    </row>
    <row r="34" spans="2:5" ht="12.75" customHeight="1">
      <c r="B34" s="15" t="s">
        <v>33</v>
      </c>
      <c r="C34" s="16"/>
      <c r="D34" s="16"/>
      <c r="E34" s="16"/>
    </row>
    <row r="35" spans="2:5">
      <c r="C35" s="41"/>
      <c r="D35" s="41"/>
      <c r="E35" s="41"/>
    </row>
    <row r="36" spans="2:5">
      <c r="B36" s="42"/>
      <c r="C36" s="41"/>
      <c r="D36" s="41"/>
      <c r="E36" s="41"/>
    </row>
    <row r="37" spans="2:5">
      <c r="B37" s="9"/>
      <c r="C37" s="10"/>
      <c r="D37" s="10"/>
      <c r="E37" s="10"/>
    </row>
    <row r="38" spans="2:5">
      <c r="B38" s="9"/>
      <c r="C38" s="10"/>
      <c r="D38" s="10"/>
      <c r="E38" s="10"/>
    </row>
    <row r="39" spans="2:5">
      <c r="B39" s="9"/>
      <c r="C39" s="10"/>
      <c r="D39" s="10"/>
      <c r="E39" s="10"/>
    </row>
    <row r="40" spans="2:5">
      <c r="B40" s="9"/>
      <c r="C40" s="10"/>
      <c r="D40" s="10"/>
      <c r="E40" s="10"/>
    </row>
    <row r="41" spans="2:5">
      <c r="B41" s="9"/>
      <c r="C41" s="10"/>
      <c r="D41" s="10"/>
      <c r="E41" s="10"/>
    </row>
    <row r="42" spans="2:5">
      <c r="B42" s="9"/>
      <c r="C42" s="10"/>
      <c r="D42" s="10"/>
      <c r="E42" s="10"/>
    </row>
    <row r="43" spans="2:5">
      <c r="B43" s="9"/>
      <c r="C43" s="10"/>
      <c r="D43" s="10"/>
      <c r="E43" s="10"/>
    </row>
  </sheetData>
  <mergeCells count="11">
    <mergeCell ref="A1:F1"/>
    <mergeCell ref="A2:F2"/>
    <mergeCell ref="A3:F3"/>
    <mergeCell ref="A5:F5"/>
    <mergeCell ref="A6:F6"/>
    <mergeCell ref="B30:E30"/>
    <mergeCell ref="B33:E33"/>
    <mergeCell ref="A7:F7"/>
    <mergeCell ref="B10:B11"/>
    <mergeCell ref="E10:E11"/>
    <mergeCell ref="D10:D11"/>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6059B-9DFA-42E1-ACD1-69B26C4CCC54}">
  <dimension ref="A1:F42"/>
  <sheetViews>
    <sheetView showGridLines="0" zoomScale="90" zoomScaleNormal="90" workbookViewId="0">
      <selection activeCell="E37" sqref="E37"/>
    </sheetView>
  </sheetViews>
  <sheetFormatPr baseColWidth="10" defaultColWidth="11.42578125" defaultRowHeight="15"/>
  <cols>
    <col min="1" max="1" width="78" bestFit="1" customWidth="1"/>
    <col min="2" max="2" width="29" bestFit="1" customWidth="1"/>
    <col min="3" max="3" width="30.28515625" bestFit="1" customWidth="1"/>
    <col min="4" max="5" width="34.140625" bestFit="1" customWidth="1"/>
    <col min="6" max="6" width="14.85546875" bestFit="1" customWidth="1"/>
  </cols>
  <sheetData>
    <row r="1" spans="1:6" ht="28.5" customHeight="1">
      <c r="A1" s="121" t="s">
        <v>0</v>
      </c>
      <c r="B1" s="121"/>
      <c r="C1" s="121"/>
      <c r="D1" s="121"/>
      <c r="E1" s="121"/>
      <c r="F1" s="121"/>
    </row>
    <row r="2" spans="1:6" ht="21" customHeight="1">
      <c r="A2" s="122" t="s">
        <v>1</v>
      </c>
      <c r="B2" s="122"/>
      <c r="C2" s="122"/>
      <c r="D2" s="122"/>
      <c r="E2" s="122"/>
      <c r="F2" s="122"/>
    </row>
    <row r="3" spans="1:6" ht="15" customHeight="1">
      <c r="A3" s="133" t="s">
        <v>2</v>
      </c>
      <c r="B3" s="133"/>
      <c r="C3" s="133"/>
      <c r="D3" s="133"/>
      <c r="E3" s="133"/>
      <c r="F3" s="133"/>
    </row>
    <row r="5" spans="1:6" ht="18.75" customHeight="1">
      <c r="A5" s="135" t="s">
        <v>14</v>
      </c>
      <c r="B5" s="135"/>
      <c r="C5" s="135"/>
      <c r="D5" s="135"/>
      <c r="E5" s="135"/>
      <c r="F5" s="135"/>
    </row>
    <row r="6" spans="1:6" ht="18.75">
      <c r="A6" s="135" t="s">
        <v>247</v>
      </c>
      <c r="B6" s="135"/>
      <c r="C6" s="135"/>
      <c r="D6" s="135"/>
      <c r="E6" s="135"/>
      <c r="F6" s="135"/>
    </row>
    <row r="7" spans="1:6" ht="18.75" customHeight="1">
      <c r="A7" s="138" t="s">
        <v>1077</v>
      </c>
      <c r="B7" s="138"/>
      <c r="C7" s="138"/>
      <c r="D7" s="138"/>
      <c r="E7" s="138"/>
      <c r="F7" s="138"/>
    </row>
    <row r="8" spans="1:6" ht="18.75" customHeight="1">
      <c r="A8" s="138" t="s">
        <v>1081</v>
      </c>
      <c r="B8" s="138"/>
      <c r="C8" s="138"/>
      <c r="D8" s="138"/>
      <c r="E8" s="138"/>
      <c r="F8" s="138"/>
    </row>
    <row r="9" spans="1:6" ht="15.75">
      <c r="A9" s="131" t="s">
        <v>248</v>
      </c>
      <c r="B9" s="131"/>
      <c r="C9" s="131"/>
      <c r="D9" s="131"/>
      <c r="E9" s="131"/>
      <c r="F9" s="131"/>
    </row>
    <row r="12" spans="1:6">
      <c r="D12" s="12"/>
    </row>
    <row r="15" spans="1:6">
      <c r="A15" t="s">
        <v>249</v>
      </c>
      <c r="B15" t="s">
        <v>1044</v>
      </c>
      <c r="C15" t="s">
        <v>1045</v>
      </c>
      <c r="D15" t="s">
        <v>250</v>
      </c>
    </row>
    <row r="16" spans="1:6">
      <c r="A16" s="66" t="s">
        <v>252</v>
      </c>
      <c r="B16" s="51">
        <v>1155565310650</v>
      </c>
      <c r="C16" s="51">
        <v>1273591449554.54</v>
      </c>
      <c r="D16" s="51">
        <v>1006381535829.1897</v>
      </c>
    </row>
    <row r="17" spans="1:6">
      <c r="A17" s="67" t="s">
        <v>8</v>
      </c>
      <c r="B17" s="51">
        <v>1046280711338</v>
      </c>
      <c r="C17" s="51">
        <v>1184382720323.54</v>
      </c>
      <c r="D17" s="51">
        <v>939751180920.09961</v>
      </c>
    </row>
    <row r="18" spans="1:6">
      <c r="A18" s="68" t="s">
        <v>9</v>
      </c>
      <c r="B18" s="51">
        <v>905574301146</v>
      </c>
      <c r="C18" s="51">
        <v>1018046821542.8898</v>
      </c>
      <c r="D18" s="51">
        <v>841102424098.76965</v>
      </c>
    </row>
    <row r="19" spans="1:6">
      <c r="A19" s="69" t="s">
        <v>16</v>
      </c>
      <c r="B19" s="51">
        <v>376517568582</v>
      </c>
      <c r="C19" s="51">
        <v>401274612790.18982</v>
      </c>
      <c r="D19" s="51">
        <v>315280203732.8197</v>
      </c>
    </row>
    <row r="20" spans="1:6">
      <c r="A20" s="69" t="s">
        <v>17</v>
      </c>
      <c r="B20" s="51">
        <v>56464492902</v>
      </c>
      <c r="C20" s="51">
        <v>58430556339.290001</v>
      </c>
      <c r="D20" s="51">
        <v>48079082982.669991</v>
      </c>
    </row>
    <row r="21" spans="1:6">
      <c r="A21" s="69" t="s">
        <v>10</v>
      </c>
      <c r="B21" s="51">
        <v>193105783455</v>
      </c>
      <c r="C21" s="51">
        <v>188291663455</v>
      </c>
      <c r="D21" s="51">
        <v>151415605709.85999</v>
      </c>
    </row>
    <row r="22" spans="1:6">
      <c r="A22" s="69" t="s">
        <v>18</v>
      </c>
      <c r="B22" s="51">
        <v>0</v>
      </c>
      <c r="C22" s="51">
        <v>45382700165.970001</v>
      </c>
      <c r="D22" s="51">
        <v>38495942670.879997</v>
      </c>
    </row>
    <row r="23" spans="1:6">
      <c r="A23" s="69" t="s">
        <v>19</v>
      </c>
      <c r="B23" s="51">
        <v>279178976374</v>
      </c>
      <c r="C23" s="51">
        <v>321617476315.63</v>
      </c>
      <c r="D23" s="51">
        <v>284811528913.97009</v>
      </c>
    </row>
    <row r="24" spans="1:6">
      <c r="A24" s="69" t="s">
        <v>20</v>
      </c>
      <c r="B24" s="51">
        <v>307479833</v>
      </c>
      <c r="C24" s="51">
        <v>3049812476.8099999</v>
      </c>
      <c r="D24" s="51">
        <v>3020060088.5699997</v>
      </c>
      <c r="E24" s="12"/>
    </row>
    <row r="25" spans="1:6">
      <c r="A25" s="68" t="s">
        <v>11</v>
      </c>
      <c r="B25" s="51">
        <v>140706410192</v>
      </c>
      <c r="C25" s="51">
        <v>166335898780.65009</v>
      </c>
      <c r="D25" s="51">
        <v>98648756821.330017</v>
      </c>
    </row>
    <row r="26" spans="1:6">
      <c r="A26" s="69" t="s">
        <v>21</v>
      </c>
      <c r="B26" s="51">
        <v>33202933419</v>
      </c>
      <c r="C26" s="51">
        <v>43330258465.389969</v>
      </c>
      <c r="D26" s="51">
        <v>23223526204.250019</v>
      </c>
      <c r="F26" s="12"/>
    </row>
    <row r="27" spans="1:6">
      <c r="A27" s="69" t="s">
        <v>22</v>
      </c>
      <c r="B27" s="51">
        <v>61017821671</v>
      </c>
      <c r="C27" s="51">
        <v>61677315019.780121</v>
      </c>
      <c r="D27" s="51">
        <v>34029141755.219982</v>
      </c>
    </row>
    <row r="28" spans="1:6">
      <c r="A28" s="69" t="s">
        <v>23</v>
      </c>
      <c r="B28" s="51">
        <v>26359067</v>
      </c>
      <c r="C28" s="51">
        <v>56049468.790000007</v>
      </c>
      <c r="D28" s="51">
        <v>8785768.4199999999</v>
      </c>
    </row>
    <row r="29" spans="1:6">
      <c r="A29" s="69" t="s">
        <v>24</v>
      </c>
      <c r="B29" s="51">
        <v>2309866101</v>
      </c>
      <c r="C29" s="51">
        <v>4399543806.21</v>
      </c>
      <c r="D29" s="51">
        <v>3299021000.8299999</v>
      </c>
    </row>
    <row r="30" spans="1:6">
      <c r="A30" s="69" t="s">
        <v>25</v>
      </c>
      <c r="B30" s="51">
        <v>42703145659</v>
      </c>
      <c r="C30" s="51">
        <v>56403937568.870003</v>
      </c>
      <c r="D30" s="51">
        <v>38088282092.610008</v>
      </c>
    </row>
    <row r="31" spans="1:6">
      <c r="A31" s="69" t="s">
        <v>26</v>
      </c>
      <c r="B31" s="51">
        <v>1446284275</v>
      </c>
      <c r="C31" s="51">
        <v>468794451.61000025</v>
      </c>
      <c r="D31" s="51">
        <v>0</v>
      </c>
    </row>
    <row r="32" spans="1:6">
      <c r="A32" s="67" t="s">
        <v>253</v>
      </c>
      <c r="B32" s="51">
        <v>109284599312</v>
      </c>
      <c r="C32" s="51">
        <v>89208729231</v>
      </c>
      <c r="D32" s="51">
        <v>66630354909.090019</v>
      </c>
    </row>
    <row r="33" spans="1:6">
      <c r="A33" s="68" t="s">
        <v>12</v>
      </c>
      <c r="B33" s="51">
        <v>109284599312</v>
      </c>
      <c r="C33" s="51">
        <v>89208729231</v>
      </c>
      <c r="D33" s="51">
        <v>66630354909.090019</v>
      </c>
    </row>
    <row r="34" spans="1:6">
      <c r="A34" s="69" t="s">
        <v>28</v>
      </c>
      <c r="B34" s="51">
        <v>6051954592</v>
      </c>
      <c r="C34" s="51">
        <v>5903284409</v>
      </c>
      <c r="D34" s="51">
        <v>5474097739.21</v>
      </c>
    </row>
    <row r="35" spans="1:6">
      <c r="A35" s="69" t="s">
        <v>29</v>
      </c>
      <c r="B35" s="51">
        <v>103232644720</v>
      </c>
      <c r="C35" s="51">
        <v>77430158928</v>
      </c>
      <c r="D35" s="51">
        <v>55280971279.420021</v>
      </c>
      <c r="F35" s="52"/>
    </row>
    <row r="36" spans="1:6">
      <c r="A36" s="69" t="s">
        <v>254</v>
      </c>
      <c r="B36" s="51">
        <v>0</v>
      </c>
      <c r="C36" s="51">
        <v>0</v>
      </c>
      <c r="D36" s="51">
        <v>0</v>
      </c>
    </row>
    <row r="37" spans="1:6">
      <c r="A37" s="69" t="s">
        <v>30</v>
      </c>
      <c r="B37" s="51">
        <v>0</v>
      </c>
      <c r="C37" s="51">
        <v>802238735</v>
      </c>
      <c r="D37" s="51">
        <v>802238732.9000001</v>
      </c>
      <c r="F37" s="12"/>
    </row>
    <row r="38" spans="1:6">
      <c r="A38" s="69" t="s">
        <v>31</v>
      </c>
      <c r="B38" s="51">
        <v>0</v>
      </c>
      <c r="C38" s="51">
        <v>5073047159</v>
      </c>
      <c r="D38" s="51">
        <v>5073047157.5599995</v>
      </c>
    </row>
    <row r="39" spans="1:6">
      <c r="A39" s="66" t="s">
        <v>251</v>
      </c>
      <c r="B39" s="51">
        <v>1155565310650</v>
      </c>
      <c r="C39" s="51">
        <v>1273591449554.54</v>
      </c>
      <c r="D39" s="51">
        <v>1006381535829.1897</v>
      </c>
    </row>
    <row r="40" spans="1:6">
      <c r="C40" s="52"/>
      <c r="D40" s="12"/>
    </row>
    <row r="41" spans="1:6">
      <c r="C41" s="12"/>
      <c r="D41" s="12"/>
    </row>
    <row r="42" spans="1:6">
      <c r="B42" s="12"/>
      <c r="D42" s="7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2022-11-22T17:31:20Z</dcterms:modified>
  <cp:category/>
  <cp:contentStatus/>
</cp:coreProperties>
</file>